
<file path=[Content_Types].xml><?xml version="1.0" encoding="utf-8"?>
<Types xmlns="http://schemas.openxmlformats.org/package/2006/content-types"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5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worksheets/sheet48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6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32.xml" ContentType="application/vnd.openxmlformats-officedocument.spreadsheetml.worksheet+xml"/>
  <Override PartName="/xl/worksheets/sheet5.xml" ContentType="application/vnd.openxmlformats-officedocument.spreadsheetml.worksheet+xml"/>
  <Override PartName="/xl/worksheets/sheet29.xml" ContentType="application/vnd.openxmlformats-officedocument.spreadsheetml.worksheet+xml"/>
  <Default Extension="xml" ContentType="application/xml"/>
  <Override PartName="/xl/worksheets/sheet52.xml" ContentType="application/vnd.openxmlformats-officedocument.spreadsheetml.worksheet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worksheets/sheet49.xml" ContentType="application/vnd.openxmlformats-officedocument.spreadsheetml.worksheet+xml"/>
  <Override PartName="/xl/worksheets/sheet4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worksheets/sheet37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  <Override PartName="/xl/worksheets/sheet33.xml" ContentType="application/vnd.openxmlformats-officedocument.spreadsheetml.worksheet+xml"/>
  <Override PartName="/xl/worksheets/sheet6.xml" ContentType="application/vnd.openxmlformats-officedocument.spreadsheetml.worksheet+xml"/>
  <Override PartName="/xl/worksheets/sheet5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4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38.xml" ContentType="application/vnd.openxmlformats-officedocument.spreadsheetml.worksheet+xml"/>
  <Override PartName="/xl/worksheets/sheet46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worksheets/sheet42.xml" ContentType="application/vnd.openxmlformats-officedocument.spreadsheetml.worksheet+xml"/>
  <Override PartName="/xl/worksheets/sheet50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43.xml" ContentType="application/vnd.openxmlformats-officedocument.spreadsheetml.worksheet+xml"/>
  <Override PartName="/xl/worksheets/sheet8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1600" windowHeight="14220" tabRatio="893" activeTab="2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'14Jan10'!$A$12:$AT$37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/>
  <c r="R14"/>
  <c r="Q14" i="17"/>
  <c r="R14"/>
  <c r="Q14" i="18"/>
  <c r="R14"/>
  <c r="Q18"/>
  <c r="R18"/>
  <c r="Q14" i="19"/>
  <c r="R14"/>
  <c r="Q18"/>
  <c r="R18"/>
  <c r="Q45"/>
  <c r="R45"/>
  <c r="Q14" i="20"/>
  <c r="R14"/>
  <c r="Q14" i="21"/>
  <c r="R14"/>
  <c r="Q17"/>
  <c r="R17"/>
  <c r="Q14" i="22"/>
  <c r="R14"/>
  <c r="Q17"/>
  <c r="R17"/>
  <c r="Q31"/>
  <c r="R31"/>
  <c r="Q14" i="23"/>
  <c r="R14"/>
  <c r="R17"/>
  <c r="Q32"/>
  <c r="R32"/>
  <c r="Q14" i="24"/>
  <c r="R14"/>
  <c r="Q25"/>
  <c r="R25"/>
  <c r="Q26"/>
  <c r="Q35"/>
  <c r="R35"/>
  <c r="H19" i="60"/>
  <c r="H18" i="61"/>
  <c r="Q14" i="6"/>
  <c r="R14"/>
  <c r="Q27"/>
  <c r="R27"/>
  <c r="Q14" i="7"/>
  <c r="R14"/>
  <c r="Q17"/>
  <c r="R17"/>
  <c r="Q26"/>
  <c r="R26"/>
  <c r="Q14" i="2"/>
  <c r="R14"/>
  <c r="Q17"/>
  <c r="R17"/>
  <c r="Q26"/>
  <c r="R26"/>
  <c r="Q14" i="8"/>
  <c r="R14"/>
  <c r="Q17"/>
  <c r="Q26"/>
  <c r="R26"/>
  <c r="Q14" i="9"/>
  <c r="R14"/>
  <c r="Q18"/>
  <c r="R18"/>
  <c r="Q14" i="11"/>
  <c r="R14"/>
  <c r="Q34"/>
  <c r="R34"/>
  <c r="Q35"/>
  <c r="R35"/>
  <c r="Q14" i="12"/>
  <c r="R14"/>
  <c r="Q17"/>
  <c r="R17"/>
  <c r="Q26"/>
  <c r="R26"/>
  <c r="Q14" i="14"/>
  <c r="R14"/>
  <c r="Q17"/>
  <c r="R17"/>
  <c r="Q27"/>
  <c r="R27"/>
  <c r="Q14" i="15"/>
  <c r="R14"/>
  <c r="Q17"/>
  <c r="R17"/>
  <c r="Q14" i="16"/>
  <c r="R14"/>
  <c r="Q17"/>
  <c r="R17"/>
  <c r="Q14" i="25"/>
  <c r="R14"/>
  <c r="H18"/>
  <c r="H19"/>
  <c r="H20"/>
  <c r="H21"/>
  <c r="Q22"/>
  <c r="R22"/>
  <c r="Q14" i="26"/>
  <c r="R14"/>
  <c r="Q17"/>
  <c r="R17"/>
  <c r="H18"/>
  <c r="H19"/>
  <c r="Q31"/>
  <c r="R31"/>
  <c r="Q14" i="27"/>
  <c r="R14"/>
  <c r="H16"/>
  <c r="Q17"/>
  <c r="R17"/>
  <c r="H18"/>
  <c r="Q33"/>
  <c r="R33"/>
  <c r="Q14" i="28"/>
  <c r="R14"/>
  <c r="H16"/>
  <c r="Q17"/>
  <c r="R17"/>
  <c r="H18"/>
  <c r="Q27"/>
  <c r="R27"/>
  <c r="Q14" i="29"/>
  <c r="R14"/>
  <c r="H15"/>
  <c r="H16"/>
  <c r="H25"/>
  <c r="H27"/>
  <c r="Q30"/>
  <c r="R30"/>
  <c r="Q14" i="30"/>
  <c r="R14"/>
  <c r="H18"/>
  <c r="Q22"/>
  <c r="R22"/>
  <c r="Q14" i="31"/>
  <c r="R14"/>
  <c r="H18"/>
  <c r="Q22"/>
  <c r="R22"/>
  <c r="Q14" i="32"/>
  <c r="R14"/>
  <c r="Q22"/>
  <c r="R22"/>
  <c r="Q14" i="33"/>
  <c r="R14"/>
  <c r="Q14" i="34"/>
  <c r="R14"/>
  <c r="Q17"/>
  <c r="R17"/>
  <c r="Q29"/>
  <c r="R29"/>
  <c r="Q14" i="39"/>
  <c r="R14"/>
  <c r="Q27"/>
  <c r="R27"/>
  <c r="Q14" i="40"/>
  <c r="R14"/>
  <c r="Q17"/>
  <c r="R17"/>
  <c r="Q25"/>
  <c r="R25"/>
  <c r="Q14" i="42"/>
  <c r="R14"/>
</calcChain>
</file>

<file path=xl/sharedStrings.xml><?xml version="1.0" encoding="utf-8"?>
<sst xmlns="http://schemas.openxmlformats.org/spreadsheetml/2006/main" count="22770" uniqueCount="1354">
  <si>
    <t>Focus not Changed (Ron); focus at infinity instead</t>
  </si>
  <si>
    <t>Moon Ilumination ~ 69% (waxing gibbous)</t>
  </si>
  <si>
    <t>The streaks are dark against the Moon Center continuum.  There are water stains on the</t>
  </si>
  <si>
    <t>FOV at 40 min W of Moon Center</t>
  </si>
  <si>
    <t>FOV at 40 m W of Moon Center</t>
  </si>
  <si>
    <t>FOV at 40 m E of Moon Center</t>
  </si>
  <si>
    <t>FOV at 40 min E of Moon Center</t>
  </si>
  <si>
    <t>10 degrees N of Moon Center</t>
  </si>
  <si>
    <t>Apollonius</t>
  </si>
  <si>
    <t>9.2 deg S, 1.8 deg W of Ptolemaeus</t>
  </si>
  <si>
    <t>At Copernicus</t>
  </si>
  <si>
    <t>FOV on Mare Iridum</t>
  </si>
  <si>
    <t>Limb W</t>
  </si>
  <si>
    <t>Limb E</t>
  </si>
  <si>
    <t>Std Config - Lamp off ceiling card</t>
    <phoneticPr fontId="9" type="noConversion"/>
  </si>
  <si>
    <t>FOV at limb (W)</t>
    <phoneticPr fontId="9" type="noConversion"/>
  </si>
  <si>
    <t>FOV 28s W of limb - (W - ND, 150821)</t>
    <phoneticPr fontId="9" type="noConversion"/>
  </si>
  <si>
    <t>FOV 42s W of limb - (W - ND, 150821)</t>
    <phoneticPr fontId="9" type="noConversion"/>
  </si>
  <si>
    <t>FOV 1m W of limb - (W - ND, 150821)</t>
    <phoneticPr fontId="9" type="noConversion"/>
  </si>
  <si>
    <t>FOV at 28s W of limb - (W - ND, 150821)</t>
    <phoneticPr fontId="9" type="noConversion"/>
  </si>
  <si>
    <t>FOV at 42s W of limb - (W - ND, 150821)</t>
    <phoneticPr fontId="9" type="noConversion"/>
  </si>
  <si>
    <t>FOV at 1m W of limb - (W - ND, 150821)</t>
    <phoneticPr fontId="9" type="noConversion"/>
  </si>
  <si>
    <t>FOV at 2m W of limb - (W - ND, 150821)</t>
    <phoneticPr fontId="9" type="noConversion"/>
  </si>
  <si>
    <t>FOV at 42 S W of limb</t>
    <phoneticPr fontId="9" type="noConversion"/>
  </si>
  <si>
    <t>FOV at 1 min W of limb</t>
    <phoneticPr fontId="9" type="noConversion"/>
  </si>
  <si>
    <t>FOV at 2 min W of limb</t>
    <phoneticPr fontId="9" type="noConversion"/>
  </si>
  <si>
    <t>FOV at limb</t>
    <phoneticPr fontId="9" type="noConversion"/>
  </si>
  <si>
    <t>FOV at 42 s W of limb</t>
    <phoneticPr fontId="9" type="noConversion"/>
  </si>
  <si>
    <t>E/W Dist</t>
  </si>
  <si>
    <t>E/W Dist</t>
    <phoneticPr fontId="9" type="noConversion"/>
  </si>
  <si>
    <t>N/S Dist</t>
  </si>
  <si>
    <t>N/S Dist</t>
    <phoneticPr fontId="9" type="noConversion"/>
  </si>
  <si>
    <t>moon_08</t>
    <phoneticPr fontId="9" type="noConversion"/>
  </si>
  <si>
    <t>FOV at limb</t>
    <phoneticPr fontId="0" type="noConversion"/>
  </si>
  <si>
    <t>FOV at limb</t>
    <phoneticPr fontId="0" type="noConversion"/>
  </si>
  <si>
    <t>FOV at 2 min W of limb</t>
    <phoneticPr fontId="0" type="noConversion"/>
  </si>
  <si>
    <t>Moon illumination ~ 73% (waning gibbous)</t>
  </si>
  <si>
    <t>Moon illumination ~ 81% (waxing gibbous)</t>
  </si>
  <si>
    <t>Moon illumination ~ 99.7% (waning gibbous)</t>
  </si>
  <si>
    <t>Moon illumination ~ 98% (waxing gibbous)</t>
  </si>
  <si>
    <t>FOV at 10' S of crater</t>
    <phoneticPr fontId="0" type="noConversion"/>
  </si>
  <si>
    <t>FOV at 8' N of crater</t>
  </si>
  <si>
    <t>FOV at 11' N of crater</t>
    <phoneticPr fontId="0" type="noConversion"/>
  </si>
  <si>
    <t>sky_47</t>
    <phoneticPr fontId="0" type="noConversion"/>
  </si>
  <si>
    <t>FOV at 5.5 arcmin N of crater</t>
    <phoneticPr fontId="0" type="noConversion"/>
  </si>
  <si>
    <t>FOV at 8.5 arcmin N of crater</t>
    <phoneticPr fontId="0" type="noConversion"/>
  </si>
  <si>
    <t>FOV at 11.5 arcmin N of crater</t>
    <phoneticPr fontId="0" type="noConversion"/>
  </si>
  <si>
    <t>FOV at 5 arcmin S of crater</t>
    <phoneticPr fontId="0" type="noConversion"/>
  </si>
  <si>
    <t>FOV at 11 arcmin S of crater</t>
    <phoneticPr fontId="0" type="noConversion"/>
  </si>
  <si>
    <t>FOV at 8 arcmin S of crater</t>
    <phoneticPr fontId="0" type="noConversion"/>
  </si>
  <si>
    <t>FOV at limb</t>
    <phoneticPr fontId="0" type="noConversion"/>
  </si>
  <si>
    <t>FOV at field lens edge</t>
    <phoneticPr fontId="0" type="noConversion"/>
  </si>
  <si>
    <t>FOV 7 arcmin S of limb</t>
    <phoneticPr fontId="0" type="noConversion"/>
  </si>
  <si>
    <t>FOV 10.5 arcmin S of limb</t>
    <phoneticPr fontId="0" type="noConversion"/>
  </si>
  <si>
    <t>FOV at 7 arcmin N of limb</t>
    <phoneticPr fontId="0" type="noConversion"/>
  </si>
  <si>
    <t>FOV at 10.5 arcmin N of limb</t>
    <phoneticPr fontId="0" type="noConversion"/>
  </si>
  <si>
    <t>FOV at 7 arcmin n of limb</t>
  </si>
  <si>
    <t>FOV at 10.5 arcmin n of limb</t>
  </si>
  <si>
    <t>FOV at 7 arcmin s of limb</t>
  </si>
  <si>
    <t xml:space="preserve">Weather:   T = 5.9 C , RH =74 %,winds ~  10 mph S  </t>
  </si>
  <si>
    <t>Moon Ilumination ~ 99.2% (waxing gibbous)</t>
  </si>
  <si>
    <t>Occasional high Cirrus: sky_36 renamed to sky_28</t>
  </si>
  <si>
    <t>FOV at 2 min E of limb</t>
  </si>
  <si>
    <t>10 min N of center</t>
  </si>
  <si>
    <t>FOV at 42 sec E of limb</t>
    <phoneticPr fontId="9" type="noConversion"/>
  </si>
  <si>
    <t>FOV at 60 sec E of limb</t>
    <phoneticPr fontId="9" type="noConversion"/>
  </si>
  <si>
    <t>FOV at 28 sec E of limb</t>
    <phoneticPr fontId="9" type="noConversion"/>
  </si>
  <si>
    <t>FOV at limb</t>
    <phoneticPr fontId="9" type="noConversion"/>
  </si>
  <si>
    <t>FOV at 28 sec W of limb</t>
    <phoneticPr fontId="9" type="noConversion"/>
  </si>
  <si>
    <t>FOV at 30 sec W of crater</t>
    <phoneticPr fontId="9" type="noConversion"/>
  </si>
  <si>
    <t>Crater</t>
    <phoneticPr fontId="9" type="noConversion"/>
  </si>
  <si>
    <t>FOV at 28 sec E of limb (E - ND, 150824)</t>
    <phoneticPr fontId="9" type="noConversion"/>
  </si>
  <si>
    <t>Limb E</t>
    <phoneticPr fontId="9" type="noConversion"/>
  </si>
  <si>
    <t>FOV at 28 sec E of limb (E - ND, 150824)</t>
    <phoneticPr fontId="9" type="noConversion"/>
  </si>
  <si>
    <t>Limb E</t>
    <phoneticPr fontId="9" type="noConversion"/>
  </si>
  <si>
    <t>FOV at 42 sec E of limb (E - ND, 150824)</t>
    <phoneticPr fontId="9" type="noConversion"/>
  </si>
  <si>
    <t>FOV at 1 min E of limb (E- ND, 150824)</t>
    <phoneticPr fontId="9" type="noConversion"/>
  </si>
  <si>
    <t>FOV at 42 sec E of limb (E - ND, 150824)</t>
    <phoneticPr fontId="9" type="noConversion"/>
  </si>
  <si>
    <t>FOV at 1 min E of limb (E- ND, 150824)</t>
    <phoneticPr fontId="9" type="noConversion"/>
  </si>
  <si>
    <t>FOV at 120 m W of limb</t>
    <phoneticPr fontId="0" type="noConversion"/>
  </si>
  <si>
    <t>FOV at 7' S of limb (S - ND, 150824)</t>
    <phoneticPr fontId="9" type="noConversion"/>
  </si>
  <si>
    <t>Limb S</t>
    <phoneticPr fontId="9" type="noConversion"/>
  </si>
  <si>
    <t>FOV 10.5' N of limb (N - ND, 150824)</t>
    <phoneticPr fontId="9" type="noConversion"/>
  </si>
  <si>
    <t>Limb N</t>
    <phoneticPr fontId="9" type="noConversion"/>
  </si>
  <si>
    <t>FOV 40 min E of Ptolemeaus</t>
  </si>
  <si>
    <t>Trm = 16.6 C, RH ~ 14.2%; Tout = 11.0 C, RH ~ 9 %, winds ~ 8 mph SW</t>
  </si>
  <si>
    <t>Telescope collimated on moon; &lt;delta p&gt; = -84 from Th(K) tune</t>
  </si>
  <si>
    <t>FOV at 5.5' S of crater (Tycho)</t>
  </si>
  <si>
    <t>FOV at 7' S of crater (Tycho)</t>
  </si>
  <si>
    <t>Readjusted collimation</t>
  </si>
  <si>
    <t>Weather:   T =  5.0C , RH =47 %,winds ~ 28 W mph SW</t>
  </si>
  <si>
    <t>(deg)</t>
  </si>
  <si>
    <t>Expo</t>
  </si>
  <si>
    <t>(sec)</t>
  </si>
  <si>
    <t>(arcsec)</t>
  </si>
  <si>
    <t>North Port: Trm =  C, RH = %, Tgas =  F</t>
  </si>
  <si>
    <t>Moon Ilumination ~  91% (waxing gibbous)</t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</si>
  <si>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</si>
  <si>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</si>
  <si>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</si>
  <si>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</si>
  <si>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FOV at 10.5 arcmin s of limb</t>
  </si>
  <si>
    <t>FOV at 28 sec E of limb</t>
    <phoneticPr fontId="0" type="noConversion"/>
  </si>
  <si>
    <t>FOV at field lens edge</t>
    <phoneticPr fontId="9" type="noConversion"/>
  </si>
  <si>
    <t>actually 1mm from limb on poster</t>
    <phoneticPr fontId="0" type="noConversion"/>
  </si>
  <si>
    <t>FOV at limb</t>
    <phoneticPr fontId="0" type="noConversion"/>
  </si>
  <si>
    <t>Moon Center</t>
    <phoneticPr fontId="9" type="noConversion"/>
  </si>
  <si>
    <t>FOV at 28 sec W of limb</t>
    <phoneticPr fontId="9" type="noConversion"/>
  </si>
  <si>
    <t>FOV at 28 sec W of limb</t>
    <phoneticPr fontId="9" type="noConversion"/>
  </si>
  <si>
    <t>FOV at field lens edge</t>
    <phoneticPr fontId="9" type="noConversion"/>
  </si>
  <si>
    <t>FOV at 28 s W of limb</t>
    <phoneticPr fontId="9" type="noConversion"/>
  </si>
  <si>
    <t>Trm =18.9 C, RH~16.5 %, focus at infinity</t>
  </si>
  <si>
    <t>Std Config - White light off ceiling card</t>
  </si>
  <si>
    <t>Trm= 19.3 C C, RH~17.6%</t>
  </si>
  <si>
    <t>K lamp</t>
  </si>
  <si>
    <t>9.2 S 1.8 W</t>
  </si>
  <si>
    <t>2014 February 20</t>
  </si>
  <si>
    <t>2014 February 21</t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</si>
  <si>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</si>
  <si>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</si>
  <si>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</si>
  <si>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</si>
  <si>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</si>
  <si>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FOV at 5.5' S of crater</t>
    <phoneticPr fontId="0" type="noConversion"/>
  </si>
  <si>
    <t>FOV at 7' S of crater</t>
    <phoneticPr fontId="0" type="noConversion"/>
  </si>
  <si>
    <t>Focus at infinity. Telescope focus moved down 6'</t>
  </si>
  <si>
    <t xml:space="preserve">Tout =  9.5 C, RH = 26 %, Winds ~27mph ENE </t>
  </si>
  <si>
    <t>Weather:   T = 8.5 C , RH = 25%,winds ~20  mph SW</t>
  </si>
  <si>
    <t>Moon Ilumination ~ 70% (waxing gibbous)</t>
  </si>
  <si>
    <t>delta</t>
  </si>
  <si>
    <t>deldot</t>
  </si>
  <si>
    <t>S-O-T</t>
  </si>
  <si>
    <t>L/T</t>
  </si>
  <si>
    <t>S-T-O</t>
  </si>
  <si>
    <t>(dd.dddd)</t>
  </si>
  <si>
    <t>LST</t>
  </si>
  <si>
    <t>AM</t>
  </si>
  <si>
    <t>Moon Ilumination ~  92% (waxing gibbous)</t>
  </si>
  <si>
    <t>FOV 40 m E of Ptolemeaus</t>
  </si>
  <si>
    <t>Trm =18.8 C, RH~17.7%</t>
  </si>
  <si>
    <t>na_34</t>
  </si>
  <si>
    <t>Trm= 18.6 C, RH~18.9%</t>
  </si>
  <si>
    <t>Observers: Kuruppuaratchi, Oliversen</t>
  </si>
  <si>
    <t>Moon illumination ~ 98.6% (waning gibbous)</t>
  </si>
  <si>
    <t>Endymion</t>
  </si>
  <si>
    <t>Trm = 14.2C, RH ~49.3 %</t>
  </si>
  <si>
    <t>Trm = 14.7 C, RH ~48.6  %</t>
  </si>
  <si>
    <t>Moon illumination ~ 77% (waxing gibbous)</t>
  </si>
  <si>
    <t>North Port: Trm =  C, RH = %, Tgas = 52 F</t>
  </si>
  <si>
    <t>FOV at limb</t>
    <phoneticPr fontId="9" type="noConversion"/>
  </si>
  <si>
    <t>FOV at Field lens edge</t>
    <phoneticPr fontId="9" type="noConversion"/>
  </si>
  <si>
    <t>FOV 10' N of crater</t>
    <phoneticPr fontId="9" type="noConversion"/>
  </si>
  <si>
    <t>FOV 15' N of crater</t>
    <phoneticPr fontId="9" type="noConversion"/>
  </si>
  <si>
    <t>FOV 10' S of crater</t>
    <phoneticPr fontId="9" type="noConversion"/>
  </si>
  <si>
    <t>FOV 15' S of crater</t>
    <phoneticPr fontId="9" type="noConversion"/>
  </si>
  <si>
    <t>Moon Ilumination ~ 79% (waxing gibbous)</t>
  </si>
  <si>
    <t>Moon Ilumination ~ 98% (waxing gibbous)</t>
  </si>
  <si>
    <t>FOV at Field lens edge/terminator → 8' from Tycho</t>
    <phoneticPr fontId="9" type="noConversion"/>
  </si>
  <si>
    <r>
      <t>FOV at Field lens edge/terminator →</t>
    </r>
    <r>
      <rPr>
        <sz val="10"/>
        <rFont val="Calibri"/>
        <family val="2"/>
      </rPr>
      <t xml:space="preserve"> 6'20" from Plato</t>
    </r>
    <phoneticPr fontId="9" type="noConversion"/>
  </si>
  <si>
    <t xml:space="preserve">Petavius limb </t>
  </si>
  <si>
    <t>Petavius limb (Na)</t>
  </si>
  <si>
    <t>Petavius limb (K)</t>
  </si>
  <si>
    <t>Petavius Limb</t>
  </si>
  <si>
    <t>Petavius Crater</t>
  </si>
  <si>
    <t xml:space="preserve">FOV at limb (W) </t>
  </si>
  <si>
    <t>Crater</t>
  </si>
  <si>
    <t>Crater</t>
    <phoneticPr fontId="9" type="noConversion"/>
  </si>
  <si>
    <t>Origin</t>
  </si>
  <si>
    <t>Origin</t>
    <phoneticPr fontId="9" type="noConversion"/>
  </si>
  <si>
    <t>Altitude (km)</t>
  </si>
  <si>
    <t>Altitude (km)</t>
    <phoneticPr fontId="9" type="noConversion"/>
  </si>
  <si>
    <t>Line</t>
  </si>
  <si>
    <t>Line</t>
    <phoneticPr fontId="9" type="noConversion"/>
  </si>
  <si>
    <t>Offset</t>
  </si>
  <si>
    <t>Offset</t>
    <phoneticPr fontId="9" type="noConversion"/>
  </si>
  <si>
    <t>Depth</t>
  </si>
  <si>
    <t>FOV Location</t>
  </si>
  <si>
    <t>Observer: Sub -</t>
  </si>
  <si>
    <t>Solar:  Sub-</t>
  </si>
  <si>
    <t>Moon Ilumination: 78%  (waxing gibbous)</t>
  </si>
  <si>
    <t>Moon Ilumination ~ 86% (waxing gibbous)</t>
  </si>
  <si>
    <t>Tout = 7.3 C, RH~19%; Winds 3.4 mph WSW</t>
  </si>
  <si>
    <t>Weather clear</t>
  </si>
  <si>
    <t>40 min W of Moon center</t>
  </si>
  <si>
    <t>40 min E of Moon center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</si>
  <si>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</si>
  <si>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</si>
  <si>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</si>
  <si>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</si>
  <si>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</si>
  <si>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</si>
  <si>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</si>
  <si>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</si>
  <si>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</si>
  <si>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</si>
  <si>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</si>
  <si>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Entrance Aperture =  2' &amp; 3'</t>
  </si>
  <si>
    <t>Moon Illumination ~ 96% (waxing gibbous)</t>
  </si>
  <si>
    <t>Limb N</t>
  </si>
  <si>
    <t>Limb S</t>
  </si>
  <si>
    <t>Edge W</t>
  </si>
  <si>
    <t>Edge N</t>
  </si>
  <si>
    <t>Edge S</t>
  </si>
  <si>
    <t>Edge E</t>
  </si>
  <si>
    <t>FOV at 5.5' N of crater</t>
  </si>
  <si>
    <t>FOV at 5.5' N of crater</t>
    <phoneticPr fontId="9" type="noConversion"/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</si>
  <si>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</si>
  <si>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</si>
  <si>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</si>
  <si>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</si>
  <si>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</si>
  <si>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</si>
  <si>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</si>
  <si>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</si>
  <si>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</si>
  <si>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</si>
  <si>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51% (waxing gibbous)</t>
  </si>
  <si>
    <t>Trm = 15.9 C, RH ~31%; Tgas = 50 F</t>
  </si>
  <si>
    <t>Moon Ilumination ~  63% (waxing gibbous)</t>
  </si>
  <si>
    <t>Langrenus Limb (K)</t>
  </si>
  <si>
    <t xml:space="preserve">Th-Ar lamp </t>
  </si>
  <si>
    <t>Th-Ar lamp  (K)</t>
  </si>
  <si>
    <t>2014 December 2</t>
  </si>
  <si>
    <t>2014 December 1</t>
  </si>
  <si>
    <t>Adjusted collimation on moon</t>
  </si>
  <si>
    <t>2014 November 30</t>
  </si>
  <si>
    <t>FOV at 28 s W of limb</t>
    <phoneticPr fontId="9" type="noConversion"/>
  </si>
  <si>
    <t>FOV at 42 s W of limb</t>
    <phoneticPr fontId="9" type="noConversion"/>
  </si>
  <si>
    <t>FOV at 1 m W of limb</t>
    <phoneticPr fontId="9" type="noConversion"/>
  </si>
  <si>
    <t>FOV at 28 s E of limb</t>
    <phoneticPr fontId="9" type="noConversion"/>
  </si>
  <si>
    <t>FOV at 42 s E of limb</t>
    <phoneticPr fontId="9" type="noConversion"/>
  </si>
  <si>
    <t>FOV at 28 s E of limb</t>
    <phoneticPr fontId="9" type="noConversion"/>
  </si>
  <si>
    <t>Moon Center</t>
    <phoneticPr fontId="9" type="noConversion"/>
  </si>
  <si>
    <t xml:space="preserve">Moon Center </t>
    <phoneticPr fontId="9" type="noConversion"/>
  </si>
  <si>
    <t>Moon Center</t>
    <phoneticPr fontId="9" type="noConversion"/>
  </si>
  <si>
    <t>Moon Center</t>
    <phoneticPr fontId="9" type="noConversion"/>
  </si>
  <si>
    <t xml:space="preserve">                  Weather: , T = 8.8C, RH =29 %, wind 12 mph W,thin clouds  </t>
  </si>
  <si>
    <t>2014 May 20</t>
  </si>
  <si>
    <t>2014 May 21</t>
  </si>
  <si>
    <t>Std Config - Reduced Ring</t>
  </si>
  <si>
    <t>Std Config. - Lamp off ceiling card</t>
  </si>
  <si>
    <t>Centered</t>
  </si>
  <si>
    <t>Na off ceiling; Th-Ar Hollow Cathode  over entrance aperture</t>
  </si>
  <si>
    <t>5889.9509, 5891.451</t>
  </si>
  <si>
    <t>2014 February 16</t>
  </si>
  <si>
    <t>2014 February 17</t>
  </si>
  <si>
    <t>2014 February 18</t>
  </si>
  <si>
    <t>2014 February 19</t>
  </si>
  <si>
    <t>Weather: Clear, 0 mph ENE, T = 7.2 C, RH = 12%</t>
  </si>
  <si>
    <t xml:space="preserve">Th-Ar HC lamp </t>
  </si>
  <si>
    <t>sky_39</t>
  </si>
  <si>
    <t>sky_47</t>
  </si>
  <si>
    <t>Plato limb (Na)</t>
  </si>
  <si>
    <t xml:space="preserve">Plato limb </t>
  </si>
  <si>
    <t>FOV at Field lens edge (N)</t>
  </si>
  <si>
    <t>FOV at Field lens edge (S)</t>
  </si>
  <si>
    <t>na_55</t>
  </si>
  <si>
    <t>Cleomedes limb</t>
  </si>
  <si>
    <t>Focus at inifinity, Trm = 18.8 C, RH = 25.3%</t>
  </si>
  <si>
    <t>not saved</t>
  </si>
  <si>
    <t>th_35</t>
  </si>
  <si>
    <t>Focus changed to infinity</t>
  </si>
  <si>
    <t>Trm = 16.8 C, RH = 14.5%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</si>
  <si>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</si>
  <si>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</si>
  <si>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</si>
  <si>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</si>
  <si>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</si>
  <si>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</si>
  <si>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</si>
  <si>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</si>
  <si>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North Port: Trm = 19.3 C, RH =17.6 %, Tgas = 55.5 F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</si>
  <si>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</si>
  <si>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</si>
  <si>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</si>
  <si>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</si>
  <si>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</si>
  <si>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</si>
  <si>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Apollonius Limb</t>
  </si>
  <si>
    <t>Moon Illumination ~ 89% (waxing gibbous</t>
  </si>
  <si>
    <t>Moon Illumination ~ 94% (waxing gibbous)</t>
  </si>
  <si>
    <t>Trm=  17.5C, RH~14.6%</t>
  </si>
  <si>
    <t>Trm = 17.9 C, RH ~ 40.5 %</t>
  </si>
  <si>
    <t>tweaked collimation on no.3 mirror</t>
  </si>
  <si>
    <t>FOV at 40 m W of Center</t>
  </si>
  <si>
    <t>Trm = 16.1  C, RH ~  40.9%</t>
  </si>
  <si>
    <t>Trm =  15.8 C, RH ~ 40.4 %</t>
  </si>
  <si>
    <t>FOV at limb</t>
    <phoneticPr fontId="9" type="noConversion"/>
  </si>
  <si>
    <t>FOV at limb</t>
    <phoneticPr fontId="9" type="noConversion"/>
  </si>
  <si>
    <t>Moon Center</t>
    <phoneticPr fontId="9" type="noConversion"/>
  </si>
  <si>
    <t>FOV 1m W of limb</t>
    <phoneticPr fontId="9" type="noConversion"/>
  </si>
  <si>
    <t>FOV at Field lens edge/terminator</t>
    <phoneticPr fontId="9" type="noConversion"/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</si>
  <si>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</si>
  <si>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</si>
  <si>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</si>
  <si>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</si>
  <si>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</si>
  <si>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</si>
  <si>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</si>
  <si>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Trm = 14.4C, RH ~51 %</t>
  </si>
  <si>
    <t>FOV at 17 s E of crater</t>
  </si>
  <si>
    <t>FOV at 31 s E of crater</t>
  </si>
  <si>
    <t>FOV at 31 S E of crater</t>
  </si>
  <si>
    <t>FOV at 45 S E of crater</t>
  </si>
  <si>
    <t xml:space="preserve">Moon Ilumination ~ 71% (waxing gibbous) </t>
  </si>
  <si>
    <t>Moon Ilumination ~  60% (waxing gibbous)</t>
  </si>
  <si>
    <t xml:space="preserve">Moon Illumination ~ 49%   </t>
  </si>
  <si>
    <t>Focus Changed = infinity</t>
  </si>
  <si>
    <t>North Port: Trm = 16.4 C, RH= 19%</t>
  </si>
  <si>
    <t>North Port: Trm = 16.2 C, RH = 29.1%</t>
  </si>
  <si>
    <t xml:space="preserve">&lt;delta p&gt;= -84 from Th(K) tune;  Few scattered clouds, clearing up </t>
  </si>
  <si>
    <t>Trm = 16.0 C, RH = 17.7%; Tgas = 52 F</t>
  </si>
  <si>
    <r>
      <t>changed focus (</t>
    </r>
    <r>
      <rPr>
        <sz val="10"/>
        <rFont val="Calibri"/>
        <family val="2"/>
      </rPr>
      <t>∞</t>
    </r>
    <r>
      <rPr>
        <sz val="10"/>
        <rFont val="Arial"/>
        <family val="2"/>
      </rPr>
      <t>)</t>
    </r>
  </si>
  <si>
    <t>FOV at 28s W of limb</t>
  </si>
  <si>
    <t>FOV at 42s W of limb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</si>
  <si>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</si>
  <si>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</si>
  <si>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</si>
  <si>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</si>
  <si>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</si>
  <si>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FOV at limb (N)</t>
  </si>
  <si>
    <t>FOV 22s E of Crater</t>
  </si>
  <si>
    <t>Kepler</t>
  </si>
  <si>
    <t xml:space="preserve">Observers:  Oliversen, Kuruppuaratchi </t>
  </si>
  <si>
    <t>2014 February 11</t>
  </si>
  <si>
    <t>Weather: high Cirrus, 17 mph NW, T = 9.7 C, RH = 20%</t>
  </si>
  <si>
    <t>2014 February 9</t>
  </si>
  <si>
    <t>FOV at Field Lens Edge</t>
  </si>
  <si>
    <t>FOV at 12 sec W of limb</t>
  </si>
  <si>
    <t>FOV at 26 sec W of limb</t>
  </si>
  <si>
    <t>FOV at 40 sec W of limb</t>
  </si>
  <si>
    <t>FOV at 60 sec W of limb</t>
  </si>
  <si>
    <t>20 min E of Moon center</t>
  </si>
  <si>
    <t>40 min West of Center</t>
  </si>
  <si>
    <t>40 min E of Moon Center</t>
  </si>
  <si>
    <t>FOV 40 min E from Moon Center</t>
  </si>
  <si>
    <t>2014 January 21</t>
  </si>
  <si>
    <t>Weather: high cirrus</t>
  </si>
  <si>
    <t>Tout - 5.5 C, RH ~60%, Winds 14 mph NW</t>
  </si>
  <si>
    <t>na_30</t>
  </si>
  <si>
    <t>Trm = 14.6 C, RH ~ 44.5 %</t>
  </si>
  <si>
    <t>2014 December 7</t>
  </si>
  <si>
    <t>2014 December 5</t>
  </si>
  <si>
    <t>Moon Illumination ~ 74% (waxing gibbous)</t>
  </si>
  <si>
    <t xml:space="preserve">      Weather:   T = 13.2 C , RH = 9%,winds ~19  mph WNW Cloudy</t>
  </si>
  <si>
    <t xml:space="preserve">Weather:   T =4.3  C , RH = 89%,winds ~   10mph NNE   </t>
  </si>
  <si>
    <t>adjusted collimation</t>
  </si>
  <si>
    <t>FOV at 24 S E of crater</t>
  </si>
  <si>
    <t>Cleomedes (Na)</t>
  </si>
  <si>
    <t xml:space="preserve">Plato </t>
  </si>
  <si>
    <t>na_48</t>
  </si>
  <si>
    <t>th_49</t>
  </si>
  <si>
    <t>K_52</t>
  </si>
  <si>
    <t>2014 January 10</t>
  </si>
  <si>
    <t>Weather: clear w/ cirrus in S , 3.4 mph WSW, T = 7.3 C, RH = 19%</t>
  </si>
  <si>
    <t>Weather: light Cirrus, T =10.5 C , RH ~25%, Winds ~11.5 mph NW</t>
  </si>
  <si>
    <t>Moon Illumination ~ 82% (waxing gibbous)</t>
  </si>
  <si>
    <t>North Port: Trm = 15.9 C, RH = 20.5%, Tgas = 49.5F</t>
  </si>
  <si>
    <t>Telescope focus = NA, focus &amp; collimated on moon</t>
  </si>
  <si>
    <t>North Port: Trm = 17.3 C, RH ~22%</t>
  </si>
  <si>
    <t>North Port: Trm = 17.7 C, RH ~18%</t>
  </si>
  <si>
    <t>2014 February 15</t>
  </si>
  <si>
    <t>2' FOV; T=16.0 C, RH=17.6%</t>
  </si>
  <si>
    <t>3' FOV; Trm = 15.6 C, RH=14.2%, Tgas = 49 F</t>
  </si>
  <si>
    <t>Trm = 16.4 C, RH = 12.5%; Tgas= 49.5 F</t>
  </si>
  <si>
    <t>Std Config - lamp off ceiling card</t>
  </si>
  <si>
    <t>Clouds passed; &lt;delta p&gt; = -84 from Th(K) tune; 3' FOV</t>
  </si>
  <si>
    <t>&lt;delta p&gt;=-84 from Th(K) tune</t>
  </si>
  <si>
    <t>North Port: Trm ~ 16 C, RH = 13%</t>
  </si>
  <si>
    <t>Trm = 18.6 C, RH ~24.2%</t>
  </si>
  <si>
    <t>Re-collimated and refocused</t>
  </si>
  <si>
    <t>Re-re-collimated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</si>
  <si>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</si>
  <si>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</si>
  <si>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</si>
  <si>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</si>
  <si>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</si>
  <si>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</si>
  <si>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</si>
  <si>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</si>
  <si>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</si>
  <si>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</si>
  <si>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</si>
  <si>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</si>
  <si>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</si>
  <si>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</si>
  <si>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Std Config - HC off ceiling card</t>
  </si>
  <si>
    <t>Std Config - reduced ring</t>
  </si>
  <si>
    <t>North Port: Trm = 15.8 C, RH = 13%</t>
  </si>
  <si>
    <t>Aristarchus limb (E)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</si>
  <si>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</si>
  <si>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</si>
  <si>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</si>
  <si>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</si>
  <si>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</si>
  <si>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</si>
  <si>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 xml:space="preserve">Weather:   T = 9.6 C , RH =9 %,winds ~ 11  mph S, scattered clouds </t>
  </si>
  <si>
    <t>focus at infinity</t>
  </si>
  <si>
    <t>Na Gates lamp (shield w/  1" hole) mounted near top of superstructure SE vertical beam &amp; reflected off card in the ceiling (North Port).</t>
  </si>
  <si>
    <t>Endymion Limb</t>
  </si>
  <si>
    <t>RH~13.5%, T =16.5 C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</si>
  <si>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</si>
  <si>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</si>
  <si>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</si>
  <si>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</si>
  <si>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</si>
  <si>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</si>
  <si>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</si>
  <si>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</si>
  <si>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</si>
  <si>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</si>
  <si>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 xml:space="preserve"> Moon Ilumination ~ 89% (waxing gibbous)   </t>
  </si>
  <si>
    <t>Telescope Focus = NA</t>
  </si>
  <si>
    <t>Moon Ilumination: 81% (waxing gibbous)</t>
  </si>
  <si>
    <t>North Port: Trm = 16.1 C, RH = 27.1%</t>
  </si>
  <si>
    <t>Th_Ar HC lamp (Na)</t>
  </si>
  <si>
    <t xml:space="preserve">Langrenus </t>
  </si>
  <si>
    <t>Moon center (Na)</t>
  </si>
  <si>
    <t>na_20</t>
  </si>
  <si>
    <t>Weather: high Clouds, 19.5 mph NW, T = 7.4 C, RH = 44%</t>
  </si>
  <si>
    <t xml:space="preserve">Weather:clear , T = F , RH = %,winds ~ mph W </t>
  </si>
  <si>
    <t xml:space="preserve">Cleomedes limb </t>
  </si>
  <si>
    <t xml:space="preserve">Moon Center </t>
  </si>
  <si>
    <t xml:space="preserve">T=54.7 F, RH~ 22.7%, winds~5mph SE </t>
  </si>
  <si>
    <t>FOV at 10 sec E of crater</t>
  </si>
  <si>
    <t>Grimaldi crater</t>
  </si>
  <si>
    <t>2014 April 18</t>
  </si>
  <si>
    <t>Trm=18.2 C, RH~15.1%</t>
  </si>
  <si>
    <t>CLOUDS!</t>
  </si>
  <si>
    <t>2014 April 19</t>
  </si>
  <si>
    <t xml:space="preserve"> Trm=17.2 C, RH~26.7%</t>
  </si>
  <si>
    <t>K Lamp</t>
  </si>
  <si>
    <t>2014 April 20</t>
  </si>
  <si>
    <t>Trm=17.7 C, RH~ 35.0 %</t>
  </si>
  <si>
    <t>Trm=17.8 C,Rh~15.7%</t>
  </si>
  <si>
    <t>th_51</t>
  </si>
  <si>
    <t>FOV at 2 m E of limb</t>
  </si>
  <si>
    <t>Aristarchus limb</t>
  </si>
  <si>
    <t>Fov at limb</t>
  </si>
  <si>
    <t>North Port: Trm = 16.4 C, RH = 19%</t>
  </si>
  <si>
    <t>25.3 N</t>
  </si>
  <si>
    <t>B:  Slave</t>
  </si>
  <si>
    <t>Weather: Clear, ~20-25 mph NE, T = 5.6 C, RH = ~ 14%</t>
  </si>
  <si>
    <t>Th-Ar HC lamp (NA)</t>
  </si>
  <si>
    <t>Observers: Oliversen, Derr, Kuruppuaratchi</t>
  </si>
  <si>
    <t>Trm = 16.0 C, RH = 22.8%; Tgas = 52 F</t>
  </si>
  <si>
    <t>Clouds still around</t>
  </si>
  <si>
    <t>2014 February 10</t>
  </si>
  <si>
    <t>Cleomedes limb (NA)</t>
  </si>
  <si>
    <t>Two 'parallel'  bright streaks in images off the moon.  The streaks rotate with the #1 mirror.</t>
  </si>
  <si>
    <t>Thickening clouds</t>
  </si>
  <si>
    <t>Tout = 7.3 C, RH ~22%; Winds ~17 mph NW</t>
  </si>
  <si>
    <t>redid - failed to save it 1st tme</t>
  </si>
  <si>
    <t>Cleomedes (K)</t>
  </si>
  <si>
    <t>Weather: Clear, Winds 18 mph NNE  T = 3.8 C, RH = 38%</t>
  </si>
  <si>
    <t>RH~13.8%, T = 16.3C</t>
  </si>
  <si>
    <r>
      <t xml:space="preserve">FOV at limb (N)/terminator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4'17" from Plato</t>
    </r>
  </si>
  <si>
    <t>Trm = 16.0 C, RH ~36%</t>
  </si>
  <si>
    <t>Weather:  Clear</t>
  </si>
  <si>
    <t>Tout = 3.3 C, RH ~17%, Winds~17mph ENE</t>
  </si>
  <si>
    <t>Tout = 9.3 C, RH ~0.3%, Winds 20 mph N</t>
  </si>
  <si>
    <t>Trm=16.5 C, RH~19.7%</t>
  </si>
  <si>
    <t>2014 February 14</t>
  </si>
  <si>
    <t>FOV 36s E of Crater</t>
  </si>
  <si>
    <t>FOV at field lens edge (E)</t>
  </si>
  <si>
    <t>sky_32</t>
  </si>
  <si>
    <t>2014 January 11</t>
  </si>
  <si>
    <t>Weather: Clear, T = 4.8 C, RH = 35%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</si>
  <si>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</si>
  <si>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</si>
  <si>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</si>
  <si>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</si>
  <si>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</si>
  <si>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</si>
  <si>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</si>
  <si>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Grimaldi limb (Na)</t>
  </si>
  <si>
    <t xml:space="preserve">Cleomedes </t>
  </si>
  <si>
    <t xml:space="preserve">Plato   </t>
  </si>
  <si>
    <t xml:space="preserve">Tycho </t>
  </si>
  <si>
    <t xml:space="preserve">Petavius </t>
  </si>
  <si>
    <t>Petavius</t>
  </si>
  <si>
    <t>Weather: Clear, 27.6 mph ENE, T = 0 C, RH = 22%</t>
  </si>
  <si>
    <t>FOV at Field lens edge (E)</t>
  </si>
  <si>
    <t>2' FOV;  Tout = 4.0 C, RH ~25%, Winds~25 mph ENE</t>
  </si>
  <si>
    <t>2014 January 13</t>
  </si>
  <si>
    <t>2014 January 14</t>
  </si>
  <si>
    <t>2014 January 15</t>
  </si>
  <si>
    <t xml:space="preserve">Aristarchus limb </t>
  </si>
  <si>
    <t>Std. Config.</t>
  </si>
  <si>
    <t>Trm=18.6C, RH~19.6%</t>
  </si>
  <si>
    <t>Tgas=58 F</t>
  </si>
  <si>
    <t>2014 May 11</t>
  </si>
  <si>
    <t xml:space="preserve">Weather:   T =50  F , RH =40 %,winds ~ 5 mph WNW </t>
  </si>
  <si>
    <t>na_21</t>
  </si>
  <si>
    <t>Weather:   T = 56 F , RH =  29%,winds ~5  mph SSW</t>
  </si>
  <si>
    <t>RH~21.7%, Trm=18.6</t>
  </si>
  <si>
    <t>60.4 E</t>
  </si>
  <si>
    <t>Th I (K)</t>
  </si>
  <si>
    <t>Cleomedes</t>
  </si>
  <si>
    <t>55.5 E</t>
  </si>
  <si>
    <t>27.7 N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</si>
  <si>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</si>
  <si>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</si>
  <si>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</si>
  <si>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</si>
  <si>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</si>
  <si>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</si>
  <si>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</si>
  <si>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</si>
  <si>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25.3 S</t>
  </si>
  <si>
    <t>Trm = 18.4 C, RH = 24.1%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</si>
  <si>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</si>
  <si>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</si>
  <si>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</si>
  <si>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</si>
  <si>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</si>
  <si>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</si>
  <si>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Weather:   T =  43.5 F , RH = 23  %,winds ~22  mph SW</t>
  </si>
  <si>
    <t>Std Config - HC over Entr Aperture w/ two diffusers 1/2" apart</t>
  </si>
  <si>
    <t xml:space="preserve">Weather: high Cirrus, 17  mph NW, T = 9.7 C, RH = 20% 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</si>
  <si>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</si>
  <si>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</si>
  <si>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</si>
  <si>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</si>
  <si>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</si>
  <si>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</si>
  <si>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Std Config - HC over Entr Aperture</t>
  </si>
  <si>
    <t>Moon Illumination ~ 73%  (waxing gibbous)</t>
  </si>
  <si>
    <t>2' FOV - Weather: clouds moving in</t>
  </si>
  <si>
    <t>Light clouds</t>
  </si>
  <si>
    <t>Th_Ar HC lamp (K)</t>
  </si>
  <si>
    <t>*Clouds moving in</t>
  </si>
  <si>
    <t xml:space="preserve">*Clouds moving in </t>
  </si>
  <si>
    <t>focus at infinity, clouds.</t>
  </si>
  <si>
    <t>Std Config - WL off ceiling card</t>
  </si>
  <si>
    <t>Mare Iridum</t>
  </si>
  <si>
    <t>Mare Iridum limb (Na)</t>
  </si>
  <si>
    <t>FOV at terminator (N)</t>
  </si>
  <si>
    <t>Moon Illumination ~ 98%  (waxing gibbous)</t>
  </si>
  <si>
    <t>FOV at 10 s E of crater</t>
  </si>
  <si>
    <t>Moon Ilumination: Full : 99.9 %, Lunar eclipse</t>
  </si>
  <si>
    <t xml:space="preserve">Moon Ilumination ~ 98.7% (waning gibbous) </t>
  </si>
  <si>
    <t xml:space="preserve">Moon Ilumination: 95% (waxing gibbous) 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</si>
  <si>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</si>
  <si>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</si>
  <si>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</si>
  <si>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</si>
  <si>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</si>
  <si>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</si>
  <si>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</si>
  <si>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Th_Ar lamp (HC) (Na)</t>
  </si>
  <si>
    <t>Th_Ar lamp (HC) (K)</t>
  </si>
  <si>
    <t>Moon Center (K)</t>
  </si>
  <si>
    <t xml:space="preserve">Cleomedes limb   </t>
  </si>
  <si>
    <t>na_33</t>
  </si>
  <si>
    <t>Langrenus (K)</t>
  </si>
  <si>
    <t>FOV at 2'</t>
  </si>
  <si>
    <t>Langrenus (Na)</t>
  </si>
  <si>
    <t>FOV of 2'</t>
  </si>
  <si>
    <t>FOV at 3'</t>
  </si>
  <si>
    <t>Weather:   T = 9.7 C , RH = 13%,winds ~40  mph ENE</t>
  </si>
  <si>
    <t>sky_15</t>
  </si>
  <si>
    <t>th_16</t>
  </si>
  <si>
    <t>Cleomedes Crater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</si>
  <si>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</si>
  <si>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</si>
  <si>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</si>
  <si>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</si>
  <si>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</si>
  <si>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</si>
  <si>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</si>
  <si>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</si>
  <si>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</si>
  <si>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</si>
  <si>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</si>
  <si>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moon_56</t>
  </si>
  <si>
    <t>sky_57</t>
  </si>
  <si>
    <t>th_58</t>
  </si>
  <si>
    <t>Tgas=56.5 F</t>
  </si>
  <si>
    <t>Entrance Aperture =  3'</t>
  </si>
  <si>
    <t>Th_Ar HC Lamp</t>
  </si>
  <si>
    <t>40 min E of  center</t>
  </si>
  <si>
    <t>moon_09</t>
  </si>
  <si>
    <t>na_53</t>
  </si>
  <si>
    <t>T=9.5 C, Rh~40%,wind: 18 mph WNW</t>
  </si>
  <si>
    <t>th_59</t>
  </si>
  <si>
    <t>na_60</t>
  </si>
  <si>
    <t>sky_34</t>
  </si>
  <si>
    <t>th_37</t>
  </si>
  <si>
    <t>na_39</t>
  </si>
  <si>
    <t>Trm= 17.3 C, RH~ 35.7 %</t>
  </si>
  <si>
    <t>na_61</t>
  </si>
  <si>
    <t>na_62</t>
  </si>
  <si>
    <t>th_63</t>
  </si>
  <si>
    <t>th_64</t>
  </si>
  <si>
    <t>th_65</t>
  </si>
  <si>
    <t>Focus changed. Slight movement in HC lamp.</t>
  </si>
  <si>
    <t>Th_Ar-Na lamps</t>
  </si>
  <si>
    <t>&lt;delta p&gt;= -84 from Th(K) tune</t>
  </si>
  <si>
    <t>FOV at 2 arc min from limb</t>
  </si>
  <si>
    <t>System Configuration: Andor 912</t>
  </si>
  <si>
    <t>FITS unsigned 16-bit image</t>
  </si>
  <si>
    <t>Shift Speed = 44.975; Read Rate = 50 kHz; T(camera) = -80 C, water cooled</t>
  </si>
  <si>
    <t>Moon illumination ~ 86% (waxing gibbous)</t>
  </si>
  <si>
    <t>Changed focus</t>
  </si>
  <si>
    <r>
      <t xml:space="preserve">FOV at limb/terminator 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5'36'' from Tycho</t>
    </r>
  </si>
  <si>
    <t>FOV at limb (E)</t>
  </si>
  <si>
    <t xml:space="preserve">Grimaldi limb </t>
  </si>
  <si>
    <t>40 min W of Central Highlands</t>
  </si>
  <si>
    <t xml:space="preserve">Langrenus limb </t>
  </si>
  <si>
    <t>Trm = 16.0 C, RH ~29.8%</t>
  </si>
  <si>
    <t>Moon illumination ~ 93% (waxing gibbous)</t>
  </si>
  <si>
    <t>2014 February 13</t>
  </si>
  <si>
    <t>Moon illumination ~ 97% (waxing gibbous)</t>
  </si>
  <si>
    <t>2014 May 15</t>
  </si>
  <si>
    <t>Observers: Kuruppuaratchi, Freer, Oliversen</t>
  </si>
  <si>
    <t>Trm=18.7 C, RH~16.2%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</si>
  <si>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</si>
  <si>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</si>
  <si>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</si>
  <si>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</si>
  <si>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</si>
  <si>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 xml:space="preserve">Observers: Kuruppuaratchi, Oliversen, Mierkiewicz </t>
  </si>
  <si>
    <t>Weather: Clear, 25 mph E, T = 8.7 C, RH = 12%</t>
  </si>
  <si>
    <t>Trm=19.3 C, RH=11.3%</t>
  </si>
  <si>
    <t>FOV at 10 sec W of crater</t>
  </si>
  <si>
    <t>Central Highlands</t>
    <phoneticPr fontId="0" type="noConversion"/>
  </si>
  <si>
    <t>Th_Ar HC Lamp</t>
    <phoneticPr fontId="9" type="noConversion"/>
  </si>
  <si>
    <t>sky bkgd</t>
  </si>
  <si>
    <t>lost tracking for last 30 sec</t>
  </si>
  <si>
    <t>RH~21.4 %, Trm18.6 C</t>
  </si>
  <si>
    <t>RH ~21.3%, Trm = 18.6 C</t>
  </si>
  <si>
    <t>RH ~21.2%, Trm = 18.6 C</t>
  </si>
  <si>
    <t>th_40</t>
  </si>
  <si>
    <t>th_41</t>
  </si>
  <si>
    <t>na_42</t>
  </si>
  <si>
    <t>Observers: Mierkiewicz, Kuruppuaratchi, Gallant</t>
  </si>
  <si>
    <t>Thin clouds</t>
  </si>
  <si>
    <t>Central highlands</t>
  </si>
  <si>
    <t>sky_37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</si>
  <si>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</si>
  <si>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</si>
  <si>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</si>
  <si>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</si>
  <si>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</si>
  <si>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</si>
  <si>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</si>
  <si>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</si>
  <si>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</si>
  <si>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</si>
  <si>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</si>
  <si>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</si>
  <si>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</si>
  <si>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</si>
  <si>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</si>
  <si>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</si>
  <si>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2014 April 14</t>
  </si>
  <si>
    <t>moon_30</t>
  </si>
  <si>
    <t>moon_31</t>
  </si>
  <si>
    <t>T=5.4 C, RH ~ 52 %, winds ~ 25 mph NNE</t>
  </si>
  <si>
    <t>T = 49.8 F, RH = 54%, wind 33mph SW</t>
  </si>
  <si>
    <t>2014 May 12</t>
  </si>
  <si>
    <t>HC current = 16 mA (previously 15mA)</t>
  </si>
  <si>
    <t>Regular diffuser.</t>
  </si>
  <si>
    <t xml:space="preserve">Weather:clear , T =8.2 C , RH =20 %,winds ~20 mph NE 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</si>
  <si>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</si>
  <si>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</si>
  <si>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</si>
  <si>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</si>
  <si>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</si>
  <si>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</si>
  <si>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k_06</t>
  </si>
  <si>
    <t>Flat_K_03</t>
  </si>
  <si>
    <t>k_07</t>
  </si>
  <si>
    <t>Flat_K_04</t>
  </si>
  <si>
    <t>k_08</t>
  </si>
  <si>
    <t>Moon illumination ~ 85% (waning gibbous)</t>
  </si>
  <si>
    <t>flat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</si>
  <si>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</si>
  <si>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</si>
  <si>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</si>
  <si>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</si>
  <si>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</si>
  <si>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Th_Ar HC lamp </t>
  </si>
  <si>
    <t>Trm = 15.6 C, RH = 15.7%; Tgas = 52 F</t>
  </si>
  <si>
    <t>Std Config - WL off ceilling card</t>
  </si>
  <si>
    <t>Focus set to infinity - Iris not centered</t>
  </si>
  <si>
    <t>Langrenus limb (Na)</t>
  </si>
  <si>
    <t>2014 May 19</t>
  </si>
  <si>
    <t>Trm=19.9  C, RH~8.2%</t>
  </si>
  <si>
    <t>Trm=19.9  C, RH~8.6%</t>
  </si>
  <si>
    <t>na_16</t>
  </si>
  <si>
    <t>Trm=20.1  C, RH~12.6%</t>
  </si>
  <si>
    <t>Trm=19.8  C, RH~15.2%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</si>
  <si>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</si>
  <si>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</si>
  <si>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</si>
  <si>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</si>
  <si>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</si>
  <si>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</si>
  <si>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>North Port: Trm = 16.5 C, RH = 17.7%</t>
  </si>
  <si>
    <t>Flat_na_01</t>
  </si>
  <si>
    <t>na_29</t>
  </si>
  <si>
    <t>FOV at limb (W)</t>
  </si>
  <si>
    <t>FOV at Field lens edge (W)</t>
  </si>
  <si>
    <t>FOV 28s W of limb</t>
  </si>
  <si>
    <t>FOV 42s W of limb</t>
  </si>
  <si>
    <t>FOV 2m W of limb</t>
  </si>
  <si>
    <t xml:space="preserve">Sky Bkgd </t>
  </si>
  <si>
    <t>40m E of center</t>
  </si>
  <si>
    <t>Tgas = 56 F</t>
  </si>
  <si>
    <t>2014 May 14</t>
  </si>
  <si>
    <t>Tgas = 57 F</t>
  </si>
  <si>
    <t>Trm = 18.6 C, RH = 12.2%</t>
  </si>
  <si>
    <t>FOV at 38 sec E of crater</t>
  </si>
  <si>
    <t>FOV at 52 sec E of crater</t>
  </si>
  <si>
    <t>FOV at 20 s W of crater</t>
  </si>
  <si>
    <t>Filter 1</t>
  </si>
  <si>
    <t>Filter 2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</si>
  <si>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</si>
  <si>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</si>
  <si>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</si>
  <si>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</si>
  <si>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</si>
  <si>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</si>
  <si>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</si>
  <si>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</si>
  <si>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</si>
  <si>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</si>
  <si>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</si>
  <si>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</si>
  <si>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</si>
  <si>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Upon leaving,  we noticed high thin clouds</t>
  </si>
  <si>
    <t>Trm=17.4 C, Rh~ 32.3 %</t>
  </si>
  <si>
    <t>2014 April 21</t>
  </si>
  <si>
    <t>Trm=18.0 C, RH~ 31.6 %</t>
  </si>
  <si>
    <t>K HC Lamp</t>
  </si>
  <si>
    <t>k_12</t>
  </si>
  <si>
    <t>FOV at 42s E of limb</t>
  </si>
  <si>
    <t>Sky Background</t>
  </si>
  <si>
    <t xml:space="preserve">Weather:   T = 54.9 F , RH = 41%,winds ~ 8 mph N </t>
  </si>
  <si>
    <t>th_na_06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</si>
  <si>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</si>
  <si>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</si>
  <si>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</si>
  <si>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Grimaldi @ Terminator</t>
  </si>
  <si>
    <t>sky_40</t>
  </si>
  <si>
    <t>FOV 7' N of limb</t>
  </si>
  <si>
    <t>FOV 10.5' S of limb</t>
  </si>
  <si>
    <t>Grimaldi limb (K)</t>
  </si>
  <si>
    <t>Trm = 16.4 C; RH ~19%</t>
  </si>
  <si>
    <t>FOV at terminator: 25s E from crater</t>
  </si>
  <si>
    <t>Clouds</t>
  </si>
  <si>
    <t>Trm = 18.6 C, RH 11.4%</t>
  </si>
  <si>
    <t>FOV at 28 sec E of limb</t>
  </si>
  <si>
    <t>Th-Ar Hc lamp</t>
  </si>
  <si>
    <t>Trm = 16.4 C; RH = 17.6%;</t>
  </si>
  <si>
    <t>Tout - 8.8 C</t>
  </si>
  <si>
    <t>Observers: Oliversen, Derr,  Mierkiewicz, Kuruppuaratchi</t>
  </si>
  <si>
    <t>Std config</t>
  </si>
  <si>
    <t>T = 9.2 C, H = 24%, wind 33 SSE</t>
  </si>
  <si>
    <t>FOV at 33 sec W of crater</t>
  </si>
  <si>
    <t>sky_26</t>
  </si>
  <si>
    <t>Trm =18.8  C, RH=16 %</t>
  </si>
  <si>
    <t>Trm =18.9  C, RH=15.9 %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</si>
  <si>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</si>
  <si>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</si>
  <si>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</si>
  <si>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</si>
  <si>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</si>
  <si>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10.5' S of limb</t>
  </si>
  <si>
    <t>th_53</t>
  </si>
  <si>
    <t>na_54</t>
  </si>
  <si>
    <t>Moon in aperture</t>
  </si>
  <si>
    <t>Weather:   T = 16.6 C , RH = 9%,winds ~  mph NE</t>
  </si>
  <si>
    <t>sky_18</t>
  </si>
  <si>
    <t>Focus at Infinity</t>
  </si>
  <si>
    <t>Clouds in field</t>
  </si>
  <si>
    <t>Trm=19.3  C, RH~10.3%</t>
  </si>
  <si>
    <t>sky_30</t>
  </si>
  <si>
    <t>Trm=19.4  C, RH~10.9%</t>
  </si>
  <si>
    <t xml:space="preserve">RH~21.4%, Trm=18C. Recheck center. </t>
  </si>
  <si>
    <t>2014 May 09</t>
  </si>
  <si>
    <t>2014 May 10</t>
  </si>
  <si>
    <t>Type</t>
  </si>
  <si>
    <t>Comment #2</t>
  </si>
  <si>
    <t xml:space="preserve">Filters </t>
  </si>
  <si>
    <t>F = 30"</t>
  </si>
  <si>
    <t>Image</t>
  </si>
  <si>
    <t>A (torr)</t>
  </si>
  <si>
    <t>B (torr)</t>
  </si>
  <si>
    <t>Comments #1</t>
  </si>
  <si>
    <t>FOV at field lens edge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</si>
  <si>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</si>
  <si>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</si>
  <si>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</si>
  <si>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</si>
  <si>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</si>
  <si>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</si>
  <si>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</si>
  <si>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</si>
  <si>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</si>
  <si>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</si>
  <si>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 xml:space="preserve">Weather: , T = 7.0C, RH =21%, 20wind mph NNE,clear </t>
  </si>
  <si>
    <t>T=17.6; RH=12.1%</t>
  </si>
  <si>
    <t>T=17.8; RH</t>
  </si>
  <si>
    <t>high clouds and high airmass</t>
  </si>
  <si>
    <t>Trm=17.8 C, RH ~16 %</t>
  </si>
  <si>
    <t>sky_28</t>
  </si>
  <si>
    <t>th_29</t>
  </si>
  <si>
    <t>moon_32</t>
  </si>
  <si>
    <t>sky_33</t>
  </si>
  <si>
    <t>Std config w/ square mounted diffuser</t>
  </si>
  <si>
    <t>Trm=15.4 C, RH=23.8%</t>
  </si>
  <si>
    <t>moon_35</t>
  </si>
  <si>
    <t>Std Config.</t>
  </si>
  <si>
    <t>Moon in aperture.</t>
  </si>
  <si>
    <t>2014 April 15</t>
  </si>
  <si>
    <t>Arcsec</t>
  </si>
  <si>
    <t>Trm= 17.4 C, RH~15.4 %, Tgas = 55 F</t>
  </si>
  <si>
    <t>square mounted diffuser</t>
  </si>
  <si>
    <t>th_39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</si>
  <si>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</si>
  <si>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</si>
  <si>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</si>
  <si>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</si>
  <si>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</si>
  <si>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</si>
  <si>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</si>
  <si>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</si>
  <si>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</si>
  <si>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</si>
  <si>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</si>
  <si>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</si>
  <si>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Th-Ar HC lamp (Na)</t>
  </si>
  <si>
    <t>Th-Ar HC lamp (K)</t>
  </si>
  <si>
    <t>Langrenus limb (K)</t>
  </si>
  <si>
    <t>Cleomedes limb (K)</t>
  </si>
  <si>
    <t>na_49</t>
  </si>
  <si>
    <t>T=8.2 C, RH ~20 %, winds ~ 19.5 mph NE</t>
  </si>
  <si>
    <t>HC lamp in the Na beam!</t>
  </si>
  <si>
    <t xml:space="preserve">Copernicus limb </t>
  </si>
  <si>
    <t>Flat_K_06</t>
  </si>
  <si>
    <t>k_10</t>
  </si>
  <si>
    <t>Flat_K_07</t>
  </si>
  <si>
    <t>k_11</t>
  </si>
  <si>
    <t>Flat_K_08</t>
  </si>
  <si>
    <t>Flat_K_09</t>
  </si>
  <si>
    <t>k_14</t>
  </si>
  <si>
    <t>Flat_K_10</t>
  </si>
  <si>
    <t>k_15</t>
  </si>
  <si>
    <t>k_16</t>
  </si>
  <si>
    <t>*Moon is in aperture</t>
  </si>
  <si>
    <t>FOV at 7 m N of limb</t>
  </si>
  <si>
    <t>Weather:   T = 11.3 C , RH = 24%,winds ~33  mph W</t>
  </si>
  <si>
    <t>na_23</t>
  </si>
  <si>
    <t>Tgas=61 F</t>
  </si>
  <si>
    <t>th_01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</si>
  <si>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</si>
  <si>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</si>
  <si>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</si>
  <si>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</si>
  <si>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</si>
  <si>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Tgas=60.5 F</t>
  </si>
  <si>
    <t>Weather:   T = 9.7 C , RH = 21%,winds ~31  mph W</t>
  </si>
  <si>
    <t>Trm=20 C RH~14.8%</t>
  </si>
  <si>
    <t>First exp was 30 sec, re-done</t>
  </si>
  <si>
    <t>Trm = 18.3 C, RH 15.2%</t>
  </si>
  <si>
    <t>T = 49 F, H = 25%, wind 17 mph N</t>
  </si>
  <si>
    <t>Weather:   T =  51 F , RH = 22 %,winds ~10  mph NNW</t>
  </si>
  <si>
    <t>Trm=18.2 C , RH~ 15.2 %</t>
  </si>
  <si>
    <t>Trm = 18.3 C, RH 15.3%</t>
  </si>
  <si>
    <t>FOV at 24 sec E of crater</t>
  </si>
  <si>
    <t>FOV at 28 s W of limb</t>
  </si>
  <si>
    <t>moon_21</t>
  </si>
  <si>
    <t>moon_22</t>
  </si>
  <si>
    <t>FOV at 42 S W of limb</t>
  </si>
  <si>
    <t>moon_23</t>
  </si>
  <si>
    <t>FOV at 1 min W of limb</t>
  </si>
  <si>
    <t>moon_24</t>
  </si>
  <si>
    <t>sky_25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</si>
  <si>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</si>
  <si>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</si>
  <si>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</si>
  <si>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</si>
  <si>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</si>
  <si>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</si>
  <si>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</si>
  <si>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FOV at 28s W of limb</t>
    <phoneticPr fontId="9" type="noConversion"/>
  </si>
  <si>
    <t>sky_07</t>
  </si>
  <si>
    <t>sky_08</t>
  </si>
  <si>
    <t>sky_09</t>
  </si>
  <si>
    <t>Weather: high Cirrus, 15 mph NNW, T = 5.0 C, RH = 45%</t>
  </si>
  <si>
    <t xml:space="preserve"> </t>
  </si>
  <si>
    <t>T = 48.2F, RH~63%, winds~11 mph NW</t>
  </si>
  <si>
    <t>Langrenus Limb</t>
  </si>
  <si>
    <t xml:space="preserve">Na Gates lamp (shield w/  1" hole) mounted near top of super-structure SE vertical beam &amp; reflected off card in the ceiling. </t>
  </si>
  <si>
    <t>Trm=17.5 C,RH~14.7 %</t>
  </si>
  <si>
    <t>Focus at infinity. Movement in Th lamp</t>
  </si>
  <si>
    <t>changed focus</t>
  </si>
  <si>
    <t>40m W of Center</t>
  </si>
  <si>
    <t>40 min E of Center</t>
  </si>
  <si>
    <t>Petavius limb</t>
  </si>
  <si>
    <t>Bkgd Sky</t>
  </si>
  <si>
    <t>Trm=18.8 C, RH~ 27.7 %</t>
  </si>
  <si>
    <t>na_03</t>
  </si>
  <si>
    <t>na_04</t>
  </si>
  <si>
    <t>B chamber driven into oscillation</t>
  </si>
  <si>
    <t>Trm = 18.4 C, RH = 11.3%</t>
  </si>
  <si>
    <t>&lt;delta p&gt;= -84 from Th(K) tune; logbook lists F3 fliter</t>
  </si>
  <si>
    <t>FOV at 42 sec E of limb</t>
  </si>
  <si>
    <t>Trm = 18.6 C, RH 12.1%</t>
  </si>
  <si>
    <t>FOV 7' S of limb</t>
  </si>
  <si>
    <t>sky_51</t>
  </si>
  <si>
    <t>th_60</t>
  </si>
  <si>
    <t>Weather: Clear, ~30 mph SE, T = 7.7 C, RH = ~ 14%</t>
  </si>
  <si>
    <t>th_52</t>
  </si>
  <si>
    <t>airmass : 6.25</t>
  </si>
  <si>
    <t>airmass: 6.06</t>
  </si>
  <si>
    <t>FOV at 20 sec W of crater</t>
  </si>
  <si>
    <t>FOV at 13 sec W of crater</t>
  </si>
  <si>
    <t>FOV at 23 sec W of crater</t>
  </si>
  <si>
    <t>sky_29</t>
  </si>
  <si>
    <t>Trm=19.3 C, RH=12%</t>
  </si>
  <si>
    <t>Trm= 19.3 C, RH=12.4%</t>
  </si>
  <si>
    <t>FOV at 7' N of limb</t>
  </si>
  <si>
    <t>FOV at 7' S of limb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</si>
  <si>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</si>
  <si>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</si>
  <si>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</si>
  <si>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</si>
  <si>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</si>
  <si>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</si>
  <si>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</si>
  <si>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2014 May 17</t>
  </si>
  <si>
    <t>Trm= 19.4  C, RH~14.6%</t>
  </si>
  <si>
    <t>Stop data collections</t>
  </si>
  <si>
    <t>2014 May 18</t>
  </si>
  <si>
    <t>Trm=19.2  C, RH~7.9%</t>
  </si>
  <si>
    <t>Weather:   T = 15.1 C , RH = 5%,winds ~42  mph W</t>
  </si>
  <si>
    <t>Trm=19.2  C, RH~9.1%</t>
  </si>
  <si>
    <t>th_15</t>
  </si>
  <si>
    <t>RH~22.7%, Trm=18.3</t>
  </si>
  <si>
    <t>FOV at 28 sec W of limb</t>
  </si>
  <si>
    <t>FOV at 42 sec W of limb</t>
  </si>
  <si>
    <t>FOV at 2 min W of limb</t>
  </si>
  <si>
    <t>sky_17</t>
  </si>
  <si>
    <t>delta P = -86 torr from Th(K) B pressre; Consistent with previous delta P differences for Th(K) and K (-83 to -87)</t>
  </si>
  <si>
    <t>check</t>
  </si>
  <si>
    <t>this</t>
  </si>
  <si>
    <t>out</t>
  </si>
  <si>
    <t>Looks like taken with wrong filter</t>
  </si>
  <si>
    <t xml:space="preserve">Focus at infinity;   airmass:3.14, </t>
  </si>
  <si>
    <t>Weather: , T = 10.7C, RH = 21%, Winds = 26.4 mph</t>
  </si>
  <si>
    <t>th_23</t>
  </si>
  <si>
    <t>sky_12</t>
  </si>
  <si>
    <t>moon_49</t>
  </si>
  <si>
    <t>Trm=17.7 C,RH~15.6%</t>
  </si>
  <si>
    <t>moon_50</t>
  </si>
  <si>
    <t>moon_51</t>
  </si>
  <si>
    <t>moon_52</t>
  </si>
  <si>
    <t>moon_53</t>
  </si>
  <si>
    <t>Grimaldi Crater</t>
  </si>
  <si>
    <t>FOV at 16 s E of crater</t>
  </si>
  <si>
    <t>sky_54</t>
  </si>
  <si>
    <t>th_55</t>
  </si>
  <si>
    <t>moon_14</t>
    <phoneticPr fontId="9" type="noConversion"/>
  </si>
  <si>
    <t>th_34</t>
  </si>
  <si>
    <t>Plato crater</t>
  </si>
  <si>
    <t>FOV at 1 min E of limb</t>
  </si>
  <si>
    <t>Moved focus down ~ 6 "</t>
  </si>
  <si>
    <t>30 mph N, mirror shaking slightly</t>
  </si>
  <si>
    <t>Fov at 42 s W of limb</t>
  </si>
  <si>
    <t>sky_38</t>
  </si>
  <si>
    <t>sky_19</t>
  </si>
  <si>
    <t xml:space="preserve">Std Config. 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</si>
  <si>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</si>
  <si>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</si>
  <si>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</si>
  <si>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</si>
  <si>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</si>
  <si>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</si>
  <si>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</si>
  <si>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</si>
  <si>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Sky bkgd.</t>
  </si>
  <si>
    <t>Trm = 17.7 C, RH = 15.3%</t>
  </si>
  <si>
    <t>sky_22</t>
  </si>
  <si>
    <t>Trm = 17.6 C, RH = 16.2%</t>
  </si>
  <si>
    <t>Plato limb</t>
  </si>
  <si>
    <t>FOV at Field lens edge</t>
  </si>
  <si>
    <t>Flat_K_05</t>
  </si>
  <si>
    <t>k_09</t>
  </si>
  <si>
    <t>Trm= 17.2 C, RH~ 12.2%</t>
  </si>
  <si>
    <t>Trm= 18.0, RH ~ 12.8 %</t>
  </si>
  <si>
    <t>2' FOV</t>
  </si>
  <si>
    <t>3' FOV</t>
  </si>
  <si>
    <t>Sky Bkgd (K)</t>
  </si>
  <si>
    <t>40m E of Moon Center</t>
  </si>
  <si>
    <t>Th-Ar HC lamp</t>
  </si>
  <si>
    <t>Moon Center (Na)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</si>
  <si>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</si>
  <si>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</si>
  <si>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</si>
  <si>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</si>
  <si>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</si>
  <si>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</si>
  <si>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th_36</t>
  </si>
  <si>
    <t>FOV at 7 m S of limb</t>
  </si>
  <si>
    <t>H-alpha 6563/5.5 A (656.3/0.55 nm)</t>
  </si>
  <si>
    <t>ANDV13296 656.3/0.55nm</t>
  </si>
  <si>
    <t>Th I 7647/5.5 A (K: 764.7/0.55 nm)</t>
  </si>
  <si>
    <t>Gassendi (Na)</t>
  </si>
  <si>
    <t>FOV at 40s E of crater</t>
  </si>
  <si>
    <t>Copernicus  (Na)</t>
  </si>
  <si>
    <t>thna_02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</si>
  <si>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</si>
  <si>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</si>
  <si>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</si>
  <si>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</si>
  <si>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</si>
  <si>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</si>
  <si>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</si>
  <si>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</si>
  <si>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Observers: Mierkiewicz, Kuruppuaratchi, Gallant, Oliversen</t>
  </si>
  <si>
    <t>Forgot to save the first time</t>
  </si>
  <si>
    <t>Mars</t>
  </si>
  <si>
    <t>mars_05</t>
  </si>
  <si>
    <t>Mars offset</t>
  </si>
  <si>
    <t>mars_06</t>
  </si>
  <si>
    <t>1 deg N of Mars</t>
  </si>
  <si>
    <t>FOV at 12 s W of crater</t>
  </si>
  <si>
    <t>Langrenus Crater</t>
  </si>
  <si>
    <t>Na D2 5890/4 A (589.0/0.4 nm)</t>
  </si>
  <si>
    <t>Old</t>
  </si>
  <si>
    <t>Na D2 5890/3 A (589.0/0.3 nm/50D)</t>
  </si>
  <si>
    <t>K D1 7699/5 A (769.9/0.55 nm)</t>
  </si>
  <si>
    <t>ANDV 13173 769.9/0.55nm</t>
  </si>
  <si>
    <t>Na D1 5890/4 A</t>
  </si>
  <si>
    <t>Th I 7647/5.5 A</t>
  </si>
  <si>
    <t>K D1 7699/5 A</t>
  </si>
  <si>
    <t>moon_16</t>
  </si>
  <si>
    <t>moon_17</t>
  </si>
  <si>
    <t>moon_18</t>
  </si>
  <si>
    <t>moon_19</t>
  </si>
  <si>
    <t>moon_20</t>
  </si>
  <si>
    <t>FOV at 10.5' N of limb</t>
    <phoneticPr fontId="9" type="noConversion"/>
  </si>
  <si>
    <t>FOV at 10.5' S of limb</t>
    <phoneticPr fontId="9" type="noConversion"/>
  </si>
  <si>
    <t>FOV at 30s E of Crater</t>
    <phoneticPr fontId="9" type="noConversion"/>
  </si>
  <si>
    <t>FOV at 44s E of Crater</t>
    <phoneticPr fontId="9" type="noConversion"/>
  </si>
  <si>
    <t>Moon Center</t>
    <phoneticPr fontId="9" type="noConversion"/>
  </si>
  <si>
    <t>FOV at 22s E of Crater</t>
    <phoneticPr fontId="9" type="noConversion"/>
  </si>
  <si>
    <t>FOV at 36s E of Crater</t>
    <phoneticPr fontId="9" type="noConversion"/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</si>
  <si>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</si>
  <si>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</si>
  <si>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</si>
  <si>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</si>
  <si>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</si>
  <si>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</si>
  <si>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</si>
  <si>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</si>
  <si>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40min W of center</t>
  </si>
  <si>
    <t>sky_31</t>
  </si>
  <si>
    <t>na_32</t>
  </si>
  <si>
    <t>focus changed</t>
  </si>
  <si>
    <t>Trm=18.1 C, RH~18.7%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</si>
  <si>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</si>
  <si>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</si>
  <si>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</si>
  <si>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</si>
  <si>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</si>
  <si>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</si>
  <si>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</si>
  <si>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</si>
  <si>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th_19</t>
  </si>
  <si>
    <t>T=17.8 C, RH~ 31.4%</t>
  </si>
  <si>
    <t>std config</t>
  </si>
  <si>
    <t>reduced ring; std config</t>
  </si>
  <si>
    <t>FOV at Limb</t>
  </si>
  <si>
    <t>Observers: Oliversen, Spalsbury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</si>
  <si>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</si>
  <si>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</si>
  <si>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</si>
  <si>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</si>
  <si>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</si>
  <si>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</si>
  <si>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</si>
  <si>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</si>
  <si>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</si>
  <si>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</si>
  <si>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Telescope focus changed. Focus moved down approx 6 inches.</t>
  </si>
  <si>
    <t>moon_25</t>
  </si>
  <si>
    <t>FOV at 42 s W of limb</t>
  </si>
  <si>
    <t>moon_26</t>
  </si>
  <si>
    <t>central highlands</t>
  </si>
  <si>
    <t>Andover: 50 mm dia,  2 cavity</t>
  </si>
  <si>
    <t>11.1 W</t>
  </si>
  <si>
    <t>Not Saved!  Trm =18.8  C, RH=16 %</t>
  </si>
  <si>
    <t>Trm= 19.2  C, RH=13.2%</t>
  </si>
  <si>
    <t>T = 15.2 C, RH~12%, 7 mph NE</t>
  </si>
  <si>
    <t>Na D2</t>
  </si>
  <si>
    <t>Langrenus</t>
  </si>
  <si>
    <t>61.1 E</t>
  </si>
  <si>
    <t>8.9 S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</si>
  <si>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</si>
  <si>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</si>
  <si>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</si>
  <si>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</si>
  <si>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</si>
  <si>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</si>
  <si>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</si>
  <si>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</si>
  <si>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airmass: 2.98</t>
  </si>
  <si>
    <t>airmass: 2.62</t>
  </si>
  <si>
    <t>airmass: 2.58</t>
  </si>
  <si>
    <t>airmas: 2.45</t>
  </si>
  <si>
    <t>Dual Etalon Fabry-Perot:  Master (A) = 4 mm; Slave (B) = 1.76 mm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</si>
  <si>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</si>
  <si>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</si>
  <si>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</si>
  <si>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</si>
  <si>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</si>
  <si>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</si>
  <si>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</si>
  <si>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</si>
  <si>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</si>
  <si>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</si>
  <si>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</si>
  <si>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</si>
  <si>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</si>
  <si>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</si>
  <si>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</si>
  <si>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Th I</t>
  </si>
  <si>
    <t>Tycho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</si>
  <si>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</si>
  <si>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</si>
  <si>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</si>
  <si>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</si>
  <si>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</si>
  <si>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</si>
  <si>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</si>
  <si>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</si>
  <si>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</si>
  <si>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</si>
  <si>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>1.76 mm</t>
  </si>
  <si>
    <t>term</t>
    <phoneticPr fontId="9" type="noConversion"/>
  </si>
  <si>
    <t>term</t>
    <phoneticPr fontId="9" type="noConversion"/>
  </si>
  <si>
    <t>Telescope collimation adjusted</t>
  </si>
  <si>
    <t>moon_61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</si>
  <si>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</si>
  <si>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</si>
  <si>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</si>
  <si>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</si>
  <si>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</si>
  <si>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</si>
  <si>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FOV at 42 sec W of limb</t>
    <phoneticPr fontId="9" type="noConversion"/>
  </si>
  <si>
    <t>th_32</t>
  </si>
  <si>
    <t>Trm =17.4 C, RH~ 12.6%</t>
  </si>
  <si>
    <t>sky_35</t>
  </si>
  <si>
    <t>th_48</t>
  </si>
  <si>
    <t>th_24</t>
  </si>
  <si>
    <t>th_25</t>
  </si>
  <si>
    <t>th_27</t>
  </si>
  <si>
    <t>High Cirrus. Data run terminated.</t>
  </si>
  <si>
    <t>Tycho limb</t>
  </si>
  <si>
    <t>sky_41</t>
  </si>
  <si>
    <t>th_42</t>
  </si>
  <si>
    <t>Trm = 17.6 C, RH = 17%</t>
  </si>
  <si>
    <t>Observers: Oliversen, Mierkiewciz, Kuruppuaratchi, Wilson</t>
  </si>
  <si>
    <t>Focus not changed!</t>
  </si>
  <si>
    <t>2014 April 16</t>
  </si>
  <si>
    <t>Lunar Sodium &amp; Potassium Observations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</si>
  <si>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</si>
  <si>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</si>
  <si>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</si>
  <si>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</si>
  <si>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</si>
  <si>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T=13.5 C  RH~15%  30 MPH WNW</t>
  </si>
  <si>
    <t>Tgas=62 F</t>
  </si>
  <si>
    <t>Trm=20.1  C, RH~9.9%</t>
  </si>
  <si>
    <t>moon_01</t>
  </si>
  <si>
    <t>moon_02</t>
  </si>
  <si>
    <t>Central Highlands</t>
  </si>
  <si>
    <t>moon_08</t>
  </si>
  <si>
    <t>ANDV11321 589.0/0.4nm</t>
  </si>
  <si>
    <t>top front panel was ajar for entire run</t>
  </si>
  <si>
    <t>Tgas=52 F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</si>
  <si>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</si>
  <si>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</si>
  <si>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</si>
  <si>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</si>
  <si>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</si>
  <si>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</si>
  <si>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</si>
  <si>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</si>
  <si>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</si>
  <si>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Tgas = 58 F</t>
  </si>
  <si>
    <t>2014 April 17</t>
  </si>
  <si>
    <t>Trm= 18.4, RH ~14.2  %</t>
  </si>
  <si>
    <t>3.52 mm</t>
  </si>
  <si>
    <t>Dual Etalon Fabry-Perot:  Master (A) = 4 mm; Slave (B) = 3.52 mm</t>
  </si>
  <si>
    <t>Barr : 50 mm dia</t>
  </si>
  <si>
    <t>Weather: , T = 21.2C, RH = %</t>
  </si>
  <si>
    <t>Entrance Aperture = 2 &amp; 3'</t>
  </si>
  <si>
    <t>Tgas = 54 F,Trm =17.3 C , RH ~22%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</si>
  <si>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</si>
  <si>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</si>
  <si>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</si>
  <si>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</si>
  <si>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</si>
  <si>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</si>
  <si>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</si>
  <si>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>(ddd.dddd)</t>
  </si>
  <si>
    <t>Limb W</t>
    <phoneticPr fontId="9" type="noConversion"/>
  </si>
  <si>
    <t>Focus at infinity. Wrong b pressure for Thorium.</t>
  </si>
  <si>
    <t>moon_36</t>
  </si>
  <si>
    <t>moon_37</t>
  </si>
  <si>
    <t>Tycho crater</t>
  </si>
  <si>
    <t>moon_38</t>
  </si>
  <si>
    <t>moon_39</t>
  </si>
  <si>
    <t>moon_40</t>
  </si>
  <si>
    <t>f = 30"</t>
  </si>
  <si>
    <t>moon_07</t>
  </si>
  <si>
    <t>th_11</t>
  </si>
  <si>
    <t>Focus at  infinity</t>
  </si>
  <si>
    <t>Tout=6.0 C, RH =5%,wind 12mph NE</t>
  </si>
  <si>
    <t>FOV at 50s E of Crater</t>
    <phoneticPr fontId="9" type="noConversion"/>
  </si>
  <si>
    <t>FOV at 10s E of Crater</t>
    <phoneticPr fontId="9" type="noConversion"/>
  </si>
  <si>
    <t>FOV at 24s E of Crater</t>
    <phoneticPr fontId="9" type="noConversion"/>
  </si>
  <si>
    <t>FOV at limb</t>
    <phoneticPr fontId="9" type="noConversion"/>
  </si>
  <si>
    <t>Temp 7.2 C; RH 30%; winds 12mph W</t>
  </si>
  <si>
    <t>Focus at infinity.; T 18C RH 19.3</t>
  </si>
  <si>
    <t>T=17.9, RH=19.3</t>
  </si>
  <si>
    <t>th_33</t>
  </si>
  <si>
    <t>th_56</t>
  </si>
  <si>
    <t>na_57</t>
  </si>
  <si>
    <t>Trm=15.7 C, RH=19%, Tgas=50 F,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</si>
  <si>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</si>
  <si>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</si>
  <si>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</si>
  <si>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</si>
  <si>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</si>
  <si>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</si>
  <si>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</si>
  <si>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North Port: Trm = 16.3 C, RH = 20.1%</t>
  </si>
  <si>
    <t>moon_06</t>
  </si>
  <si>
    <t>T=17.5; RH 15.8%</t>
  </si>
  <si>
    <t>sky_23</t>
  </si>
  <si>
    <t>na_05</t>
  </si>
  <si>
    <t>th_08</t>
  </si>
  <si>
    <t>th_09</t>
  </si>
  <si>
    <t>th_10</t>
  </si>
  <si>
    <t>k_13</t>
  </si>
  <si>
    <t>Trm=16.3, RH = 20.1%, Tgas = 51 F</t>
  </si>
  <si>
    <t>Trm = 16.1 C, RH = 17.2%</t>
  </si>
  <si>
    <t>Tycho Limb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</si>
  <si>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</si>
  <si>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</si>
  <si>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</si>
  <si>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</si>
  <si>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</si>
  <si>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</si>
  <si>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</si>
  <si>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</si>
  <si>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</si>
  <si>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</si>
  <si>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lamp</t>
  </si>
  <si>
    <t>th_02</t>
  </si>
  <si>
    <t>Reduced ring</t>
  </si>
  <si>
    <t>Focus changed</t>
  </si>
  <si>
    <t>moon_05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</si>
  <si>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</si>
  <si>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</si>
  <si>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</si>
  <si>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</si>
  <si>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</si>
  <si>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</si>
  <si>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</si>
  <si>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</si>
  <si>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</si>
  <si>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</si>
  <si>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</si>
  <si>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</si>
  <si>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</si>
  <si>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</si>
  <si>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</si>
  <si>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</si>
  <si>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</si>
  <si>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</si>
  <si>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</si>
  <si>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</si>
  <si>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E/W Dist</t>
    <phoneticPr fontId="9" type="noConversion"/>
  </si>
  <si>
    <t>Crater</t>
    <phoneticPr fontId="9" type="noConversion"/>
  </si>
  <si>
    <t>Crater</t>
    <phoneticPr fontId="9" type="noConversion"/>
  </si>
  <si>
    <t>43.4 S</t>
  </si>
  <si>
    <t>Taruntius</t>
  </si>
  <si>
    <t>46.5 E</t>
  </si>
  <si>
    <t>5.6N</t>
  </si>
  <si>
    <t>Telescope lens</t>
  </si>
  <si>
    <t>Field lens</t>
  </si>
  <si>
    <t>FP collimator</t>
  </si>
  <si>
    <t>FOV at limb</t>
  </si>
  <si>
    <t>NSO - McMath-Pierce Telescope Main at North Port</t>
  </si>
  <si>
    <t>L1</t>
  </si>
  <si>
    <t>L2</t>
  </si>
  <si>
    <t>L3</t>
  </si>
  <si>
    <t>L4</t>
  </si>
  <si>
    <t>Telescope focus changed.</t>
  </si>
  <si>
    <t>delta_P taken from Feb 16</t>
  </si>
  <si>
    <t>Trm=18.6 C, RH~21.4%</t>
  </si>
  <si>
    <t>Moon center</t>
  </si>
  <si>
    <t>sky_05</t>
  </si>
  <si>
    <t>Dec: -5.31, HA: 0</t>
  </si>
  <si>
    <t>petavius limb (Na)</t>
  </si>
  <si>
    <t>FOV at field lens edge</t>
    <phoneticPr fontId="9" type="noConversion"/>
  </si>
  <si>
    <t>sky_10</t>
  </si>
  <si>
    <t>sky_11</t>
  </si>
  <si>
    <t>Lunar Sodium Observations</t>
  </si>
  <si>
    <t>Latitude</t>
    <phoneticPr fontId="9" type="noConversion"/>
  </si>
  <si>
    <t>Longitude</t>
    <phoneticPr fontId="9" type="noConversion"/>
  </si>
  <si>
    <t>FOV at 30 s E of crater</t>
  </si>
  <si>
    <t>FOV at 44 s E of crater</t>
  </si>
  <si>
    <t>moon_62</t>
  </si>
  <si>
    <t>B pres = Th (K) B pres minus 84.  Delta P from previous Th(K) and K tunes (typically -83 to -87)</t>
  </si>
  <si>
    <t>FOV at Field lens edge</t>
    <phoneticPr fontId="9" type="noConversion"/>
  </si>
  <si>
    <t>th_18</t>
  </si>
  <si>
    <t>Sky bkgd</t>
  </si>
  <si>
    <t>Trm =17.6, RH ~19.6 %</t>
  </si>
  <si>
    <t>Trm= 18.0 C, RH~25.4 %, Tgas = 56 F</t>
  </si>
  <si>
    <t>40 mins E of Moon center</t>
  </si>
  <si>
    <t>Trm=17.7,RH~18.1%,Tgas=56 F</t>
  </si>
  <si>
    <t>Recollimated. Tweak #2.</t>
  </si>
  <si>
    <t>FOV at 42 s W of Limb</t>
  </si>
  <si>
    <t>Weather: High Cirrus over entire sky</t>
  </si>
  <si>
    <t>sky_20</t>
  </si>
  <si>
    <t xml:space="preserve">Na Gates lamp (shield w/  1" hole) mounted near top of superstructure SE vertical beam &amp; reflected off card in the ceiling (North Port). </t>
  </si>
  <si>
    <t>na_01</t>
  </si>
  <si>
    <t xml:space="preserve"> 01:46</t>
  </si>
  <si>
    <t>na_02</t>
  </si>
  <si>
    <t>Th_Ar HC lamp</t>
  </si>
  <si>
    <t>th_03</t>
  </si>
  <si>
    <t>th_04</t>
  </si>
  <si>
    <t>th_05</t>
  </si>
  <si>
    <t>th_06</t>
  </si>
  <si>
    <t>th_07</t>
  </si>
  <si>
    <t>Focus changed.</t>
  </si>
  <si>
    <t>Grimaldi Limb</t>
  </si>
  <si>
    <t>Aristarchus Limb</t>
  </si>
  <si>
    <t>th_13</t>
  </si>
  <si>
    <t>FOV at 28 s W of Limb</t>
  </si>
  <si>
    <t>North Port: Trm = 15.5 C, RH = 13%</t>
  </si>
  <si>
    <t>moon_54</t>
  </si>
  <si>
    <t>moon_55</t>
  </si>
  <si>
    <t>sky_56</t>
  </si>
  <si>
    <t>ANDV13404 764.7/0.55nm</t>
  </si>
</sst>
</file>

<file path=xl/styles.xml><?xml version="1.0" encoding="utf-8"?>
<styleSheet xmlns="http://schemas.openxmlformats.org/spreadsheetml/2006/main">
  <numFmts count="1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00"/>
    <numFmt numFmtId="173" formatCode="hh:mm:ss\ AM/PM"/>
    <numFmt numFmtId="174" formatCode="0.0"/>
    <numFmt numFmtId="175" formatCode="#,##0.0"/>
    <numFmt numFmtId="176" formatCode="#,###,###,##0"/>
    <numFmt numFmtId="177" formatCode="#,###,###,##0.0"/>
    <numFmt numFmtId="178" formatCode="#,###,###,##0.00"/>
    <numFmt numFmtId="179" formatCode="#,###,###,##0.000"/>
    <numFmt numFmtId="180" formatCode="#,###,###,##0.0000"/>
    <numFmt numFmtId="181" formatCode="#,###,###,##0.00000"/>
    <numFmt numFmtId="182" formatCode="0"/>
  </numFmts>
  <fonts count="14">
    <font>
      <sz val="10"/>
      <name val="Arial"/>
      <family val="2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8"/>
      <name val="Verdana"/>
    </font>
    <font>
      <sz val="10"/>
      <color indexed="12"/>
      <name val="Arial"/>
    </font>
    <font>
      <sz val="10"/>
      <color indexed="10"/>
      <name val="Arial"/>
      <family val="2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72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2" fontId="3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7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20" fontId="2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20" fontId="4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vertical="center" wrapText="1"/>
    </xf>
    <xf numFmtId="2" fontId="0" fillId="0" borderId="0" xfId="0" applyNumberFormat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7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20" fontId="0" fillId="0" borderId="0" xfId="0" applyNumberFormat="1" applyFont="1" applyAlignment="1">
      <alignment horizontal="center" vertical="center"/>
    </xf>
    <xf numFmtId="172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72" fontId="4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10" fillId="0" borderId="0" xfId="0" applyFont="1"/>
    <xf numFmtId="174" fontId="0" fillId="0" borderId="0" xfId="0" applyNumberFormat="1" applyAlignment="1">
      <alignment horizontal="center" vertical="center"/>
    </xf>
    <xf numFmtId="175" fontId="0" fillId="0" borderId="0" xfId="0" applyNumberFormat="1" applyAlignment="1">
      <alignment horizontal="center" vertical="center"/>
    </xf>
    <xf numFmtId="172" fontId="0" fillId="0" borderId="0" xfId="0" applyNumberFormat="1" applyFont="1" applyAlignment="1">
      <alignment horizontal="left" vertical="center"/>
    </xf>
    <xf numFmtId="175" fontId="0" fillId="0" borderId="0" xfId="0" applyNumberFormat="1" applyFont="1" applyBorder="1" applyAlignment="1">
      <alignment horizontal="center" vertical="center"/>
    </xf>
    <xf numFmtId="174" fontId="0" fillId="0" borderId="0" xfId="0" applyNumberFormat="1" applyFont="1" applyBorder="1" applyAlignment="1">
      <alignment horizontal="center" vertical="center"/>
    </xf>
    <xf numFmtId="174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74" fontId="8" fillId="0" borderId="0" xfId="0" applyNumberFormat="1" applyFont="1" applyAlignment="1">
      <alignment horizontal="center" vertical="center"/>
    </xf>
    <xf numFmtId="174" fontId="10" fillId="0" borderId="0" xfId="0" applyNumberFormat="1" applyFont="1" applyAlignment="1">
      <alignment horizontal="center" vertical="center"/>
    </xf>
    <xf numFmtId="175" fontId="8" fillId="0" borderId="0" xfId="0" applyNumberFormat="1" applyFont="1" applyAlignment="1">
      <alignment horizontal="center" vertical="center"/>
    </xf>
    <xf numFmtId="175" fontId="10" fillId="0" borderId="0" xfId="0" applyNumberFormat="1" applyFont="1" applyAlignment="1">
      <alignment horizontal="center" vertical="center"/>
    </xf>
    <xf numFmtId="175" fontId="0" fillId="0" borderId="0" xfId="0" applyNumberFormat="1" applyFont="1" applyAlignment="1">
      <alignment horizontal="center" vertical="center"/>
    </xf>
    <xf numFmtId="174" fontId="0" fillId="0" borderId="0" xfId="0" applyNumberFormat="1" applyAlignment="1">
      <alignment vertical="center"/>
    </xf>
    <xf numFmtId="174" fontId="0" fillId="0" borderId="0" xfId="0" applyNumberFormat="1" applyFont="1" applyFill="1" applyBorder="1" applyAlignment="1">
      <alignment horizontal="center" vertical="center"/>
    </xf>
    <xf numFmtId="174" fontId="0" fillId="0" borderId="0" xfId="0" applyNumberFormat="1"/>
    <xf numFmtId="174" fontId="0" fillId="0" borderId="0" xfId="0" applyNumberFormat="1" applyAlignment="1">
      <alignment horizontal="center"/>
    </xf>
    <xf numFmtId="0" fontId="11" fillId="0" borderId="0" xfId="0" applyFont="1" applyAlignment="1">
      <alignment vertical="center" wrapText="1"/>
    </xf>
    <xf numFmtId="20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3" fontId="0" fillId="0" borderId="0" xfId="0" applyNumberFormat="1" applyFill="1" applyBorder="1" applyAlignment="1">
      <alignment vertical="center" wrapText="1"/>
    </xf>
    <xf numFmtId="0" fontId="4" fillId="0" borderId="0" xfId="0" applyFont="1" applyAlignment="1">
      <alignment horizontal="right"/>
    </xf>
    <xf numFmtId="17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72" fontId="4" fillId="0" borderId="0" xfId="0" applyNumberFormat="1" applyFont="1" applyAlignment="1">
      <alignment horizontal="center"/>
    </xf>
    <xf numFmtId="174" fontId="0" fillId="0" borderId="0" xfId="0" applyNumberFormat="1" applyAlignment="1">
      <alignment horizontal="left" vertical="center"/>
    </xf>
    <xf numFmtId="174" fontId="3" fillId="0" borderId="0" xfId="0" applyNumberFormat="1" applyFont="1" applyAlignment="1">
      <alignment vertical="center"/>
    </xf>
    <xf numFmtId="172" fontId="0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 vertical="center"/>
    </xf>
    <xf numFmtId="172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174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/>
    </xf>
    <xf numFmtId="17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4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" fontId="0" fillId="0" borderId="0" xfId="0" applyNumberFormat="1"/>
    <xf numFmtId="1" fontId="3" fillId="0" borderId="0" xfId="0" applyNumberFormat="1" applyFont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17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72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1" fillId="0" borderId="0" xfId="0" applyFont="1"/>
    <xf numFmtId="174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1" fillId="0" borderId="0" xfId="0" applyNumberFormat="1" applyFont="1"/>
    <xf numFmtId="182" fontId="1" fillId="0" borderId="0" xfId="0" applyNumberFormat="1" applyFont="1" applyAlignment="1">
      <alignment horizontal="center"/>
    </xf>
    <xf numFmtId="182" fontId="0" fillId="0" borderId="0" xfId="0" applyNumberFormat="1"/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 vertic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1" fillId="0" borderId="0" xfId="0" applyNumberFormat="1" applyFont="1"/>
    <xf numFmtId="182" fontId="1" fillId="0" borderId="0" xfId="0" applyNumberFormat="1" applyFon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1" fillId="0" borderId="0" xfId="0" applyNumberFormat="1" applyFont="1"/>
    <xf numFmtId="182" fontId="1" fillId="0" borderId="0" xfId="0" applyNumberFormat="1" applyFon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1" fillId="0" borderId="0" xfId="0" applyNumberFormat="1" applyFont="1"/>
    <xf numFmtId="182" fontId="1" fillId="0" borderId="0" xfId="0" applyNumberFormat="1" applyFont="1" applyAlignment="1">
      <alignment horizontal="center"/>
    </xf>
    <xf numFmtId="182" fontId="0" fillId="0" borderId="0" xfId="0" applyNumberFormat="1"/>
    <xf numFmtId="182" fontId="1" fillId="0" borderId="0" xfId="0" applyNumberFormat="1" applyFont="1" applyAlignment="1">
      <alignment horizontal="center"/>
    </xf>
    <xf numFmtId="182" fontId="0" fillId="0" borderId="0" xfId="0" applyNumberFormat="1"/>
    <xf numFmtId="182" fontId="0" fillId="0" borderId="0" xfId="0" applyNumberFormat="1" applyAlignment="1">
      <alignment horizontal="center"/>
    </xf>
    <xf numFmtId="182" fontId="1" fillId="0" borderId="0" xfId="0" applyNumberFormat="1" applyFont="1" applyAlignment="1">
      <alignment horizontal="center"/>
    </xf>
    <xf numFmtId="182" fontId="1" fillId="0" borderId="0" xfId="0" applyNumberFormat="1" applyFont="1"/>
    <xf numFmtId="182" fontId="0" fillId="0" borderId="0" xfId="0" applyNumberFormat="1" applyAlignment="1">
      <alignment horizontal="center"/>
    </xf>
    <xf numFmtId="182" fontId="1" fillId="0" borderId="0" xfId="0" applyNumberFormat="1" applyFont="1" applyAlignment="1">
      <alignment horizontal="center"/>
    </xf>
    <xf numFmtId="182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174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 vertical="center"/>
    </xf>
    <xf numFmtId="174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174" fontId="3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right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57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N3" workbookViewId="0">
      <selection activeCell="AZ33" sqref="AZ33"/>
    </sheetView>
  </sheetViews>
  <sheetFormatPr baseColWidth="10" defaultColWidth="8.83203125" defaultRowHeight="12"/>
  <cols>
    <col min="1" max="1" width="19.6640625" bestFit="1" customWidth="1" collapsed="1"/>
    <col min="2" max="2" width="12.5" bestFit="1" customWidth="1" collapsed="1"/>
    <col min="3" max="3" width="11.33203125" style="211" bestFit="1" customWidth="1" collapsed="1"/>
    <col min="4" max="4" width="10.6640625" style="209" customWidth="1" collapsed="1"/>
    <col min="5" max="5" width="5.83203125" style="211" bestFit="1" customWidth="1" collapsed="1"/>
    <col min="6" max="6" width="15.6640625" style="211" customWidth="1" collapsed="1"/>
    <col min="7" max="8" width="7.6640625" style="209" customWidth="1" collapsed="1"/>
    <col min="9" max="9" width="30.6640625" customWidth="1" collapsed="1"/>
    <col min="10" max="10" width="7.6640625" style="211" customWidth="1" collapsed="1"/>
    <col min="11" max="11" width="6.6640625" style="211" customWidth="1" collapsed="1"/>
    <col min="12" max="12" width="9" style="209" bestFit="1" customWidth="1" collapsed="1"/>
    <col min="13" max="13" width="13.6640625" customWidth="1" collapsed="1"/>
    <col min="14" max="14" width="30.6640625" customWidth="1" collapsed="1"/>
    <col min="15" max="16" width="9.6640625" style="209" customWidth="1" collapsed="1"/>
    <col min="17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L1"/>
      <c r="N1" s="75"/>
      <c r="O1" s="211"/>
      <c r="P1" s="211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42"/>
      <c r="E2" s="83"/>
      <c r="F2" s="83"/>
      <c r="G2" s="83"/>
      <c r="H2" s="83"/>
      <c r="I2" s="40"/>
      <c r="L2"/>
      <c r="N2" s="75"/>
      <c r="O2" s="211"/>
      <c r="P2" s="211"/>
      <c r="Q2" s="100"/>
      <c r="R2" s="100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K3" s="740" t="s">
        <v>600</v>
      </c>
      <c r="L3" s="740"/>
      <c r="M3" s="740"/>
      <c r="N3" s="740"/>
      <c r="O3" s="211"/>
      <c r="P3" s="211"/>
      <c r="R3" s="151"/>
      <c r="S3"/>
      <c r="T3"/>
      <c r="U3"/>
      <c r="V3"/>
      <c r="W3"/>
      <c r="X3"/>
      <c r="Y3"/>
    </row>
    <row r="4" spans="1:47">
      <c r="A4" s="3" t="s">
        <v>353</v>
      </c>
      <c r="B4" s="3"/>
      <c r="C4" s="206"/>
      <c r="D4" s="43"/>
      <c r="E4" s="206"/>
      <c r="F4" s="738" t="s">
        <v>549</v>
      </c>
      <c r="G4" s="738"/>
      <c r="H4" s="738"/>
      <c r="I4" s="738"/>
      <c r="K4" s="217" t="s">
        <v>602</v>
      </c>
      <c r="L4" s="208"/>
      <c r="M4" s="152"/>
      <c r="N4" s="152"/>
      <c r="O4" s="211"/>
      <c r="P4" s="211"/>
      <c r="R4" s="151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467</v>
      </c>
      <c r="G5" s="738"/>
      <c r="H5" s="738"/>
      <c r="I5" s="738"/>
      <c r="K5" s="217" t="s">
        <v>601</v>
      </c>
      <c r="L5" s="208"/>
      <c r="M5" s="152"/>
      <c r="N5" s="152"/>
      <c r="O5" s="211"/>
      <c r="P5" s="211"/>
      <c r="R5" s="151"/>
      <c r="S5"/>
      <c r="T5"/>
      <c r="U5"/>
      <c r="V5"/>
      <c r="W5"/>
      <c r="X5"/>
      <c r="Y5"/>
    </row>
    <row r="6" spans="1:47">
      <c r="A6" s="67" t="s">
        <v>1302</v>
      </c>
      <c r="B6" s="212" t="s">
        <v>1303</v>
      </c>
      <c r="C6" s="206" t="s">
        <v>1304</v>
      </c>
      <c r="D6" s="43" t="s">
        <v>1305</v>
      </c>
      <c r="E6" s="206"/>
      <c r="F6" s="742" t="s">
        <v>474</v>
      </c>
      <c r="G6" s="742"/>
      <c r="H6" s="742"/>
      <c r="I6" s="742"/>
      <c r="K6" s="737" t="s">
        <v>449</v>
      </c>
      <c r="L6" s="737"/>
      <c r="M6" s="737"/>
      <c r="N6" s="737"/>
      <c r="O6" s="737"/>
      <c r="P6" s="737"/>
      <c r="Q6" s="151"/>
      <c r="R6" s="151"/>
      <c r="S6"/>
      <c r="T6"/>
      <c r="U6"/>
      <c r="V6"/>
      <c r="W6"/>
      <c r="X6"/>
      <c r="Y6"/>
    </row>
    <row r="7" spans="1:47" ht="12.75" customHeight="1">
      <c r="A7" s="67" t="s">
        <v>1220</v>
      </c>
      <c r="B7" s="212" t="s">
        <v>1123</v>
      </c>
      <c r="C7" s="206" t="s">
        <v>1124</v>
      </c>
      <c r="D7" s="43" t="s">
        <v>1125</v>
      </c>
      <c r="E7" s="206"/>
      <c r="F7" s="742" t="s">
        <v>468</v>
      </c>
      <c r="G7" s="742"/>
      <c r="H7" s="742"/>
      <c r="I7" s="742"/>
      <c r="K7" s="737" t="s">
        <v>2</v>
      </c>
      <c r="L7" s="737"/>
      <c r="M7" s="737"/>
      <c r="N7" s="737"/>
      <c r="O7" s="737"/>
      <c r="P7" s="737"/>
      <c r="Q7" s="151"/>
      <c r="R7" s="151"/>
      <c r="S7"/>
      <c r="T7"/>
      <c r="U7"/>
      <c r="V7"/>
      <c r="W7"/>
      <c r="X7"/>
      <c r="Y7"/>
    </row>
    <row r="8" spans="1:47" ht="12.75" customHeight="1">
      <c r="A8" s="28" t="s">
        <v>1127</v>
      </c>
      <c r="B8" s="28" t="s">
        <v>1128</v>
      </c>
      <c r="C8" s="206" t="s">
        <v>1129</v>
      </c>
      <c r="D8" s="148" t="s">
        <v>1130</v>
      </c>
      <c r="E8" s="19"/>
      <c r="F8" s="738" t="s">
        <v>358</v>
      </c>
      <c r="G8" s="738"/>
      <c r="H8" s="738"/>
      <c r="I8" s="738"/>
      <c r="J8" s="206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>
      <c r="A9" s="28"/>
      <c r="B9" s="28"/>
      <c r="C9" s="206"/>
      <c r="D9" s="148"/>
      <c r="E9" s="19"/>
      <c r="F9" s="738" t="s">
        <v>1126</v>
      </c>
      <c r="G9" s="738"/>
      <c r="H9" s="738"/>
      <c r="I9" s="738"/>
      <c r="J9" s="206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>
      <c r="A10" s="28"/>
      <c r="B10" s="28"/>
      <c r="C10" s="206"/>
      <c r="D10" s="148"/>
      <c r="E10" s="19"/>
      <c r="F10" s="210"/>
      <c r="G10" s="207"/>
      <c r="H10" s="207"/>
      <c r="I10" s="207"/>
      <c r="J10" s="206"/>
      <c r="K10" s="206"/>
      <c r="L10" s="212"/>
      <c r="N10" s="75"/>
      <c r="O10" s="211"/>
      <c r="P10" s="211"/>
      <c r="Q10" s="100"/>
      <c r="R10" s="100"/>
      <c r="S10"/>
      <c r="T10"/>
      <c r="U10"/>
      <c r="V10"/>
      <c r="W10"/>
      <c r="X10"/>
      <c r="Y10"/>
    </row>
    <row r="11" spans="1:47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174</v>
      </c>
      <c r="T12" s="733"/>
      <c r="U12" s="733"/>
      <c r="V12" s="73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1" t="s">
        <v>166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>
      <c r="A14" t="s">
        <v>1265</v>
      </c>
      <c r="B14" t="s">
        <v>1335</v>
      </c>
      <c r="C14" s="15">
        <v>0.18055555555555555</v>
      </c>
      <c r="D14" s="38">
        <v>0</v>
      </c>
      <c r="E14" s="211">
        <v>10</v>
      </c>
      <c r="F14" s="213" t="s">
        <v>744</v>
      </c>
      <c r="G14" s="209">
        <v>1190</v>
      </c>
      <c r="H14" s="209">
        <v>1104</v>
      </c>
      <c r="I14" s="35" t="s">
        <v>395</v>
      </c>
      <c r="J14" s="211" t="s">
        <v>1258</v>
      </c>
      <c r="K14" s="211">
        <v>4</v>
      </c>
      <c r="L14" s="209">
        <v>180</v>
      </c>
      <c r="M14" s="8">
        <v>5889.9508999999998</v>
      </c>
      <c r="S14"/>
      <c r="T14" s="351"/>
      <c r="U14" s="437"/>
      <c r="V14" s="342"/>
      <c r="W14"/>
      <c r="X14"/>
      <c r="Y14"/>
    </row>
    <row r="15" spans="1:47">
      <c r="A15" t="s">
        <v>249</v>
      </c>
      <c r="B15" t="s">
        <v>1266</v>
      </c>
      <c r="C15" s="15">
        <v>0.19444444444444445</v>
      </c>
      <c r="D15" s="38">
        <v>0</v>
      </c>
      <c r="E15" s="211">
        <v>30</v>
      </c>
      <c r="F15" s="213" t="s">
        <v>744</v>
      </c>
      <c r="G15" s="209">
        <v>1190</v>
      </c>
      <c r="H15" s="209">
        <v>998</v>
      </c>
      <c r="I15" s="35" t="s">
        <v>526</v>
      </c>
      <c r="J15" s="211" t="s">
        <v>1258</v>
      </c>
      <c r="K15" s="211">
        <v>4</v>
      </c>
      <c r="L15" s="209">
        <v>180</v>
      </c>
      <c r="M15" s="8">
        <v>5891.451</v>
      </c>
      <c r="S15"/>
      <c r="T15" s="351"/>
      <c r="U15" s="437"/>
      <c r="V15" s="342"/>
      <c r="W15"/>
      <c r="X15"/>
      <c r="Y15"/>
    </row>
    <row r="16" spans="1:47">
      <c r="A16" s="55" t="s">
        <v>249</v>
      </c>
      <c r="B16" s="45" t="s">
        <v>1339</v>
      </c>
      <c r="C16" s="15">
        <v>0.19583333333333333</v>
      </c>
      <c r="D16" s="38">
        <v>0</v>
      </c>
      <c r="E16" s="211">
        <v>30</v>
      </c>
      <c r="F16" s="213" t="s">
        <v>744</v>
      </c>
      <c r="G16" s="209">
        <v>1070</v>
      </c>
      <c r="H16" s="209">
        <v>878</v>
      </c>
      <c r="I16" s="35" t="s">
        <v>387</v>
      </c>
      <c r="J16" s="211" t="s">
        <v>1258</v>
      </c>
      <c r="K16" s="211">
        <v>4</v>
      </c>
      <c r="L16" s="209">
        <v>180</v>
      </c>
      <c r="M16" s="8">
        <v>5891.451</v>
      </c>
      <c r="S16"/>
      <c r="T16" s="351"/>
      <c r="U16" s="437"/>
      <c r="V16" s="342"/>
      <c r="W16"/>
      <c r="X16"/>
      <c r="Y16"/>
    </row>
    <row r="17" spans="1:46">
      <c r="A17" t="s">
        <v>249</v>
      </c>
      <c r="B17" t="s">
        <v>1340</v>
      </c>
      <c r="C17" s="15">
        <v>0.23472222222222219</v>
      </c>
      <c r="D17" s="38">
        <v>0</v>
      </c>
      <c r="E17" s="211">
        <v>30</v>
      </c>
      <c r="F17" s="213" t="s">
        <v>1038</v>
      </c>
      <c r="G17" s="209">
        <v>880</v>
      </c>
      <c r="H17" s="209">
        <v>866</v>
      </c>
      <c r="I17" s="35" t="s">
        <v>526</v>
      </c>
      <c r="J17" s="211" t="s">
        <v>1258</v>
      </c>
      <c r="K17" s="211">
        <v>4</v>
      </c>
      <c r="L17" s="209">
        <v>180</v>
      </c>
      <c r="M17" s="153">
        <v>7647.38</v>
      </c>
      <c r="N17" t="s">
        <v>604</v>
      </c>
      <c r="O17" s="209">
        <v>265.7</v>
      </c>
      <c r="P17" s="209">
        <v>269.39999999999998</v>
      </c>
      <c r="S17"/>
      <c r="T17" s="352"/>
      <c r="U17" s="438"/>
      <c r="V17" s="342"/>
      <c r="W17"/>
      <c r="X17"/>
      <c r="Y17"/>
    </row>
    <row r="18" spans="1:46" ht="24">
      <c r="A18" s="35" t="s">
        <v>547</v>
      </c>
      <c r="B18" s="35" t="s">
        <v>1242</v>
      </c>
      <c r="C18" s="15">
        <v>0.24930555555555556</v>
      </c>
      <c r="D18" s="15">
        <v>0</v>
      </c>
      <c r="E18" s="211">
        <v>30</v>
      </c>
      <c r="F18" s="216" t="s">
        <v>1039</v>
      </c>
      <c r="G18" s="211">
        <v>870</v>
      </c>
      <c r="H18" s="211">
        <v>782</v>
      </c>
      <c r="I18" s="35" t="s">
        <v>386</v>
      </c>
      <c r="J18" s="216" t="s">
        <v>1258</v>
      </c>
      <c r="K18" s="211">
        <v>4</v>
      </c>
      <c r="L18" s="211">
        <v>180</v>
      </c>
      <c r="M18" s="19">
        <v>7698.9647000000004</v>
      </c>
      <c r="N18" s="25" t="s">
        <v>206</v>
      </c>
      <c r="O18" s="211"/>
      <c r="P18" s="211"/>
      <c r="Q18" s="35"/>
      <c r="R18" s="35"/>
      <c r="S18"/>
      <c r="T18" s="352"/>
      <c r="U18" s="438"/>
      <c r="V18" s="342"/>
      <c r="W18"/>
      <c r="X18"/>
      <c r="Y18"/>
    </row>
    <row r="19" spans="1:46" ht="12.75" customHeight="1">
      <c r="A19" t="s">
        <v>552</v>
      </c>
      <c r="B19" t="s">
        <v>1244</v>
      </c>
      <c r="C19" s="15">
        <v>0.27361111111111108</v>
      </c>
      <c r="E19" s="211">
        <v>30</v>
      </c>
      <c r="F19" s="213" t="s">
        <v>1039</v>
      </c>
      <c r="G19" s="209">
        <v>870</v>
      </c>
      <c r="H19" s="209">
        <v>782</v>
      </c>
      <c r="I19" t="s">
        <v>1181</v>
      </c>
      <c r="J19" s="211" t="s">
        <v>796</v>
      </c>
      <c r="K19" s="211">
        <v>4</v>
      </c>
      <c r="L19" s="209">
        <v>180</v>
      </c>
      <c r="M19" s="8">
        <v>7698.9647000000004</v>
      </c>
      <c r="N19" s="2" t="s">
        <v>224</v>
      </c>
      <c r="S19" s="431" t="s">
        <v>1188</v>
      </c>
      <c r="T19" s="352"/>
      <c r="U19" s="438"/>
      <c r="V19" s="342"/>
      <c r="W19"/>
      <c r="X19"/>
      <c r="Y19"/>
      <c r="Z19" s="447">
        <v>41.680509999999998</v>
      </c>
      <c r="AA19" s="447">
        <v>15.008319999999999</v>
      </c>
      <c r="AB19" s="444">
        <v>264.5992</v>
      </c>
      <c r="AC19" s="444">
        <v>37.631500000000003</v>
      </c>
      <c r="AD19" s="446">
        <v>6.4410949223999996</v>
      </c>
      <c r="AE19" s="444">
        <v>1.6339999999999999</v>
      </c>
      <c r="AF19" s="444">
        <v>0.25800000000000001</v>
      </c>
      <c r="AG19" s="444">
        <v>4.74</v>
      </c>
      <c r="AH19" s="444">
        <v>70.513999999999996</v>
      </c>
      <c r="AI19" s="443">
        <v>1834.48</v>
      </c>
      <c r="AJ19" s="444">
        <v>5.96549</v>
      </c>
      <c r="AK19" s="444">
        <v>1.3327100000000001</v>
      </c>
      <c r="AL19" s="444">
        <v>71.76558</v>
      </c>
      <c r="AM19" s="444">
        <v>1.5076799999999999</v>
      </c>
      <c r="AN19" s="442">
        <v>147282098.69999999</v>
      </c>
      <c r="AO19" s="445">
        <v>0.8913605</v>
      </c>
      <c r="AP19" s="442">
        <v>390700.05196000001</v>
      </c>
      <c r="AQ19" s="445">
        <v>0.3494913</v>
      </c>
      <c r="AR19" s="444">
        <v>114.0861</v>
      </c>
      <c r="AS19" s="442" t="s">
        <v>472</v>
      </c>
      <c r="AT19" s="444">
        <v>65.775099999999995</v>
      </c>
    </row>
    <row r="20" spans="1:46">
      <c r="A20" t="s">
        <v>836</v>
      </c>
      <c r="B20" t="s">
        <v>1221</v>
      </c>
      <c r="C20" s="15">
        <v>0.27569444444444446</v>
      </c>
      <c r="E20" s="211">
        <v>300</v>
      </c>
      <c r="F20" s="216" t="s">
        <v>1039</v>
      </c>
      <c r="G20" s="215">
        <v>870</v>
      </c>
      <c r="H20" s="215">
        <v>782</v>
      </c>
      <c r="I20" t="s">
        <v>703</v>
      </c>
      <c r="J20" s="211" t="s">
        <v>796</v>
      </c>
      <c r="K20" s="211">
        <v>4</v>
      </c>
      <c r="L20" s="209">
        <v>180</v>
      </c>
      <c r="M20" s="8">
        <v>7698.9647000000004</v>
      </c>
      <c r="S20" s="431" t="s">
        <v>1100</v>
      </c>
      <c r="T20" s="352">
        <v>0</v>
      </c>
      <c r="U20" s="438">
        <v>0</v>
      </c>
      <c r="V20" s="431" t="s">
        <v>12</v>
      </c>
      <c r="W20" s="443">
        <v>95.583489043609973</v>
      </c>
      <c r="X20" s="443">
        <v>-3.7030052690985724</v>
      </c>
      <c r="Y20" s="443">
        <v>170.52865888397105</v>
      </c>
      <c r="Z20" s="447">
        <v>41.721260000000001</v>
      </c>
      <c r="AA20" s="447">
        <v>15.015000000000001</v>
      </c>
      <c r="AB20" s="444">
        <v>265.46210000000002</v>
      </c>
      <c r="AC20" s="444">
        <v>36.3979</v>
      </c>
      <c r="AD20" s="446">
        <v>6.5413687144999999</v>
      </c>
      <c r="AE20" s="444">
        <v>1.681</v>
      </c>
      <c r="AF20" s="444">
        <v>0.26600000000000001</v>
      </c>
      <c r="AG20" s="444">
        <v>4.74</v>
      </c>
      <c r="AH20" s="444">
        <v>70.542000000000002</v>
      </c>
      <c r="AI20" s="443">
        <v>1833.885</v>
      </c>
      <c r="AJ20" s="444">
        <v>5.9500099999999998</v>
      </c>
      <c r="AK20" s="444">
        <v>1.33907</v>
      </c>
      <c r="AL20" s="444">
        <v>71.714969999999994</v>
      </c>
      <c r="AM20" s="444">
        <v>1.5077499999999999</v>
      </c>
      <c r="AN20" s="442">
        <v>147282419.59999999</v>
      </c>
      <c r="AO20" s="445">
        <v>0.89106549999999995</v>
      </c>
      <c r="AP20" s="442">
        <v>390826.83477000002</v>
      </c>
      <c r="AQ20" s="445">
        <v>0.35475950000000001</v>
      </c>
      <c r="AR20" s="444">
        <v>114.12130000000001</v>
      </c>
      <c r="AS20" s="442" t="s">
        <v>472</v>
      </c>
      <c r="AT20" s="444">
        <v>65.739900000000006</v>
      </c>
    </row>
    <row r="21" spans="1:46">
      <c r="A21" t="s">
        <v>837</v>
      </c>
      <c r="B21" t="s">
        <v>1182</v>
      </c>
      <c r="C21" s="15">
        <v>0.28680555555555554</v>
      </c>
      <c r="E21" s="211">
        <v>300</v>
      </c>
      <c r="F21" s="211" t="s">
        <v>1039</v>
      </c>
      <c r="G21" s="215">
        <v>870</v>
      </c>
      <c r="H21" s="215">
        <v>782</v>
      </c>
      <c r="I21" t="s">
        <v>703</v>
      </c>
      <c r="J21" s="211" t="s">
        <v>796</v>
      </c>
      <c r="K21" s="211">
        <v>4</v>
      </c>
      <c r="L21" s="209">
        <v>180</v>
      </c>
      <c r="M21" s="8">
        <v>7698.9647000000004</v>
      </c>
      <c r="S21" s="431" t="s">
        <v>498</v>
      </c>
      <c r="T21" s="352">
        <v>0</v>
      </c>
      <c r="U21" s="438">
        <v>0</v>
      </c>
      <c r="V21" s="431" t="s">
        <v>12</v>
      </c>
      <c r="W21" s="443">
        <v>96.366504752624365</v>
      </c>
      <c r="X21" s="443">
        <v>29.84481844898535</v>
      </c>
      <c r="Y21" s="443">
        <v>170.67216757624442</v>
      </c>
      <c r="Z21" s="447">
        <v>41.832140000000003</v>
      </c>
      <c r="AA21" s="447">
        <v>15.03238</v>
      </c>
      <c r="AB21" s="444">
        <v>267.68270000000001</v>
      </c>
      <c r="AC21" s="444">
        <v>33.103400000000001</v>
      </c>
      <c r="AD21" s="446">
        <v>6.8087654935000002</v>
      </c>
      <c r="AE21" s="444">
        <v>1.8260000000000001</v>
      </c>
      <c r="AF21" s="444">
        <v>0.28899999999999998</v>
      </c>
      <c r="AG21" s="444">
        <v>4.74</v>
      </c>
      <c r="AH21" s="444">
        <v>70.617999999999995</v>
      </c>
      <c r="AI21" s="443">
        <v>1832.258</v>
      </c>
      <c r="AJ21" s="444">
        <v>5.9105999999999996</v>
      </c>
      <c r="AK21" s="444">
        <v>1.3571</v>
      </c>
      <c r="AL21" s="444">
        <v>71.580010000000001</v>
      </c>
      <c r="AM21" s="444">
        <v>1.5079400000000001</v>
      </c>
      <c r="AN21" s="442">
        <v>147283274.59999999</v>
      </c>
      <c r="AO21" s="445">
        <v>0.89027599999999996</v>
      </c>
      <c r="AP21" s="442">
        <v>391173.81913999998</v>
      </c>
      <c r="AQ21" s="445">
        <v>0.36781429999999998</v>
      </c>
      <c r="AR21" s="444">
        <v>114.21720000000001</v>
      </c>
      <c r="AS21" s="442" t="s">
        <v>472</v>
      </c>
      <c r="AT21" s="444">
        <v>65.644000000000005</v>
      </c>
    </row>
    <row r="22" spans="1:46">
      <c r="A22" t="s">
        <v>837</v>
      </c>
      <c r="B22" t="s">
        <v>582</v>
      </c>
      <c r="C22" s="15">
        <v>0.29305555555555557</v>
      </c>
      <c r="E22" s="211">
        <v>300</v>
      </c>
      <c r="F22" s="211" t="s">
        <v>1039</v>
      </c>
      <c r="G22" s="215">
        <v>870</v>
      </c>
      <c r="H22" s="215">
        <v>782</v>
      </c>
      <c r="I22" t="s">
        <v>989</v>
      </c>
      <c r="J22" s="211" t="s">
        <v>796</v>
      </c>
      <c r="K22" s="211">
        <v>4</v>
      </c>
      <c r="L22" s="209">
        <v>180</v>
      </c>
      <c r="M22" s="8">
        <v>7698.9647000000004</v>
      </c>
      <c r="S22" s="431" t="s">
        <v>498</v>
      </c>
      <c r="T22" s="352">
        <v>0</v>
      </c>
      <c r="U22" s="438">
        <v>0</v>
      </c>
      <c r="V22" s="431" t="s">
        <v>200</v>
      </c>
      <c r="W22" s="443">
        <v>96.281660567140776</v>
      </c>
      <c r="X22" s="443">
        <v>28.677302432690627</v>
      </c>
      <c r="Y22" s="443">
        <v>391.3411970909101</v>
      </c>
      <c r="Z22" s="447">
        <v>41.895949999999999</v>
      </c>
      <c r="AA22" s="447">
        <v>15.0419</v>
      </c>
      <c r="AB22" s="444">
        <v>268.88810000000001</v>
      </c>
      <c r="AC22" s="444">
        <v>31.248699999999999</v>
      </c>
      <c r="AD22" s="446">
        <v>6.9591761817000002</v>
      </c>
      <c r="AE22" s="444">
        <v>1.921</v>
      </c>
      <c r="AF22" s="444">
        <v>0.30399999999999999</v>
      </c>
      <c r="AG22" s="444">
        <v>4.74</v>
      </c>
      <c r="AH22" s="444">
        <v>70.662000000000006</v>
      </c>
      <c r="AI22" s="443">
        <v>1831.319</v>
      </c>
      <c r="AJ22" s="444">
        <v>5.8896699999999997</v>
      </c>
      <c r="AK22" s="444">
        <v>1.36791</v>
      </c>
      <c r="AL22" s="444">
        <v>71.504090000000005</v>
      </c>
      <c r="AM22" s="444">
        <v>1.50804</v>
      </c>
      <c r="AN22" s="442">
        <v>147283755.19999999</v>
      </c>
      <c r="AO22" s="445">
        <v>0.88983020000000002</v>
      </c>
      <c r="AP22" s="442">
        <v>391374.28551999998</v>
      </c>
      <c r="AQ22" s="445">
        <v>0.37450610000000001</v>
      </c>
      <c r="AR22" s="444">
        <v>114.2723</v>
      </c>
      <c r="AS22" s="442" t="s">
        <v>472</v>
      </c>
      <c r="AT22" s="444">
        <v>65.588899999999995</v>
      </c>
    </row>
    <row r="23" spans="1:46">
      <c r="A23" t="s">
        <v>219</v>
      </c>
      <c r="B23" t="s">
        <v>794</v>
      </c>
      <c r="C23" s="15">
        <v>0.2986111111111111</v>
      </c>
      <c r="E23" s="211">
        <v>300</v>
      </c>
      <c r="F23" s="216" t="s">
        <v>1039</v>
      </c>
      <c r="G23" s="215">
        <v>870</v>
      </c>
      <c r="H23" s="215">
        <v>782</v>
      </c>
      <c r="I23" t="s">
        <v>989</v>
      </c>
      <c r="J23" s="211" t="s">
        <v>796</v>
      </c>
      <c r="K23" s="211">
        <v>4</v>
      </c>
      <c r="L23" s="209">
        <v>180</v>
      </c>
      <c r="M23" s="8">
        <v>7698.9647000000004</v>
      </c>
      <c r="S23" s="431" t="s">
        <v>1100</v>
      </c>
      <c r="T23" s="352">
        <v>0</v>
      </c>
      <c r="U23" s="438">
        <v>0</v>
      </c>
      <c r="V23" s="431" t="s">
        <v>200</v>
      </c>
      <c r="W23" s="443">
        <v>95.527886488076646</v>
      </c>
      <c r="X23" s="443">
        <v>-1.3064103851831015</v>
      </c>
      <c r="Y23" s="443">
        <v>391.51848911446859</v>
      </c>
      <c r="Z23" s="447">
        <v>41.953560000000003</v>
      </c>
      <c r="AA23" s="447">
        <v>15.05021</v>
      </c>
      <c r="AB23" s="444">
        <v>269.9375</v>
      </c>
      <c r="AC23" s="444">
        <v>29.600200000000001</v>
      </c>
      <c r="AD23" s="446">
        <v>7.0928745713000003</v>
      </c>
      <c r="AE23" s="444">
        <v>2.0169999999999999</v>
      </c>
      <c r="AF23" s="444">
        <v>0.31900000000000001</v>
      </c>
      <c r="AG23" s="444">
        <v>4.74</v>
      </c>
      <c r="AH23" s="444">
        <v>70.701999999999998</v>
      </c>
      <c r="AI23" s="443">
        <v>1830.472</v>
      </c>
      <c r="AJ23" s="444">
        <v>5.8718399999999997</v>
      </c>
      <c r="AK23" s="444">
        <v>1.37792</v>
      </c>
      <c r="AL23" s="444">
        <v>71.436610000000002</v>
      </c>
      <c r="AM23" s="444">
        <v>1.50814</v>
      </c>
      <c r="AN23" s="442">
        <v>147284182.30000001</v>
      </c>
      <c r="AO23" s="445">
        <v>0.88943300000000003</v>
      </c>
      <c r="AP23" s="442">
        <v>391555.41116999998</v>
      </c>
      <c r="AQ23" s="445">
        <v>0.38005100000000003</v>
      </c>
      <c r="AR23" s="444">
        <v>114.32210000000001</v>
      </c>
      <c r="AS23" s="442" t="s">
        <v>472</v>
      </c>
      <c r="AT23" s="444">
        <v>65.539100000000005</v>
      </c>
    </row>
    <row r="24" spans="1:46">
      <c r="A24" t="s">
        <v>682</v>
      </c>
      <c r="B24" t="s">
        <v>795</v>
      </c>
      <c r="C24" s="15">
        <v>0.30624999999999997</v>
      </c>
      <c r="E24" s="211">
        <v>300</v>
      </c>
      <c r="F24" s="216" t="s">
        <v>744</v>
      </c>
      <c r="G24" s="209">
        <v>1190</v>
      </c>
      <c r="H24" s="209">
        <v>1104</v>
      </c>
      <c r="I24" t="s">
        <v>703</v>
      </c>
      <c r="J24" s="211" t="s">
        <v>796</v>
      </c>
      <c r="K24" s="211">
        <v>4</v>
      </c>
      <c r="L24" s="209">
        <v>180</v>
      </c>
      <c r="M24" s="8">
        <v>5889.9508999999998</v>
      </c>
      <c r="S24" s="431" t="s">
        <v>498</v>
      </c>
      <c r="T24" s="352">
        <v>0</v>
      </c>
      <c r="U24" s="438">
        <v>0</v>
      </c>
      <c r="V24" s="431" t="s">
        <v>12</v>
      </c>
      <c r="W24" s="443">
        <v>96.322987197475655</v>
      </c>
      <c r="X24" s="443">
        <v>29.798922379637162</v>
      </c>
      <c r="Y24" s="443">
        <v>170.95991836309781</v>
      </c>
      <c r="Z24" s="447">
        <v>42.034179999999999</v>
      </c>
      <c r="AA24" s="447">
        <v>15.06142</v>
      </c>
      <c r="AB24" s="444">
        <v>271.35180000000003</v>
      </c>
      <c r="AC24" s="444">
        <v>27.334499999999998</v>
      </c>
      <c r="AD24" s="446">
        <v>7.2767098569000002</v>
      </c>
      <c r="AE24" s="444">
        <v>2.1680000000000001</v>
      </c>
      <c r="AF24" s="444">
        <v>0.34300000000000003</v>
      </c>
      <c r="AG24" s="444">
        <v>4.74</v>
      </c>
      <c r="AH24" s="444">
        <v>70.757000000000005</v>
      </c>
      <c r="AI24" s="443">
        <v>1829.289</v>
      </c>
      <c r="AJ24" s="444">
        <v>5.8485399999999998</v>
      </c>
      <c r="AK24" s="444">
        <v>1.39229</v>
      </c>
      <c r="AL24" s="444">
        <v>71.343819999999994</v>
      </c>
      <c r="AM24" s="444">
        <v>1.50827</v>
      </c>
      <c r="AN24" s="442">
        <v>147284769.09999999</v>
      </c>
      <c r="AO24" s="445">
        <v>0.88888529999999999</v>
      </c>
      <c r="AP24" s="442">
        <v>391808.61621000001</v>
      </c>
      <c r="AQ24" s="445">
        <v>0.38704379999999999</v>
      </c>
      <c r="AR24" s="444">
        <v>114.3918</v>
      </c>
      <c r="AS24" s="442" t="s">
        <v>472</v>
      </c>
      <c r="AT24" s="444">
        <v>65.469300000000004</v>
      </c>
    </row>
    <row r="25" spans="1:46">
      <c r="A25" t="s">
        <v>682</v>
      </c>
      <c r="B25" t="s">
        <v>797</v>
      </c>
      <c r="C25" s="15">
        <v>0.31180555555555556</v>
      </c>
      <c r="E25" s="211">
        <v>300</v>
      </c>
      <c r="F25" s="216" t="s">
        <v>744</v>
      </c>
      <c r="G25" s="215">
        <v>1190</v>
      </c>
      <c r="H25" s="215">
        <v>1104</v>
      </c>
      <c r="I25" t="s">
        <v>989</v>
      </c>
      <c r="J25" s="211" t="s">
        <v>796</v>
      </c>
      <c r="K25" s="211">
        <v>4</v>
      </c>
      <c r="L25" s="209">
        <v>120</v>
      </c>
      <c r="M25" s="8">
        <v>5889.9508999999998</v>
      </c>
      <c r="N25" t="s">
        <v>994</v>
      </c>
      <c r="S25" s="431" t="s">
        <v>498</v>
      </c>
      <c r="T25" s="352">
        <v>0</v>
      </c>
      <c r="U25" s="438">
        <v>0</v>
      </c>
      <c r="V25" s="431" t="s">
        <v>200</v>
      </c>
      <c r="W25" s="443">
        <v>96.2463629866632</v>
      </c>
      <c r="X25" s="443">
        <v>28.630282341277439</v>
      </c>
      <c r="Y25" s="443">
        <v>391.96664072388967</v>
      </c>
      <c r="Z25" s="447">
        <v>42.09384</v>
      </c>
      <c r="AA25" s="447">
        <v>15.069430000000001</v>
      </c>
      <c r="AB25" s="444">
        <v>272.36290000000002</v>
      </c>
      <c r="AC25" s="444">
        <v>25.688400000000001</v>
      </c>
      <c r="AD25" s="446">
        <v>7.4104082465000003</v>
      </c>
      <c r="AE25" s="444">
        <v>2.2949999999999999</v>
      </c>
      <c r="AF25" s="444">
        <v>0.36299999999999999</v>
      </c>
      <c r="AG25" s="444">
        <v>4.74</v>
      </c>
      <c r="AH25" s="444">
        <v>70.798000000000002</v>
      </c>
      <c r="AI25" s="443">
        <v>1828.4169999999999</v>
      </c>
      <c r="AJ25" s="444">
        <v>5.83249</v>
      </c>
      <c r="AK25" s="444">
        <v>1.4031800000000001</v>
      </c>
      <c r="AL25" s="444">
        <v>71.276340000000005</v>
      </c>
      <c r="AM25" s="444">
        <v>1.5083599999999999</v>
      </c>
      <c r="AN25" s="442">
        <v>147285195.69999999</v>
      </c>
      <c r="AO25" s="445">
        <v>0.88848579999999999</v>
      </c>
      <c r="AP25" s="442">
        <v>391995.53886999999</v>
      </c>
      <c r="AQ25" s="445">
        <v>0.39166319999999999</v>
      </c>
      <c r="AR25" s="444">
        <v>114.4434</v>
      </c>
      <c r="AS25" s="442" t="s">
        <v>472</v>
      </c>
      <c r="AT25" s="444">
        <v>65.417699999999996</v>
      </c>
    </row>
    <row r="26" spans="1:46">
      <c r="A26" t="s">
        <v>687</v>
      </c>
      <c r="B26" t="s">
        <v>798</v>
      </c>
      <c r="C26" s="15">
        <v>0.31875000000000003</v>
      </c>
      <c r="E26" s="211">
        <v>300</v>
      </c>
      <c r="F26" s="216" t="s">
        <v>744</v>
      </c>
      <c r="G26" s="215">
        <v>1190</v>
      </c>
      <c r="H26" s="215">
        <v>1104</v>
      </c>
      <c r="I26" t="s">
        <v>703</v>
      </c>
      <c r="J26" s="211" t="s">
        <v>796</v>
      </c>
      <c r="K26" s="211">
        <v>4</v>
      </c>
      <c r="L26" s="209">
        <v>120</v>
      </c>
      <c r="M26" s="8">
        <v>5889.9508999999998</v>
      </c>
      <c r="N26" t="s">
        <v>994</v>
      </c>
      <c r="S26" s="431" t="s">
        <v>1100</v>
      </c>
      <c r="T26" s="352">
        <v>0</v>
      </c>
      <c r="U26" s="438">
        <v>0</v>
      </c>
      <c r="V26" s="431" t="s">
        <v>12</v>
      </c>
      <c r="W26" s="443">
        <v>95.430325220169394</v>
      </c>
      <c r="X26" s="443">
        <v>-4.5301259091304793</v>
      </c>
      <c r="Y26" s="443">
        <v>114.09659955329107</v>
      </c>
      <c r="Z26" s="447">
        <v>42.169670000000004</v>
      </c>
      <c r="AA26" s="447">
        <v>15.079280000000001</v>
      </c>
      <c r="AB26" s="444">
        <v>273.60989999999998</v>
      </c>
      <c r="AC26" s="444">
        <v>23.633400000000002</v>
      </c>
      <c r="AD26" s="446">
        <v>7.5775312335000002</v>
      </c>
      <c r="AE26" s="444">
        <v>2.4790000000000001</v>
      </c>
      <c r="AF26" s="444">
        <v>0.39200000000000002</v>
      </c>
      <c r="AG26" s="444">
        <v>4.7300000000000004</v>
      </c>
      <c r="AH26" s="444">
        <v>70.849999999999994</v>
      </c>
      <c r="AI26" s="443">
        <v>1827.3140000000001</v>
      </c>
      <c r="AJ26" s="444">
        <v>5.8135199999999996</v>
      </c>
      <c r="AK26" s="444">
        <v>1.4173</v>
      </c>
      <c r="AL26" s="444">
        <v>71.191990000000004</v>
      </c>
      <c r="AM26" s="444">
        <v>1.50848</v>
      </c>
      <c r="AN26" s="442">
        <v>147285728.59999999</v>
      </c>
      <c r="AO26" s="445">
        <v>0.88798509999999997</v>
      </c>
      <c r="AP26" s="442">
        <v>392232.15390999999</v>
      </c>
      <c r="AQ26" s="445">
        <v>0.39687689999999998</v>
      </c>
      <c r="AR26" s="444">
        <v>114.509</v>
      </c>
      <c r="AS26" s="442" t="s">
        <v>472</v>
      </c>
      <c r="AT26" s="444">
        <v>65.352099999999993</v>
      </c>
    </row>
    <row r="27" spans="1:46">
      <c r="A27" t="s">
        <v>609</v>
      </c>
      <c r="B27" t="s">
        <v>799</v>
      </c>
      <c r="C27" s="15">
        <v>0.32569444444444445</v>
      </c>
      <c r="E27" s="211">
        <v>300</v>
      </c>
      <c r="F27" s="216" t="s">
        <v>744</v>
      </c>
      <c r="G27" s="215">
        <v>1190</v>
      </c>
      <c r="H27" s="215">
        <v>1104</v>
      </c>
      <c r="I27" t="s">
        <v>989</v>
      </c>
      <c r="J27" s="211" t="s">
        <v>796</v>
      </c>
      <c r="K27" s="211">
        <v>4</v>
      </c>
      <c r="L27" s="209">
        <v>120</v>
      </c>
      <c r="M27" s="8">
        <v>5889.9508999999998</v>
      </c>
      <c r="N27" t="s">
        <v>994</v>
      </c>
      <c r="S27" s="431" t="s">
        <v>1100</v>
      </c>
      <c r="T27" s="352">
        <v>0</v>
      </c>
      <c r="U27" s="438">
        <v>0</v>
      </c>
      <c r="V27" s="431" t="s">
        <v>200</v>
      </c>
      <c r="W27" s="443">
        <v>95.449014351523317</v>
      </c>
      <c r="X27" s="443">
        <v>-1.3637644321163964</v>
      </c>
      <c r="Y27" s="443">
        <v>392.44120710859897</v>
      </c>
      <c r="Z27" s="447">
        <v>42.246899999999997</v>
      </c>
      <c r="AA27" s="447">
        <v>15.08897</v>
      </c>
      <c r="AB27" s="444">
        <v>274.84190000000001</v>
      </c>
      <c r="AC27" s="444">
        <v>21.5823</v>
      </c>
      <c r="AD27" s="446">
        <v>7.7446542206000002</v>
      </c>
      <c r="AE27" s="444">
        <v>2.6970000000000001</v>
      </c>
      <c r="AF27" s="444">
        <v>0.42699999999999999</v>
      </c>
      <c r="AG27" s="444">
        <v>4.7300000000000004</v>
      </c>
      <c r="AH27" s="444">
        <v>70.903000000000006</v>
      </c>
      <c r="AI27" s="443">
        <v>1826.1990000000001</v>
      </c>
      <c r="AJ27" s="444">
        <v>5.7957900000000002</v>
      </c>
      <c r="AK27" s="444">
        <v>1.43198</v>
      </c>
      <c r="AL27" s="444">
        <v>71.107640000000004</v>
      </c>
      <c r="AM27" s="444">
        <v>1.5085999999999999</v>
      </c>
      <c r="AN27" s="442">
        <v>147286261.19999999</v>
      </c>
      <c r="AO27" s="445">
        <v>0.88748300000000002</v>
      </c>
      <c r="AP27" s="442">
        <v>392471.70863000001</v>
      </c>
      <c r="AQ27" s="445">
        <v>0.40145989999999998</v>
      </c>
      <c r="AR27" s="444">
        <v>114.5759</v>
      </c>
      <c r="AS27" s="442" t="s">
        <v>472</v>
      </c>
      <c r="AT27" s="444">
        <v>65.285300000000007</v>
      </c>
    </row>
    <row r="28" spans="1:46">
      <c r="A28" t="s">
        <v>822</v>
      </c>
      <c r="B28" t="s">
        <v>800</v>
      </c>
      <c r="C28" s="15">
        <v>0.33263888888888887</v>
      </c>
      <c r="E28" s="211">
        <v>300</v>
      </c>
      <c r="F28" s="216" t="s">
        <v>744</v>
      </c>
      <c r="G28" s="215">
        <v>1190</v>
      </c>
      <c r="H28" s="215">
        <v>1104</v>
      </c>
      <c r="I28" t="s">
        <v>705</v>
      </c>
      <c r="J28" s="211" t="s">
        <v>796</v>
      </c>
      <c r="K28" s="211">
        <v>4</v>
      </c>
      <c r="L28" s="209">
        <v>120</v>
      </c>
      <c r="M28" s="8">
        <v>5889.9508999999998</v>
      </c>
      <c r="N28" t="s">
        <v>994</v>
      </c>
      <c r="S28" s="431" t="s">
        <v>1100</v>
      </c>
      <c r="T28" s="352">
        <v>-28</v>
      </c>
      <c r="U28" s="438">
        <v>0</v>
      </c>
      <c r="V28" s="431" t="s">
        <v>12</v>
      </c>
      <c r="W28" s="443">
        <v>95.461617142241323</v>
      </c>
      <c r="X28" s="443">
        <v>2.2356379299756193</v>
      </c>
      <c r="Y28" s="443">
        <v>841.84895092969055</v>
      </c>
      <c r="Z28" s="447">
        <v>42.309699999999999</v>
      </c>
      <c r="AA28" s="447">
        <v>15.09661</v>
      </c>
      <c r="AB28" s="444">
        <v>275.8193</v>
      </c>
      <c r="AC28" s="444">
        <v>19.944900000000001</v>
      </c>
      <c r="AD28" s="446">
        <v>7.8783526102000003</v>
      </c>
      <c r="AE28" s="444">
        <v>2.9039999999999999</v>
      </c>
      <c r="AF28" s="444">
        <v>0.45900000000000002</v>
      </c>
      <c r="AG28" s="444">
        <v>4.7300000000000004</v>
      </c>
      <c r="AH28" s="444">
        <v>70.945999999999998</v>
      </c>
      <c r="AI28" s="443">
        <v>1825.299</v>
      </c>
      <c r="AJ28" s="444">
        <v>5.7824900000000001</v>
      </c>
      <c r="AK28" s="444">
        <v>1.4441200000000001</v>
      </c>
      <c r="AL28" s="444">
        <v>71.04016</v>
      </c>
      <c r="AM28" s="444">
        <v>1.5086900000000001</v>
      </c>
      <c r="AN28" s="442">
        <v>147286687.09999999</v>
      </c>
      <c r="AO28" s="445">
        <v>0.88708019999999999</v>
      </c>
      <c r="AP28" s="442">
        <v>392665.21334000002</v>
      </c>
      <c r="AQ28" s="445">
        <v>0.40466750000000001</v>
      </c>
      <c r="AR28" s="444">
        <v>114.6302</v>
      </c>
      <c r="AS28" s="442" t="s">
        <v>472</v>
      </c>
      <c r="AT28" s="444">
        <v>65.230900000000005</v>
      </c>
    </row>
    <row r="29" spans="1:46">
      <c r="A29" t="s">
        <v>822</v>
      </c>
      <c r="B29" t="s">
        <v>1040</v>
      </c>
      <c r="C29" s="15">
        <v>0.33819444444444446</v>
      </c>
      <c r="E29" s="211">
        <v>300</v>
      </c>
      <c r="F29" s="216" t="s">
        <v>744</v>
      </c>
      <c r="G29" s="215">
        <v>1190</v>
      </c>
      <c r="H29" s="215">
        <v>1104</v>
      </c>
      <c r="I29" t="s">
        <v>706</v>
      </c>
      <c r="J29" s="211" t="s">
        <v>796</v>
      </c>
      <c r="K29" s="211">
        <v>4</v>
      </c>
      <c r="L29" s="209">
        <v>180</v>
      </c>
      <c r="M29" s="8">
        <v>5889.9508999999998</v>
      </c>
      <c r="N29" t="s">
        <v>995</v>
      </c>
      <c r="S29" s="431" t="s">
        <v>1100</v>
      </c>
      <c r="T29" s="352">
        <v>-42</v>
      </c>
      <c r="U29" s="438">
        <v>0</v>
      </c>
      <c r="V29" s="431" t="s">
        <v>12</v>
      </c>
      <c r="W29" s="443">
        <v>95.446078650401901</v>
      </c>
      <c r="X29" s="443">
        <v>4.6424336057069464</v>
      </c>
      <c r="Y29" s="443">
        <v>1275.0194340887351</v>
      </c>
      <c r="Z29" s="447">
        <v>42.389479999999999</v>
      </c>
      <c r="AA29" s="447">
        <v>15.10604</v>
      </c>
      <c r="AB29" s="444">
        <v>277.03359999999998</v>
      </c>
      <c r="AC29" s="444">
        <v>17.903300000000002</v>
      </c>
      <c r="AD29" s="446">
        <v>8.0454755972999994</v>
      </c>
      <c r="AE29" s="444">
        <v>3.2149999999999999</v>
      </c>
      <c r="AF29" s="444">
        <v>0.50800000000000001</v>
      </c>
      <c r="AG29" s="444">
        <v>4.7300000000000004</v>
      </c>
      <c r="AH29" s="444">
        <v>71.001000000000005</v>
      </c>
      <c r="AI29" s="443">
        <v>1824.1659999999999</v>
      </c>
      <c r="AJ29" s="444">
        <v>5.7670199999999996</v>
      </c>
      <c r="AK29" s="444">
        <v>1.4597800000000001</v>
      </c>
      <c r="AL29" s="444">
        <v>70.95581</v>
      </c>
      <c r="AM29" s="444">
        <v>1.50881</v>
      </c>
      <c r="AN29" s="442">
        <v>147287219.19999999</v>
      </c>
      <c r="AO29" s="445">
        <v>0.88657540000000001</v>
      </c>
      <c r="AP29" s="442">
        <v>392909.09759000002</v>
      </c>
      <c r="AQ29" s="445">
        <v>0.40809800000000002</v>
      </c>
      <c r="AR29" s="444">
        <v>114.69929999999999</v>
      </c>
      <c r="AS29" s="442" t="s">
        <v>472</v>
      </c>
      <c r="AT29" s="444">
        <v>65.161799999999999</v>
      </c>
    </row>
    <row r="30" spans="1:46">
      <c r="A30" t="s">
        <v>822</v>
      </c>
      <c r="B30" t="s">
        <v>1041</v>
      </c>
      <c r="C30" s="15">
        <v>0.34375</v>
      </c>
      <c r="E30" s="211">
        <v>300</v>
      </c>
      <c r="F30" s="216" t="s">
        <v>744</v>
      </c>
      <c r="G30" s="215">
        <v>1190</v>
      </c>
      <c r="H30" s="215">
        <v>1104</v>
      </c>
      <c r="I30" t="s">
        <v>318</v>
      </c>
      <c r="J30" s="211" t="s">
        <v>796</v>
      </c>
      <c r="K30" s="211">
        <v>4</v>
      </c>
      <c r="L30" s="209">
        <v>180</v>
      </c>
      <c r="M30" s="8">
        <v>5889.9508999999998</v>
      </c>
      <c r="S30" s="431" t="s">
        <v>1100</v>
      </c>
      <c r="T30" s="352">
        <v>-60</v>
      </c>
      <c r="U30" s="438">
        <v>0</v>
      </c>
      <c r="V30" s="431" t="s">
        <v>12</v>
      </c>
      <c r="W30" s="443">
        <v>95.412862841867593</v>
      </c>
      <c r="X30" s="443">
        <v>6.6137876993997242</v>
      </c>
      <c r="Y30" s="443">
        <v>1759.8135356183457</v>
      </c>
      <c r="Z30" s="447">
        <v>42.454349999999998</v>
      </c>
      <c r="AA30" s="447">
        <v>15.1135</v>
      </c>
      <c r="AB30" s="444">
        <v>278.00139999999999</v>
      </c>
      <c r="AC30" s="444">
        <v>16.2746</v>
      </c>
      <c r="AD30" s="446">
        <v>8.1791739870000004</v>
      </c>
      <c r="AE30" s="444">
        <v>3.5169999999999999</v>
      </c>
      <c r="AF30" s="444">
        <v>0.55600000000000005</v>
      </c>
      <c r="AG30" s="444">
        <v>4.7300000000000004</v>
      </c>
      <c r="AH30" s="444">
        <v>71.045000000000002</v>
      </c>
      <c r="AI30" s="443">
        <v>1823.2539999999999</v>
      </c>
      <c r="AJ30" s="444">
        <v>5.7555699999999996</v>
      </c>
      <c r="AK30" s="444">
        <v>1.4726900000000001</v>
      </c>
      <c r="AL30" s="444">
        <v>70.888329999999996</v>
      </c>
      <c r="AM30" s="444">
        <v>1.5088999999999999</v>
      </c>
      <c r="AN30" s="442">
        <v>147287644.69999999</v>
      </c>
      <c r="AO30" s="445">
        <v>0.88617049999999997</v>
      </c>
      <c r="AP30" s="442">
        <v>393105.56601000001</v>
      </c>
      <c r="AQ30" s="445">
        <v>0.41037620000000002</v>
      </c>
      <c r="AR30" s="444">
        <v>114.7556</v>
      </c>
      <c r="AS30" s="442" t="s">
        <v>472</v>
      </c>
      <c r="AT30" s="444">
        <v>65.105599999999995</v>
      </c>
    </row>
    <row r="31" spans="1:46">
      <c r="A31" t="s">
        <v>1188</v>
      </c>
      <c r="B31" t="s">
        <v>1042</v>
      </c>
      <c r="C31" s="15">
        <v>0.34861111111111115</v>
      </c>
      <c r="D31" s="38"/>
      <c r="E31" s="211">
        <v>30</v>
      </c>
      <c r="F31" s="216" t="s">
        <v>744</v>
      </c>
      <c r="G31" s="215">
        <v>1190</v>
      </c>
      <c r="H31" s="215">
        <v>1104</v>
      </c>
      <c r="I31" t="s">
        <v>1181</v>
      </c>
      <c r="J31" s="218" t="s">
        <v>796</v>
      </c>
      <c r="K31" s="211">
        <v>4</v>
      </c>
      <c r="L31" s="209">
        <v>180</v>
      </c>
      <c r="M31" s="8">
        <v>5889.9508999999998</v>
      </c>
      <c r="N31" t="s">
        <v>750</v>
      </c>
      <c r="S31" s="431" t="s">
        <v>1188</v>
      </c>
      <c r="T31" s="352"/>
      <c r="U31" s="352"/>
      <c r="V31"/>
      <c r="W31"/>
      <c r="X31"/>
      <c r="Y31"/>
      <c r="Z31" s="447">
        <v>42.487119999999997</v>
      </c>
      <c r="AA31" s="447">
        <v>15.1172</v>
      </c>
      <c r="AB31" s="444">
        <v>278.4846</v>
      </c>
      <c r="AC31" s="444">
        <v>15.462</v>
      </c>
      <c r="AD31" s="446">
        <v>8.2460231819000001</v>
      </c>
      <c r="AE31" s="444">
        <v>3.6909999999999998</v>
      </c>
      <c r="AF31" s="444">
        <v>0.58399999999999996</v>
      </c>
      <c r="AG31" s="444">
        <v>4.7300000000000004</v>
      </c>
      <c r="AH31" s="444">
        <v>71.067999999999998</v>
      </c>
      <c r="AI31" s="443">
        <v>1822.797</v>
      </c>
      <c r="AJ31" s="444">
        <v>5.7501499999999997</v>
      </c>
      <c r="AK31" s="444">
        <v>1.4792700000000001</v>
      </c>
      <c r="AL31" s="444">
        <v>70.854590000000002</v>
      </c>
      <c r="AM31" s="444">
        <v>1.50895</v>
      </c>
      <c r="AN31" s="442">
        <v>147287857.40000001</v>
      </c>
      <c r="AO31" s="445">
        <v>0.88596770000000002</v>
      </c>
      <c r="AP31" s="442">
        <v>393204.18536</v>
      </c>
      <c r="AQ31" s="445">
        <v>0.41135909999999998</v>
      </c>
      <c r="AR31" s="444">
        <v>114.78400000000001</v>
      </c>
      <c r="AS31" s="442" t="s">
        <v>472</v>
      </c>
      <c r="AT31" s="444">
        <v>65.077100000000002</v>
      </c>
    </row>
    <row r="32" spans="1:46">
      <c r="A32" t="s">
        <v>1172</v>
      </c>
      <c r="B32" t="s">
        <v>974</v>
      </c>
      <c r="C32" s="15"/>
      <c r="D32" s="38"/>
      <c r="E32" s="211">
        <v>300</v>
      </c>
      <c r="F32" s="211" t="s">
        <v>744</v>
      </c>
      <c r="G32" s="215">
        <v>1190</v>
      </c>
      <c r="H32" s="215">
        <v>1104</v>
      </c>
      <c r="I32" t="s">
        <v>709</v>
      </c>
      <c r="J32" s="218" t="s">
        <v>796</v>
      </c>
      <c r="K32" s="211">
        <v>4</v>
      </c>
      <c r="L32" s="209">
        <v>180</v>
      </c>
      <c r="M32" s="8">
        <v>5889.9508999999998</v>
      </c>
      <c r="N32" t="s">
        <v>802</v>
      </c>
      <c r="O32" s="209">
        <v>264.8</v>
      </c>
      <c r="P32" s="209">
        <v>268.60000000000002</v>
      </c>
      <c r="S32"/>
      <c r="T32" s="352"/>
      <c r="U32" s="352"/>
      <c r="V32"/>
      <c r="W32"/>
      <c r="X32"/>
      <c r="Y32"/>
    </row>
    <row r="33" spans="1:50">
      <c r="A33" t="s">
        <v>1265</v>
      </c>
      <c r="B33" t="s">
        <v>418</v>
      </c>
      <c r="C33" s="15">
        <v>0.3659722222222222</v>
      </c>
      <c r="D33" s="15">
        <v>0</v>
      </c>
      <c r="E33" s="211">
        <v>10</v>
      </c>
      <c r="F33" s="211" t="s">
        <v>744</v>
      </c>
      <c r="G33" s="215">
        <v>1190</v>
      </c>
      <c r="H33" s="215">
        <v>1104</v>
      </c>
      <c r="I33" s="35" t="s">
        <v>395</v>
      </c>
      <c r="J33" s="218" t="s">
        <v>1258</v>
      </c>
      <c r="K33" s="211">
        <v>4</v>
      </c>
      <c r="L33" s="209">
        <v>180</v>
      </c>
      <c r="M33" s="8">
        <v>5889.9508999999998</v>
      </c>
      <c r="N33" t="s">
        <v>995</v>
      </c>
      <c r="S33"/>
      <c r="T33" s="352"/>
      <c r="U33" s="352"/>
      <c r="V33"/>
      <c r="W33"/>
      <c r="X33"/>
      <c r="Y33"/>
    </row>
    <row r="34" spans="1:50">
      <c r="A34" t="s">
        <v>220</v>
      </c>
      <c r="B34" t="s">
        <v>1087</v>
      </c>
      <c r="C34" s="15">
        <v>0.37013888888888885</v>
      </c>
      <c r="D34" s="15">
        <v>0</v>
      </c>
      <c r="E34" s="211">
        <v>30</v>
      </c>
      <c r="F34" s="211" t="s">
        <v>744</v>
      </c>
      <c r="G34" s="209">
        <v>1190</v>
      </c>
      <c r="H34" s="209">
        <v>998</v>
      </c>
      <c r="I34" s="35" t="s">
        <v>526</v>
      </c>
      <c r="J34" s="218" t="s">
        <v>1258</v>
      </c>
      <c r="K34" s="211">
        <v>4</v>
      </c>
      <c r="L34" s="209">
        <v>120</v>
      </c>
      <c r="M34" s="8">
        <v>5891.451</v>
      </c>
      <c r="N34" t="s">
        <v>994</v>
      </c>
      <c r="S34"/>
      <c r="T34" s="351"/>
      <c r="U34" s="351"/>
      <c r="V34"/>
      <c r="W34"/>
      <c r="X34"/>
      <c r="Y34"/>
    </row>
    <row r="35" spans="1:50">
      <c r="A35" t="s">
        <v>220</v>
      </c>
      <c r="B35" t="s">
        <v>1088</v>
      </c>
      <c r="C35" s="15">
        <v>0.37152777777777773</v>
      </c>
      <c r="D35" s="15">
        <v>0</v>
      </c>
      <c r="E35" s="211">
        <v>30</v>
      </c>
      <c r="F35" s="211" t="s">
        <v>744</v>
      </c>
      <c r="G35" s="209">
        <v>1070</v>
      </c>
      <c r="H35" s="209">
        <v>878</v>
      </c>
      <c r="I35" s="35" t="s">
        <v>387</v>
      </c>
      <c r="J35" s="218" t="s">
        <v>1258</v>
      </c>
      <c r="K35" s="211">
        <v>4</v>
      </c>
      <c r="L35" s="209">
        <v>120</v>
      </c>
      <c r="M35" s="8">
        <v>5891.451</v>
      </c>
      <c r="N35" t="s">
        <v>994</v>
      </c>
      <c r="S35"/>
      <c r="T35" s="351"/>
      <c r="U35" s="351"/>
      <c r="V35"/>
      <c r="W35"/>
      <c r="X35"/>
      <c r="Y35"/>
    </row>
    <row r="36" spans="1:50">
      <c r="A36" t="s">
        <v>221</v>
      </c>
      <c r="B36" t="s">
        <v>954</v>
      </c>
      <c r="C36" s="15">
        <v>0.37361111111111112</v>
      </c>
      <c r="D36" s="15">
        <v>0</v>
      </c>
      <c r="E36" s="211">
        <v>30</v>
      </c>
      <c r="F36" s="216" t="s">
        <v>1038</v>
      </c>
      <c r="G36" s="209">
        <v>880</v>
      </c>
      <c r="H36" s="209">
        <v>866</v>
      </c>
      <c r="I36" s="35" t="s">
        <v>526</v>
      </c>
      <c r="J36" s="218" t="s">
        <v>1258</v>
      </c>
      <c r="K36" s="211">
        <v>4</v>
      </c>
      <c r="L36" s="209">
        <v>120</v>
      </c>
      <c r="M36" s="153">
        <v>7647.38</v>
      </c>
      <c r="N36" t="s">
        <v>994</v>
      </c>
      <c r="S36"/>
      <c r="T36"/>
      <c r="U36"/>
      <c r="V36"/>
      <c r="W36"/>
      <c r="X36"/>
      <c r="Y36"/>
    </row>
    <row r="37" spans="1:50" s="35" customFormat="1">
      <c r="A37" s="35" t="s">
        <v>207</v>
      </c>
      <c r="B37"/>
      <c r="C37" s="15">
        <v>0.38263888888888892</v>
      </c>
      <c r="D37" s="15">
        <v>0</v>
      </c>
      <c r="E37" s="279">
        <v>900</v>
      </c>
      <c r="F37" s="279" t="s">
        <v>744</v>
      </c>
      <c r="G37" s="279">
        <v>1190</v>
      </c>
      <c r="H37" s="279">
        <v>1104</v>
      </c>
      <c r="I37" s="25" t="s">
        <v>112</v>
      </c>
      <c r="J37" s="279" t="s">
        <v>207</v>
      </c>
      <c r="K37" s="279">
        <v>4</v>
      </c>
      <c r="L37" s="279">
        <v>120</v>
      </c>
      <c r="M37" s="19">
        <v>5889.9508999999998</v>
      </c>
      <c r="O37" s="279"/>
      <c r="P37" s="279"/>
      <c r="S37" s="339"/>
      <c r="T37" s="339"/>
      <c r="U37" s="339"/>
      <c r="V37" s="339"/>
      <c r="W37" s="436"/>
      <c r="X37" s="436"/>
      <c r="Y37" s="436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</row>
    <row r="40" spans="1:50">
      <c r="B40" s="3" t="s">
        <v>1260</v>
      </c>
      <c r="C40" s="147" t="s">
        <v>1261</v>
      </c>
      <c r="D40" s="22">
        <v>5888.5839999999998</v>
      </c>
      <c r="E40" s="149"/>
      <c r="F40" s="84" t="s">
        <v>1262</v>
      </c>
      <c r="G40" s="84" t="s">
        <v>1263</v>
      </c>
      <c r="H40" s="84" t="s">
        <v>1264</v>
      </c>
      <c r="I40" s="22" t="s">
        <v>1100</v>
      </c>
      <c r="J40" s="84" t="s">
        <v>1101</v>
      </c>
      <c r="K40" s="84" t="s">
        <v>1102</v>
      </c>
      <c r="L40"/>
      <c r="S40"/>
      <c r="T40"/>
      <c r="U40"/>
      <c r="V40"/>
      <c r="W40"/>
      <c r="X40"/>
      <c r="Y40"/>
    </row>
    <row r="41" spans="1:50">
      <c r="B41" s="2"/>
      <c r="C41" s="147" t="s">
        <v>1099</v>
      </c>
      <c r="D41" s="22">
        <v>5889.9508999999998</v>
      </c>
      <c r="E41" s="149"/>
      <c r="F41" s="84" t="s">
        <v>652</v>
      </c>
      <c r="G41" s="84" t="s">
        <v>653</v>
      </c>
      <c r="H41" s="84" t="s">
        <v>654</v>
      </c>
      <c r="I41" s="22" t="s">
        <v>1294</v>
      </c>
      <c r="J41" s="84" t="s">
        <v>1295</v>
      </c>
      <c r="K41" s="84" t="s">
        <v>501</v>
      </c>
      <c r="L41"/>
      <c r="S41"/>
      <c r="T41"/>
      <c r="U41"/>
      <c r="V41"/>
      <c r="W41"/>
      <c r="X41"/>
      <c r="Y41"/>
    </row>
    <row r="42" spans="1:50">
      <c r="B42" s="2"/>
      <c r="C42" s="147" t="s">
        <v>502</v>
      </c>
      <c r="D42" s="22">
        <v>5891.451</v>
      </c>
      <c r="E42" s="149"/>
      <c r="F42" s="84" t="s">
        <v>503</v>
      </c>
      <c r="G42" s="84" t="s">
        <v>504</v>
      </c>
      <c r="H42" s="84" t="s">
        <v>505</v>
      </c>
      <c r="I42" s="22" t="s">
        <v>480</v>
      </c>
      <c r="J42" s="84" t="s">
        <v>496</v>
      </c>
      <c r="K42" s="84" t="s">
        <v>440</v>
      </c>
      <c r="L42"/>
      <c r="S42"/>
      <c r="T42"/>
      <c r="U42"/>
      <c r="V42"/>
      <c r="W42"/>
      <c r="X42"/>
      <c r="Y42"/>
    </row>
    <row r="43" spans="1:50">
      <c r="B43" s="2"/>
      <c r="C43" s="147" t="s">
        <v>497</v>
      </c>
      <c r="D43" s="150">
        <v>7647.38</v>
      </c>
      <c r="E43" s="149"/>
      <c r="F43" s="84" t="s">
        <v>1132</v>
      </c>
      <c r="G43" s="84" t="s">
        <v>1095</v>
      </c>
      <c r="H43" s="84" t="s">
        <v>1293</v>
      </c>
      <c r="I43" s="22" t="s">
        <v>498</v>
      </c>
      <c r="J43" s="84" t="s">
        <v>499</v>
      </c>
      <c r="K43" s="84" t="s">
        <v>500</v>
      </c>
      <c r="L43"/>
      <c r="S43"/>
      <c r="T43"/>
      <c r="U43"/>
      <c r="V43"/>
      <c r="W43"/>
      <c r="X43"/>
      <c r="Y43"/>
    </row>
    <row r="44" spans="1:50">
      <c r="B44" s="2"/>
      <c r="C44" s="147" t="s">
        <v>374</v>
      </c>
      <c r="D44" s="22">
        <v>7698.9647000000004</v>
      </c>
      <c r="E44" s="149"/>
      <c r="F44" s="84" t="s">
        <v>375</v>
      </c>
      <c r="G44" s="84" t="s">
        <v>376</v>
      </c>
      <c r="H44" s="84" t="s">
        <v>377</v>
      </c>
      <c r="I44" s="22" t="s">
        <v>378</v>
      </c>
      <c r="J44" s="84" t="s">
        <v>379</v>
      </c>
      <c r="K44" s="84" t="s">
        <v>380</v>
      </c>
      <c r="L44"/>
      <c r="S44"/>
      <c r="T44"/>
      <c r="U44"/>
      <c r="V44"/>
      <c r="W44"/>
      <c r="X44"/>
      <c r="Y44"/>
    </row>
    <row r="45" spans="1:50">
      <c r="B45" s="2"/>
      <c r="C45" s="147"/>
      <c r="D45" s="22"/>
      <c r="E45" s="149"/>
      <c r="F45" s="84"/>
      <c r="L45"/>
      <c r="S45"/>
      <c r="T45"/>
      <c r="U45"/>
      <c r="V45"/>
      <c r="W45"/>
      <c r="X45"/>
      <c r="Y45"/>
    </row>
    <row r="46" spans="1:50">
      <c r="B46" s="2"/>
      <c r="C46" s="147" t="s">
        <v>1302</v>
      </c>
      <c r="D46" s="732" t="s">
        <v>1297</v>
      </c>
      <c r="E46" s="732"/>
      <c r="F46" s="84" t="s">
        <v>381</v>
      </c>
      <c r="I46" s="173" t="s">
        <v>1139</v>
      </c>
      <c r="J46" s="736" t="s">
        <v>1140</v>
      </c>
      <c r="K46" s="736"/>
      <c r="L46" s="148" t="s">
        <v>1141</v>
      </c>
      <c r="S46"/>
      <c r="T46"/>
      <c r="U46"/>
      <c r="V46"/>
      <c r="W46"/>
      <c r="X46"/>
      <c r="Y46"/>
    </row>
    <row r="47" spans="1:50">
      <c r="B47" s="2"/>
      <c r="C47" s="147" t="s">
        <v>1303</v>
      </c>
      <c r="D47" s="732" t="s">
        <v>1298</v>
      </c>
      <c r="E47" s="732"/>
      <c r="F47" s="19"/>
      <c r="J47" s="736" t="s">
        <v>441</v>
      </c>
      <c r="K47" s="736"/>
      <c r="L47" s="148" t="s">
        <v>1143</v>
      </c>
      <c r="S47"/>
      <c r="T47"/>
      <c r="U47"/>
      <c r="V47"/>
      <c r="W47"/>
      <c r="X47"/>
      <c r="Y47"/>
    </row>
    <row r="48" spans="1:50">
      <c r="B48" s="2"/>
      <c r="C48" s="147" t="s">
        <v>1304</v>
      </c>
      <c r="D48" s="732" t="s">
        <v>1299</v>
      </c>
      <c r="E48" s="732"/>
      <c r="F48" s="19"/>
      <c r="L48"/>
      <c r="S48"/>
      <c r="T48"/>
      <c r="U48"/>
      <c r="V48"/>
      <c r="W48"/>
      <c r="X48"/>
      <c r="Y48"/>
    </row>
    <row r="49" spans="2:25">
      <c r="B49" s="2"/>
      <c r="C49" s="147" t="s">
        <v>1305</v>
      </c>
      <c r="D49" s="732" t="s">
        <v>1138</v>
      </c>
      <c r="E49" s="732"/>
      <c r="F49" s="19"/>
      <c r="H49" s="211"/>
      <c r="I49" s="211"/>
      <c r="L49"/>
      <c r="S49"/>
      <c r="T49"/>
      <c r="U49"/>
      <c r="V49"/>
      <c r="W49"/>
      <c r="X49"/>
      <c r="Y49"/>
    </row>
    <row r="50" spans="2:25">
      <c r="B50" s="2"/>
      <c r="C50" s="85"/>
      <c r="E50" s="15"/>
      <c r="F50" s="19"/>
      <c r="H50" s="211"/>
      <c r="I50" s="211"/>
      <c r="L50"/>
      <c r="S50"/>
      <c r="T50"/>
      <c r="U50"/>
      <c r="V50"/>
      <c r="W50"/>
      <c r="X50"/>
      <c r="Y50"/>
    </row>
    <row r="51" spans="2:25">
      <c r="B51" s="2"/>
      <c r="C51" s="28" t="s">
        <v>786</v>
      </c>
      <c r="D51" s="212">
        <v>1</v>
      </c>
      <c r="E51" s="734" t="s">
        <v>1032</v>
      </c>
      <c r="F51" s="734"/>
      <c r="G51" s="734"/>
      <c r="H51" s="211"/>
      <c r="I51" s="211"/>
      <c r="L51"/>
      <c r="S51"/>
      <c r="T51"/>
      <c r="U51"/>
      <c r="V51"/>
      <c r="W51"/>
      <c r="X51"/>
      <c r="Y51"/>
    </row>
    <row r="52" spans="2:25">
      <c r="B52" s="2"/>
      <c r="C52" s="19"/>
      <c r="D52" s="67"/>
      <c r="E52" s="730" t="s">
        <v>1183</v>
      </c>
      <c r="F52" s="731"/>
      <c r="G52" s="731"/>
      <c r="H52" s="211"/>
      <c r="I52" s="211"/>
      <c r="L52"/>
      <c r="S52"/>
      <c r="T52"/>
      <c r="U52"/>
      <c r="V52"/>
      <c r="W52"/>
      <c r="X52"/>
      <c r="Y52"/>
    </row>
    <row r="53" spans="2:25">
      <c r="B53" s="2"/>
      <c r="C53" s="85"/>
      <c r="D53" s="67">
        <v>2</v>
      </c>
      <c r="E53" s="734" t="s">
        <v>1008</v>
      </c>
      <c r="F53" s="734"/>
      <c r="G53" s="734"/>
      <c r="H53" s="211"/>
      <c r="I53" s="211"/>
      <c r="L53"/>
      <c r="S53"/>
      <c r="T53"/>
      <c r="U53"/>
      <c r="V53"/>
      <c r="W53"/>
      <c r="X53"/>
      <c r="Y53"/>
    </row>
    <row r="54" spans="2:25">
      <c r="B54" s="2"/>
      <c r="C54" s="85"/>
      <c r="D54" s="67"/>
      <c r="E54" s="730" t="s">
        <v>1009</v>
      </c>
      <c r="F54" s="731"/>
      <c r="G54" s="731"/>
      <c r="H54" s="211"/>
      <c r="I54" s="211"/>
      <c r="L54"/>
      <c r="S54"/>
      <c r="T54"/>
      <c r="U54"/>
      <c r="V54"/>
      <c r="W54"/>
      <c r="X54"/>
      <c r="Y54"/>
    </row>
    <row r="55" spans="2:25">
      <c r="B55" s="2"/>
      <c r="C55"/>
      <c r="D55" s="212">
        <v>3</v>
      </c>
      <c r="E55" s="735" t="s">
        <v>1010</v>
      </c>
      <c r="F55" s="735"/>
      <c r="G55" s="735"/>
      <c r="H55" s="211"/>
      <c r="I55" s="211"/>
      <c r="L55"/>
      <c r="S55"/>
      <c r="T55"/>
      <c r="U55"/>
      <c r="V55"/>
      <c r="W55"/>
      <c r="X55"/>
      <c r="Y55"/>
    </row>
    <row r="56" spans="2:25">
      <c r="B56" s="2"/>
      <c r="C56"/>
      <c r="D56" s="212"/>
      <c r="E56" s="733" t="s">
        <v>1353</v>
      </c>
      <c r="F56" s="733"/>
      <c r="G56" s="733"/>
      <c r="H56" s="211"/>
      <c r="I56" s="211"/>
      <c r="L56"/>
      <c r="S56"/>
      <c r="T56"/>
      <c r="U56"/>
      <c r="V56"/>
      <c r="W56"/>
      <c r="X56"/>
      <c r="Y56"/>
    </row>
    <row r="57" spans="2:25">
      <c r="B57" s="2"/>
      <c r="C57"/>
      <c r="D57" s="212">
        <v>4</v>
      </c>
      <c r="E57" s="735" t="s">
        <v>1035</v>
      </c>
      <c r="F57" s="735"/>
      <c r="G57" s="735"/>
      <c r="H57" s="211"/>
      <c r="I57" s="211"/>
      <c r="L57"/>
      <c r="S57"/>
      <c r="T57"/>
      <c r="U57"/>
      <c r="V57"/>
      <c r="W57"/>
      <c r="X57"/>
      <c r="Y57"/>
    </row>
    <row r="58" spans="2:25">
      <c r="B58" s="2"/>
      <c r="C58"/>
      <c r="E58" s="733" t="s">
        <v>1036</v>
      </c>
      <c r="F58" s="733"/>
      <c r="G58" s="733"/>
      <c r="H58" s="211"/>
      <c r="I58" s="211"/>
      <c r="L58"/>
      <c r="S58"/>
      <c r="T58"/>
      <c r="U58"/>
      <c r="V58"/>
      <c r="W58"/>
      <c r="X58"/>
      <c r="Y58"/>
    </row>
    <row r="59" spans="2:25">
      <c r="B59" s="212"/>
      <c r="C59" s="735"/>
      <c r="D59" s="735"/>
      <c r="E59" s="735"/>
      <c r="L59"/>
      <c r="S59"/>
      <c r="T59"/>
      <c r="U59"/>
      <c r="V59"/>
      <c r="W59"/>
      <c r="X59"/>
      <c r="Y59"/>
    </row>
    <row r="60" spans="2:25">
      <c r="B60" s="5"/>
      <c r="C60" s="733"/>
      <c r="D60" s="733"/>
      <c r="E60" s="733"/>
      <c r="L60"/>
      <c r="S60"/>
      <c r="T60"/>
      <c r="U60"/>
      <c r="V60"/>
      <c r="W60"/>
      <c r="X60"/>
      <c r="Y60"/>
    </row>
    <row r="61" spans="2:25">
      <c r="B61" s="212"/>
      <c r="C61" s="735"/>
      <c r="D61" s="735"/>
      <c r="E61" s="735"/>
      <c r="L61"/>
      <c r="S61"/>
      <c r="T61"/>
      <c r="U61"/>
      <c r="V61"/>
      <c r="W61"/>
      <c r="X61"/>
      <c r="Y61"/>
    </row>
    <row r="62" spans="2:25">
      <c r="C62" s="733"/>
      <c r="D62" s="733"/>
      <c r="E62" s="733"/>
      <c r="L62"/>
      <c r="S62"/>
      <c r="T62"/>
      <c r="U62"/>
      <c r="V62"/>
      <c r="W62"/>
      <c r="X62"/>
      <c r="Y62"/>
    </row>
    <row r="73" spans="3:25">
      <c r="C73"/>
      <c r="E73"/>
      <c r="L73"/>
      <c r="S73" s="35"/>
      <c r="T73" s="35"/>
      <c r="U73" s="35"/>
      <c r="V73" s="35"/>
      <c r="W73"/>
      <c r="X73"/>
      <c r="Y73"/>
    </row>
  </sheetData>
  <sheetCalcPr fullCalcOnLoad="1"/>
  <mergeCells count="40">
    <mergeCell ref="AJ12:AK12"/>
    <mergeCell ref="AL12:AM12"/>
    <mergeCell ref="Q12:R12"/>
    <mergeCell ref="W12:Y12"/>
    <mergeCell ref="A5:E5"/>
    <mergeCell ref="F5:I5"/>
    <mergeCell ref="F6:I6"/>
    <mergeCell ref="S12:V12"/>
    <mergeCell ref="F7:I7"/>
    <mergeCell ref="K7:P7"/>
    <mergeCell ref="F8:I8"/>
    <mergeCell ref="K8:P8"/>
    <mergeCell ref="G12:H12"/>
    <mergeCell ref="O12:P12"/>
    <mergeCell ref="A1:H1"/>
    <mergeCell ref="A3:E3"/>
    <mergeCell ref="F3:I3"/>
    <mergeCell ref="K3:N3"/>
    <mergeCell ref="F4:I4"/>
    <mergeCell ref="D47:E47"/>
    <mergeCell ref="J47:K47"/>
    <mergeCell ref="D46:E46"/>
    <mergeCell ref="J46:K46"/>
    <mergeCell ref="K6:P6"/>
    <mergeCell ref="F9:I9"/>
    <mergeCell ref="K9:P9"/>
    <mergeCell ref="E52:G52"/>
    <mergeCell ref="D48:E48"/>
    <mergeCell ref="C62:E62"/>
    <mergeCell ref="E53:G53"/>
    <mergeCell ref="E54:G54"/>
    <mergeCell ref="E55:G55"/>
    <mergeCell ref="E56:G56"/>
    <mergeCell ref="E57:G57"/>
    <mergeCell ref="E58:G58"/>
    <mergeCell ref="C59:E59"/>
    <mergeCell ref="C60:E60"/>
    <mergeCell ref="C61:E61"/>
    <mergeCell ref="D49:E49"/>
    <mergeCell ref="E51:G51"/>
  </mergeCells>
  <phoneticPr fontId="9" type="noConversion"/>
  <pageMargins left="1" right="1" top="1.5" bottom="1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F2" workbookViewId="0">
      <selection activeCell="AV16" sqref="AV16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44" bestFit="1" customWidth="1" collapsed="1"/>
    <col min="4" max="4" width="10.6640625" style="144" customWidth="1" collapsed="1"/>
    <col min="5" max="5" width="5.83203125" style="144" bestFit="1" customWidth="1" collapsed="1"/>
    <col min="6" max="6" width="15.6640625" style="144" customWidth="1" collapsed="1"/>
    <col min="7" max="8" width="7.6640625" style="144" customWidth="1" collapsed="1"/>
    <col min="9" max="9" width="30.6640625" customWidth="1" collapsed="1"/>
    <col min="10" max="10" width="7.6640625" style="144" customWidth="1" collapsed="1"/>
    <col min="11" max="11" width="6.6640625" style="144" customWidth="1" collapsed="1"/>
    <col min="12" max="12" width="9" style="144" bestFit="1" customWidth="1" collapsed="1"/>
    <col min="13" max="13" width="13.6640625" style="144" customWidth="1" collapsed="1"/>
    <col min="14" max="14" width="30.6640625" customWidth="1" collapsed="1"/>
    <col min="15" max="18" width="9.6640625" style="144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L1"/>
      <c r="N1" s="75"/>
      <c r="O1" s="156"/>
      <c r="P1" s="15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83"/>
      <c r="H2" s="83"/>
      <c r="I2" s="40"/>
      <c r="L2"/>
      <c r="N2" s="75"/>
      <c r="O2" s="156"/>
      <c r="P2" s="156"/>
      <c r="Q2" s="100"/>
      <c r="R2" s="100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K3" s="740" t="s">
        <v>600</v>
      </c>
      <c r="L3" s="740"/>
      <c r="M3" s="740"/>
      <c r="N3" s="740"/>
      <c r="O3" s="156"/>
      <c r="P3" s="156"/>
      <c r="Q3" s="100"/>
      <c r="R3" s="100"/>
      <c r="S3"/>
      <c r="T3"/>
      <c r="U3"/>
      <c r="V3"/>
      <c r="W3"/>
      <c r="X3"/>
      <c r="Y3"/>
    </row>
    <row r="4" spans="1:47" ht="12.75" customHeight="1">
      <c r="A4" s="3" t="s">
        <v>525</v>
      </c>
      <c r="B4" s="3"/>
      <c r="C4" s="146"/>
      <c r="D4" s="43"/>
      <c r="E4" s="146"/>
      <c r="F4" s="738" t="s">
        <v>514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Q4" s="100"/>
      <c r="R4" s="100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385</v>
      </c>
      <c r="G5" s="738"/>
      <c r="H5" s="738"/>
      <c r="I5" s="738"/>
      <c r="K5" s="747" t="s">
        <v>601</v>
      </c>
      <c r="L5" s="747"/>
      <c r="M5" s="747"/>
      <c r="N5" s="747"/>
      <c r="O5" s="747"/>
      <c r="P5" s="747"/>
      <c r="Q5" s="100"/>
      <c r="R5" s="100"/>
      <c r="S5"/>
      <c r="T5"/>
      <c r="U5"/>
      <c r="V5"/>
      <c r="W5"/>
      <c r="X5"/>
      <c r="Y5"/>
    </row>
    <row r="6" spans="1:47">
      <c r="A6" s="67" t="s">
        <v>1302</v>
      </c>
      <c r="B6" s="292" t="s">
        <v>1303</v>
      </c>
      <c r="C6" s="292" t="s">
        <v>1304</v>
      </c>
      <c r="D6" s="148" t="s">
        <v>1305</v>
      </c>
      <c r="E6" s="146"/>
      <c r="F6" s="742" t="s">
        <v>275</v>
      </c>
      <c r="G6" s="742"/>
      <c r="H6" s="742"/>
      <c r="I6" s="742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 ht="12.75" customHeight="1">
      <c r="A7" s="67" t="s">
        <v>1220</v>
      </c>
      <c r="B7" s="292" t="s">
        <v>1123</v>
      </c>
      <c r="C7" s="292" t="s">
        <v>1124</v>
      </c>
      <c r="D7" s="148" t="s">
        <v>1125</v>
      </c>
      <c r="E7" s="146"/>
      <c r="F7" s="742" t="s">
        <v>388</v>
      </c>
      <c r="G7" s="742"/>
      <c r="H7" s="742"/>
      <c r="I7" s="742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>
      <c r="A8" s="28" t="s">
        <v>1127</v>
      </c>
      <c r="B8" s="28" t="s">
        <v>1128</v>
      </c>
      <c r="C8" s="292" t="s">
        <v>1129</v>
      </c>
      <c r="D8" s="148" t="s">
        <v>1130</v>
      </c>
      <c r="E8" s="200"/>
      <c r="F8" s="197"/>
      <c r="G8" s="197"/>
      <c r="H8" s="197"/>
      <c r="I8" s="197" t="s">
        <v>1205</v>
      </c>
      <c r="J8" s="196"/>
      <c r="K8" s="195"/>
      <c r="L8" s="195"/>
      <c r="M8" s="195"/>
      <c r="N8" s="195"/>
      <c r="O8" s="195"/>
      <c r="P8" s="195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146"/>
      <c r="D9" s="43"/>
      <c r="E9" s="8"/>
      <c r="F9" s="738" t="s">
        <v>1206</v>
      </c>
      <c r="G9" s="738"/>
      <c r="H9" s="738"/>
      <c r="I9" s="738"/>
      <c r="J9" s="146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6"/>
      <c r="D11" s="43"/>
      <c r="E11" s="8"/>
      <c r="G11" s="156"/>
      <c r="H11" s="156"/>
      <c r="I11" s="44"/>
      <c r="J11" s="146"/>
      <c r="K11" s="146"/>
      <c r="L11" s="146"/>
      <c r="N11" s="75"/>
      <c r="O11" s="156"/>
      <c r="P11" s="156"/>
      <c r="Q11" s="100"/>
      <c r="R11" s="100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>
      <c r="A14" t="s">
        <v>1265</v>
      </c>
      <c r="B14" t="s">
        <v>1335</v>
      </c>
      <c r="C14" s="38">
        <v>6.805555555555555E-2</v>
      </c>
      <c r="D14" s="15">
        <v>0</v>
      </c>
      <c r="E14" s="156">
        <v>10</v>
      </c>
      <c r="F14" s="156" t="s">
        <v>744</v>
      </c>
      <c r="G14" s="144">
        <v>1190</v>
      </c>
      <c r="H14" s="144">
        <v>1100</v>
      </c>
      <c r="I14" s="35" t="s">
        <v>395</v>
      </c>
      <c r="J14" s="156" t="s">
        <v>620</v>
      </c>
      <c r="K14" s="156">
        <v>4</v>
      </c>
      <c r="L14" s="156">
        <v>180</v>
      </c>
      <c r="M14" s="19">
        <v>5889.9508999999998</v>
      </c>
      <c r="N14" s="2"/>
      <c r="O14" s="144">
        <v>265</v>
      </c>
      <c r="P14" s="144">
        <v>263.39999999999998</v>
      </c>
      <c r="S14"/>
      <c r="T14" s="363"/>
      <c r="U14" s="437"/>
      <c r="V14" s="342"/>
      <c r="W14"/>
      <c r="X14"/>
      <c r="Y14"/>
    </row>
    <row r="15" spans="1:47">
      <c r="A15" t="s">
        <v>834</v>
      </c>
      <c r="B15" t="s">
        <v>1266</v>
      </c>
      <c r="C15" s="38">
        <v>7.9861111111111105E-2</v>
      </c>
      <c r="D15" s="15">
        <v>0</v>
      </c>
      <c r="E15" s="156">
        <v>30</v>
      </c>
      <c r="F15" s="156" t="s">
        <v>744</v>
      </c>
      <c r="G15" s="144">
        <v>1190</v>
      </c>
      <c r="H15" s="144">
        <v>1000</v>
      </c>
      <c r="I15" s="35" t="s">
        <v>526</v>
      </c>
      <c r="J15" s="156" t="s">
        <v>620</v>
      </c>
      <c r="K15" s="156">
        <v>4</v>
      </c>
      <c r="L15" s="156">
        <v>180</v>
      </c>
      <c r="M15" s="8">
        <v>5891.451</v>
      </c>
      <c r="N15" s="2"/>
      <c r="O15" s="144">
        <v>264.89999999999998</v>
      </c>
      <c r="P15" s="144">
        <v>263</v>
      </c>
      <c r="S15"/>
      <c r="T15" s="363"/>
      <c r="U15" s="437"/>
      <c r="V15" s="342"/>
      <c r="W15"/>
      <c r="X15"/>
      <c r="Y15"/>
    </row>
    <row r="16" spans="1:47">
      <c r="A16" s="45" t="s">
        <v>834</v>
      </c>
      <c r="B16" s="45" t="s">
        <v>1339</v>
      </c>
      <c r="C16" s="38">
        <v>8.5416666666666655E-2</v>
      </c>
      <c r="D16" s="15">
        <v>0</v>
      </c>
      <c r="E16" s="156">
        <v>30</v>
      </c>
      <c r="F16" s="156" t="s">
        <v>744</v>
      </c>
      <c r="G16" s="144">
        <v>1070</v>
      </c>
      <c r="H16" s="144">
        <v>880</v>
      </c>
      <c r="I16" s="35" t="s">
        <v>387</v>
      </c>
      <c r="J16" s="156" t="s">
        <v>620</v>
      </c>
      <c r="K16" s="156">
        <v>4</v>
      </c>
      <c r="L16" s="156">
        <v>180</v>
      </c>
      <c r="M16" s="8">
        <v>5891.451</v>
      </c>
      <c r="N16" s="2"/>
      <c r="O16" s="144">
        <v>264.89999999999998</v>
      </c>
      <c r="P16" s="144">
        <v>263</v>
      </c>
      <c r="S16"/>
      <c r="T16" s="364"/>
      <c r="U16" s="438"/>
      <c r="V16" s="342"/>
      <c r="W16"/>
      <c r="X16"/>
      <c r="Y16"/>
    </row>
    <row r="17" spans="1:46">
      <c r="A17" t="s">
        <v>835</v>
      </c>
      <c r="B17" t="s">
        <v>1340</v>
      </c>
      <c r="C17" s="38">
        <v>9.7916666666666666E-2</v>
      </c>
      <c r="D17" s="15">
        <v>0</v>
      </c>
      <c r="E17" s="156">
        <v>30</v>
      </c>
      <c r="F17" s="156" t="s">
        <v>1038</v>
      </c>
      <c r="G17" s="144">
        <v>880</v>
      </c>
      <c r="H17" s="144">
        <v>866</v>
      </c>
      <c r="I17" s="35" t="s">
        <v>526</v>
      </c>
      <c r="J17" s="156" t="s">
        <v>620</v>
      </c>
      <c r="K17" s="156">
        <v>4</v>
      </c>
      <c r="L17" s="156">
        <v>180</v>
      </c>
      <c r="M17" s="153">
        <v>7647.38</v>
      </c>
      <c r="N17" s="2" t="s">
        <v>1063</v>
      </c>
      <c r="O17" s="144">
        <v>264.60000000000002</v>
      </c>
      <c r="P17" s="144">
        <v>267.89999999999998</v>
      </c>
      <c r="S17"/>
      <c r="T17" s="364"/>
      <c r="U17" s="438"/>
      <c r="V17" s="342"/>
      <c r="W17"/>
      <c r="X17"/>
      <c r="Y17"/>
    </row>
    <row r="18" spans="1:46" ht="12.75" customHeight="1">
      <c r="A18" t="s">
        <v>263</v>
      </c>
      <c r="B18" t="s">
        <v>1269</v>
      </c>
      <c r="C18" s="38">
        <v>0.18194444444444444</v>
      </c>
      <c r="D18" s="156"/>
      <c r="E18" s="156">
        <v>30</v>
      </c>
      <c r="F18" s="156" t="s">
        <v>1039</v>
      </c>
      <c r="G18" s="144">
        <v>870</v>
      </c>
      <c r="H18" s="144">
        <v>782</v>
      </c>
      <c r="I18" s="35" t="s">
        <v>638</v>
      </c>
      <c r="J18" s="156" t="s">
        <v>621</v>
      </c>
      <c r="K18" s="156">
        <v>4</v>
      </c>
      <c r="L18" s="156">
        <v>180</v>
      </c>
      <c r="M18" s="19">
        <v>7698.9647000000004</v>
      </c>
      <c r="N18" s="25" t="s">
        <v>367</v>
      </c>
      <c r="S18" s="431" t="s">
        <v>1188</v>
      </c>
      <c r="T18" s="364"/>
      <c r="U18" s="438"/>
      <c r="V18" s="342"/>
      <c r="W18"/>
      <c r="X18"/>
      <c r="Y18"/>
      <c r="Z18" s="501">
        <v>152.50269</v>
      </c>
      <c r="AA18" s="501">
        <v>6.4372299999999996</v>
      </c>
      <c r="AB18" s="498">
        <v>89.684899999999999</v>
      </c>
      <c r="AC18" s="498">
        <v>11.583</v>
      </c>
      <c r="AD18" s="500">
        <v>4.8264651938999998</v>
      </c>
      <c r="AE18" s="498">
        <v>4.8380000000000001</v>
      </c>
      <c r="AF18" s="498">
        <v>0.76500000000000001</v>
      </c>
      <c r="AG18" s="498">
        <v>4.12</v>
      </c>
      <c r="AH18" s="498">
        <v>91.673000000000002</v>
      </c>
      <c r="AI18" s="497">
        <v>1782.7850000000001</v>
      </c>
      <c r="AJ18" s="498">
        <v>357.01087000000001</v>
      </c>
      <c r="AK18" s="498">
        <v>5.9488399999999997</v>
      </c>
      <c r="AL18" s="498">
        <v>323.67016999999998</v>
      </c>
      <c r="AM18" s="498">
        <v>1.57422</v>
      </c>
      <c r="AN18" s="496">
        <v>147528500.80000001</v>
      </c>
      <c r="AO18" s="499">
        <v>-0.35410779999999997</v>
      </c>
      <c r="AP18" s="496">
        <v>402028.9437</v>
      </c>
      <c r="AQ18" s="499">
        <v>-0.39655839999999998</v>
      </c>
      <c r="AR18" s="498">
        <v>146.3639</v>
      </c>
      <c r="AS18" s="496" t="s">
        <v>473</v>
      </c>
      <c r="AT18" s="498">
        <v>33.549799999999998</v>
      </c>
    </row>
    <row r="19" spans="1:46">
      <c r="A19" t="s">
        <v>749</v>
      </c>
      <c r="B19" t="s">
        <v>1244</v>
      </c>
      <c r="C19" s="38">
        <v>0.18402777777777779</v>
      </c>
      <c r="E19" s="144">
        <v>600</v>
      </c>
      <c r="F19" s="156" t="s">
        <v>1039</v>
      </c>
      <c r="G19" s="144">
        <v>870</v>
      </c>
      <c r="H19" s="144">
        <v>782</v>
      </c>
      <c r="I19" t="s">
        <v>606</v>
      </c>
      <c r="J19" s="156" t="s">
        <v>621</v>
      </c>
      <c r="K19" s="156">
        <v>4</v>
      </c>
      <c r="L19" s="156">
        <v>180</v>
      </c>
      <c r="M19" s="19">
        <v>7698.9647000000004</v>
      </c>
      <c r="S19" s="431" t="s">
        <v>1262</v>
      </c>
      <c r="T19" s="364">
        <v>0</v>
      </c>
      <c r="U19" s="438">
        <v>0</v>
      </c>
      <c r="V19" s="431" t="s">
        <v>13</v>
      </c>
      <c r="W19" s="497">
        <v>-92.416812696909446</v>
      </c>
      <c r="X19" s="497">
        <v>-2.9738071995052993</v>
      </c>
      <c r="Y19" s="497">
        <v>175.33183937242325</v>
      </c>
      <c r="Z19" s="501">
        <v>152.56147000000001</v>
      </c>
      <c r="AA19" s="501">
        <v>6.4191900000000004</v>
      </c>
      <c r="AB19" s="498">
        <v>90.732500000000002</v>
      </c>
      <c r="AC19" s="498">
        <v>13.225199999999999</v>
      </c>
      <c r="AD19" s="500">
        <v>4.9601635757000002</v>
      </c>
      <c r="AE19" s="498">
        <v>4.2750000000000004</v>
      </c>
      <c r="AF19" s="498">
        <v>0.67600000000000005</v>
      </c>
      <c r="AG19" s="498">
        <v>4.12</v>
      </c>
      <c r="AH19" s="498">
        <v>91.646000000000001</v>
      </c>
      <c r="AI19" s="497">
        <v>1783.627</v>
      </c>
      <c r="AJ19" s="498">
        <v>356.99894999999998</v>
      </c>
      <c r="AK19" s="498">
        <v>5.9442199999999996</v>
      </c>
      <c r="AL19" s="498">
        <v>323.60275000000001</v>
      </c>
      <c r="AM19" s="498">
        <v>1.57419</v>
      </c>
      <c r="AN19" s="496">
        <v>147528330.59999999</v>
      </c>
      <c r="AO19" s="499">
        <v>-0.35488370000000002</v>
      </c>
      <c r="AP19" s="496">
        <v>401839.14555999998</v>
      </c>
      <c r="AQ19" s="499">
        <v>-0.39423910000000001</v>
      </c>
      <c r="AR19" s="498">
        <v>146.30940000000001</v>
      </c>
      <c r="AS19" s="496" t="s">
        <v>473</v>
      </c>
      <c r="AT19" s="498">
        <v>33.604199999999999</v>
      </c>
    </row>
    <row r="20" spans="1:46">
      <c r="A20" t="s">
        <v>389</v>
      </c>
      <c r="B20" t="s">
        <v>1221</v>
      </c>
      <c r="C20" s="38">
        <v>0.19305555555555554</v>
      </c>
      <c r="E20" s="144">
        <v>600</v>
      </c>
      <c r="F20" s="156" t="s">
        <v>1039</v>
      </c>
      <c r="G20" s="144">
        <v>870</v>
      </c>
      <c r="H20" s="144">
        <v>782</v>
      </c>
      <c r="I20" s="330" t="s">
        <v>67</v>
      </c>
      <c r="J20" s="156" t="s">
        <v>621</v>
      </c>
      <c r="K20" s="156">
        <v>4</v>
      </c>
      <c r="L20" s="156">
        <v>180</v>
      </c>
      <c r="M20" s="19">
        <v>7698.9647000000004</v>
      </c>
      <c r="S20" s="431" t="s">
        <v>652</v>
      </c>
      <c r="T20" s="364">
        <v>0</v>
      </c>
      <c r="U20" s="438">
        <v>0</v>
      </c>
      <c r="V20" s="431" t="s">
        <v>13</v>
      </c>
      <c r="W20" s="497">
        <v>-95.534086299345148</v>
      </c>
      <c r="X20" s="497">
        <v>25.277581740723615</v>
      </c>
      <c r="Y20" s="497">
        <v>175.1988443405819</v>
      </c>
      <c r="Z20" s="501">
        <v>152.65512000000001</v>
      </c>
      <c r="AA20" s="501">
        <v>6.38978</v>
      </c>
      <c r="AB20" s="498">
        <v>92.453599999999994</v>
      </c>
      <c r="AC20" s="498">
        <v>15.8942</v>
      </c>
      <c r="AD20" s="500">
        <v>5.1774234460999997</v>
      </c>
      <c r="AE20" s="498">
        <v>3.597</v>
      </c>
      <c r="AF20" s="498">
        <v>0.56899999999999995</v>
      </c>
      <c r="AG20" s="498">
        <v>4.13</v>
      </c>
      <c r="AH20" s="498">
        <v>91.603999999999999</v>
      </c>
      <c r="AI20" s="497">
        <v>1784.9849999999999</v>
      </c>
      <c r="AJ20" s="498">
        <v>356.97787</v>
      </c>
      <c r="AK20" s="498">
        <v>5.9374599999999997</v>
      </c>
      <c r="AL20" s="498">
        <v>323.4932</v>
      </c>
      <c r="AM20" s="498">
        <v>1.5741400000000001</v>
      </c>
      <c r="AN20" s="496">
        <v>147528053.30000001</v>
      </c>
      <c r="AO20" s="499">
        <v>-0.3561435</v>
      </c>
      <c r="AP20" s="496">
        <v>401533.41077999998</v>
      </c>
      <c r="AQ20" s="499">
        <v>-0.38955099999999998</v>
      </c>
      <c r="AR20" s="498">
        <v>146.2225</v>
      </c>
      <c r="AS20" s="496" t="s">
        <v>473</v>
      </c>
      <c r="AT20" s="498">
        <v>33.690899999999999</v>
      </c>
    </row>
    <row r="21" spans="1:46">
      <c r="A21" t="s">
        <v>487</v>
      </c>
      <c r="B21" t="s">
        <v>1182</v>
      </c>
      <c r="C21" s="38">
        <v>0.20138888888888887</v>
      </c>
      <c r="E21" s="144">
        <v>600</v>
      </c>
      <c r="F21" s="156" t="s">
        <v>1039</v>
      </c>
      <c r="G21" s="144">
        <v>870</v>
      </c>
      <c r="H21" s="144">
        <v>782</v>
      </c>
      <c r="I21" t="s">
        <v>825</v>
      </c>
      <c r="J21" s="156" t="s">
        <v>621</v>
      </c>
      <c r="K21" s="156">
        <v>4</v>
      </c>
      <c r="L21" s="156">
        <v>180</v>
      </c>
      <c r="M21" s="19">
        <v>7698.9647000000004</v>
      </c>
      <c r="S21" s="431" t="s">
        <v>652</v>
      </c>
      <c r="T21" s="364">
        <v>0</v>
      </c>
      <c r="U21" s="438">
        <v>0</v>
      </c>
      <c r="V21" s="431" t="s">
        <v>203</v>
      </c>
      <c r="W21" s="497">
        <v>-95.46660920317666</v>
      </c>
      <c r="X21" s="497">
        <v>24.888515834586428</v>
      </c>
      <c r="Y21" s="497">
        <v>401.21810612451645</v>
      </c>
      <c r="Z21" s="501">
        <v>152.73952</v>
      </c>
      <c r="AA21" s="501">
        <v>6.36252</v>
      </c>
      <c r="AB21" s="498">
        <v>94.069299999999998</v>
      </c>
      <c r="AC21" s="498">
        <v>18.3565</v>
      </c>
      <c r="AD21" s="500">
        <v>5.3779710186000003</v>
      </c>
      <c r="AE21" s="498">
        <v>3.14</v>
      </c>
      <c r="AF21" s="498">
        <v>0.497</v>
      </c>
      <c r="AG21" s="498">
        <v>4.13</v>
      </c>
      <c r="AH21" s="498">
        <v>91.566000000000003</v>
      </c>
      <c r="AI21" s="497">
        <v>1786.2249999999999</v>
      </c>
      <c r="AJ21" s="498">
        <v>356.95654999999999</v>
      </c>
      <c r="AK21" s="498">
        <v>5.9320399999999998</v>
      </c>
      <c r="AL21" s="498">
        <v>323.39208000000002</v>
      </c>
      <c r="AM21" s="498">
        <v>1.5741000000000001</v>
      </c>
      <c r="AN21" s="496">
        <v>147527796.5</v>
      </c>
      <c r="AO21" s="499">
        <v>-0.35730529999999999</v>
      </c>
      <c r="AP21" s="496">
        <v>401254.81063999998</v>
      </c>
      <c r="AQ21" s="499">
        <v>-0.38422240000000002</v>
      </c>
      <c r="AR21" s="498">
        <v>146.14400000000001</v>
      </c>
      <c r="AS21" s="496" t="s">
        <v>473</v>
      </c>
      <c r="AT21" s="498">
        <v>33.769300000000001</v>
      </c>
    </row>
    <row r="22" spans="1:46">
      <c r="A22" t="s">
        <v>826</v>
      </c>
      <c r="B22" t="s">
        <v>582</v>
      </c>
      <c r="C22" s="38">
        <v>0.20972222222222223</v>
      </c>
      <c r="E22" s="144">
        <v>600</v>
      </c>
      <c r="F22" s="156" t="s">
        <v>1039</v>
      </c>
      <c r="G22" s="144">
        <v>870</v>
      </c>
      <c r="H22" s="144">
        <v>782</v>
      </c>
      <c r="I22" t="s">
        <v>1300</v>
      </c>
      <c r="J22" s="156" t="s">
        <v>621</v>
      </c>
      <c r="K22" s="156">
        <v>4</v>
      </c>
      <c r="L22" s="156">
        <v>120</v>
      </c>
      <c r="M22" s="19">
        <v>7698.9647000000004</v>
      </c>
      <c r="N22" t="s">
        <v>827</v>
      </c>
      <c r="S22" s="431" t="s">
        <v>1262</v>
      </c>
      <c r="T22" s="364">
        <v>0</v>
      </c>
      <c r="U22" s="438">
        <v>0</v>
      </c>
      <c r="V22" s="431" t="s">
        <v>13</v>
      </c>
      <c r="W22" s="497">
        <v>-92.405887878901552</v>
      </c>
      <c r="X22" s="497">
        <v>-3.7806309477221816</v>
      </c>
      <c r="Y22" s="497">
        <v>116.63832974171396</v>
      </c>
      <c r="Z22" s="501">
        <v>152.82198</v>
      </c>
      <c r="AA22" s="501">
        <v>6.3351300000000004</v>
      </c>
      <c r="AB22" s="498">
        <v>95.718299999999999</v>
      </c>
      <c r="AC22" s="498">
        <v>20.815300000000001</v>
      </c>
      <c r="AD22" s="500">
        <v>5.5785185911999999</v>
      </c>
      <c r="AE22" s="498">
        <v>2.79</v>
      </c>
      <c r="AF22" s="498">
        <v>0.441</v>
      </c>
      <c r="AG22" s="498">
        <v>4.13</v>
      </c>
      <c r="AH22" s="498">
        <v>91.528999999999996</v>
      </c>
      <c r="AI22" s="497">
        <v>1787.4469999999999</v>
      </c>
      <c r="AJ22" s="498">
        <v>356.93349000000001</v>
      </c>
      <c r="AK22" s="498">
        <v>5.9274199999999997</v>
      </c>
      <c r="AL22" s="498">
        <v>323.29095999999998</v>
      </c>
      <c r="AM22" s="498">
        <v>1.5740499999999999</v>
      </c>
      <c r="AN22" s="496">
        <v>147527538.80000001</v>
      </c>
      <c r="AO22" s="499">
        <v>-0.3584659</v>
      </c>
      <c r="AP22" s="496">
        <v>400980.38916000002</v>
      </c>
      <c r="AQ22" s="499">
        <v>-0.37794519999999998</v>
      </c>
      <c r="AR22" s="498">
        <v>146.06710000000001</v>
      </c>
      <c r="AS22" s="496" t="s">
        <v>473</v>
      </c>
      <c r="AT22" s="498">
        <v>33.845999999999997</v>
      </c>
    </row>
    <row r="23" spans="1:46">
      <c r="A23" t="s">
        <v>263</v>
      </c>
      <c r="B23" t="s">
        <v>794</v>
      </c>
      <c r="C23" s="38">
        <v>0.21805555555555556</v>
      </c>
      <c r="E23" s="144">
        <v>30</v>
      </c>
      <c r="F23" s="156" t="s">
        <v>1039</v>
      </c>
      <c r="G23" s="144">
        <v>870</v>
      </c>
      <c r="H23" s="144">
        <v>782</v>
      </c>
      <c r="I23" t="s">
        <v>1181</v>
      </c>
      <c r="J23" s="156" t="s">
        <v>621</v>
      </c>
      <c r="K23" s="156">
        <v>4</v>
      </c>
      <c r="L23" s="156">
        <v>120</v>
      </c>
      <c r="M23" s="19">
        <v>7698.9647000000004</v>
      </c>
      <c r="N23" t="s">
        <v>827</v>
      </c>
      <c r="S23" s="431" t="s">
        <v>1188</v>
      </c>
      <c r="T23" s="364"/>
      <c r="U23" s="438"/>
      <c r="V23" s="342"/>
      <c r="W23"/>
      <c r="X23"/>
      <c r="Y23"/>
      <c r="Z23" s="501">
        <v>152.86921000000001</v>
      </c>
      <c r="AA23" s="501">
        <v>6.3190900000000001</v>
      </c>
      <c r="AB23" s="498">
        <v>96.698599999999999</v>
      </c>
      <c r="AC23" s="498">
        <v>22.247</v>
      </c>
      <c r="AD23" s="500">
        <v>5.6955046751999996</v>
      </c>
      <c r="AE23" s="498">
        <v>2.6219999999999999</v>
      </c>
      <c r="AF23" s="498">
        <v>0.41499999999999998</v>
      </c>
      <c r="AG23" s="498">
        <v>4.13</v>
      </c>
      <c r="AH23" s="498">
        <v>91.507999999999996</v>
      </c>
      <c r="AI23" s="497">
        <v>1788.1510000000001</v>
      </c>
      <c r="AJ23" s="498">
        <v>356.91924</v>
      </c>
      <c r="AK23" s="498">
        <v>5.9250800000000003</v>
      </c>
      <c r="AL23" s="498">
        <v>323.23196999999999</v>
      </c>
      <c r="AM23" s="498">
        <v>1.57403</v>
      </c>
      <c r="AN23" s="496">
        <v>147527388.09999999</v>
      </c>
      <c r="AO23" s="499">
        <v>-0.35914249999999998</v>
      </c>
      <c r="AP23" s="496">
        <v>400822.50968999998</v>
      </c>
      <c r="AQ23" s="499">
        <v>-0.37385119999999999</v>
      </c>
      <c r="AR23" s="498">
        <v>146.0231</v>
      </c>
      <c r="AS23" s="496" t="s">
        <v>473</v>
      </c>
      <c r="AT23" s="498">
        <v>33.890099999999997</v>
      </c>
    </row>
    <row r="24" spans="1:46">
      <c r="A24" t="s">
        <v>835</v>
      </c>
      <c r="B24" t="s">
        <v>1222</v>
      </c>
      <c r="C24" s="38">
        <v>0.22152777777777777</v>
      </c>
      <c r="D24" s="15">
        <v>0</v>
      </c>
      <c r="E24" s="144">
        <v>20</v>
      </c>
      <c r="F24" s="156" t="s">
        <v>1038</v>
      </c>
      <c r="G24" s="144">
        <v>880</v>
      </c>
      <c r="H24" s="144">
        <v>866</v>
      </c>
      <c r="I24" s="35" t="s">
        <v>526</v>
      </c>
      <c r="J24" s="156" t="s">
        <v>620</v>
      </c>
      <c r="K24" s="156">
        <v>4</v>
      </c>
      <c r="L24" s="156">
        <v>120</v>
      </c>
      <c r="M24" s="153">
        <v>7647.38</v>
      </c>
      <c r="N24" t="s">
        <v>827</v>
      </c>
      <c r="S24"/>
      <c r="T24" s="364"/>
      <c r="U24" s="438"/>
      <c r="V24" s="342"/>
      <c r="W24"/>
      <c r="X24"/>
      <c r="Y24"/>
    </row>
    <row r="25" spans="1:46">
      <c r="A25" t="s">
        <v>835</v>
      </c>
      <c r="B25" t="s">
        <v>1173</v>
      </c>
      <c r="C25" s="38">
        <v>0.22291666666666665</v>
      </c>
      <c r="D25" s="15">
        <v>0</v>
      </c>
      <c r="E25" s="144">
        <v>30</v>
      </c>
      <c r="F25" s="156" t="s">
        <v>1038</v>
      </c>
      <c r="G25" s="144">
        <v>880</v>
      </c>
      <c r="H25" s="144">
        <v>866</v>
      </c>
      <c r="I25" s="35" t="s">
        <v>526</v>
      </c>
      <c r="J25" s="156" t="s">
        <v>620</v>
      </c>
      <c r="K25" s="156">
        <v>4</v>
      </c>
      <c r="L25" s="156">
        <v>180</v>
      </c>
      <c r="M25" s="153">
        <v>7647.38</v>
      </c>
      <c r="N25" t="s">
        <v>828</v>
      </c>
      <c r="O25" s="144">
        <v>264.60000000000002</v>
      </c>
      <c r="P25" s="144">
        <v>268</v>
      </c>
      <c r="S25"/>
      <c r="T25" s="364"/>
      <c r="U25" s="438"/>
      <c r="V25" s="342"/>
      <c r="W25"/>
      <c r="X25"/>
      <c r="Y25"/>
    </row>
    <row r="26" spans="1:46">
      <c r="A26" t="s">
        <v>834</v>
      </c>
      <c r="B26" t="s">
        <v>1347</v>
      </c>
      <c r="C26" s="38">
        <v>0.22569444444444445</v>
      </c>
      <c r="D26" s="15">
        <v>0</v>
      </c>
      <c r="E26" s="144">
        <v>10</v>
      </c>
      <c r="F26" s="156" t="s">
        <v>744</v>
      </c>
      <c r="G26" s="144">
        <v>1190</v>
      </c>
      <c r="H26" s="144">
        <v>1000</v>
      </c>
      <c r="I26" s="35" t="s">
        <v>526</v>
      </c>
      <c r="J26" s="156" t="s">
        <v>620</v>
      </c>
      <c r="K26" s="156">
        <v>4</v>
      </c>
      <c r="L26" s="156">
        <v>180</v>
      </c>
      <c r="M26" s="8">
        <v>5891.451</v>
      </c>
      <c r="N26" t="s">
        <v>261</v>
      </c>
      <c r="S26"/>
      <c r="T26" s="364"/>
      <c r="U26" s="438"/>
      <c r="V26" s="342"/>
      <c r="W26"/>
      <c r="X26"/>
      <c r="Y26"/>
    </row>
    <row r="27" spans="1:46">
      <c r="A27" t="s">
        <v>475</v>
      </c>
      <c r="B27" t="s">
        <v>799</v>
      </c>
      <c r="C27" s="38">
        <v>0.24236111111111111</v>
      </c>
      <c r="E27" s="144">
        <v>600</v>
      </c>
      <c r="F27" s="156" t="s">
        <v>744</v>
      </c>
      <c r="G27" s="144">
        <v>1190</v>
      </c>
      <c r="H27" s="144">
        <v>1100</v>
      </c>
      <c r="I27" t="s">
        <v>606</v>
      </c>
      <c r="J27" s="156" t="s">
        <v>621</v>
      </c>
      <c r="K27" s="156">
        <v>4</v>
      </c>
      <c r="L27" s="156">
        <v>180</v>
      </c>
      <c r="M27" s="19">
        <v>5889.9508999999998</v>
      </c>
      <c r="S27" s="431" t="s">
        <v>1262</v>
      </c>
      <c r="T27" s="364">
        <v>0</v>
      </c>
      <c r="U27" s="438">
        <v>0</v>
      </c>
      <c r="V27" s="431" t="s">
        <v>13</v>
      </c>
      <c r="W27" s="497">
        <v>-92.59162520743044</v>
      </c>
      <c r="X27" s="497">
        <v>-2.9400566968439081</v>
      </c>
      <c r="Y27" s="497">
        <v>174.51328302318552</v>
      </c>
      <c r="Z27" s="501">
        <v>153.12697</v>
      </c>
      <c r="AA27" s="501">
        <v>6.2264699999999999</v>
      </c>
      <c r="AB27" s="498">
        <v>102.6558</v>
      </c>
      <c r="AC27" s="498">
        <v>30.365500000000001</v>
      </c>
      <c r="AD27" s="500">
        <v>6.3639965834999996</v>
      </c>
      <c r="AE27" s="498">
        <v>1.9710000000000001</v>
      </c>
      <c r="AF27" s="498">
        <v>0.312</v>
      </c>
      <c r="AG27" s="498">
        <v>4.13</v>
      </c>
      <c r="AH27" s="498">
        <v>91.39</v>
      </c>
      <c r="AI27" s="497">
        <v>1792.0139999999999</v>
      </c>
      <c r="AJ27" s="498">
        <v>356.82695000000001</v>
      </c>
      <c r="AK27" s="498">
        <v>5.9168900000000004</v>
      </c>
      <c r="AL27" s="498">
        <v>322.89488</v>
      </c>
      <c r="AM27" s="498">
        <v>1.5738799999999999</v>
      </c>
      <c r="AN27" s="496">
        <v>147526521.5</v>
      </c>
      <c r="AO27" s="499">
        <v>-0.36300120000000002</v>
      </c>
      <c r="AP27" s="496">
        <v>399958.50863</v>
      </c>
      <c r="AQ27" s="499">
        <v>-0.34453990000000001</v>
      </c>
      <c r="AR27" s="498">
        <v>145.78139999999999</v>
      </c>
      <c r="AS27" s="496" t="s">
        <v>473</v>
      </c>
      <c r="AT27" s="498">
        <v>34.131399999999999</v>
      </c>
    </row>
    <row r="28" spans="1:46">
      <c r="A28" t="s">
        <v>1079</v>
      </c>
      <c r="B28" t="s">
        <v>829</v>
      </c>
      <c r="C28" s="38">
        <v>0.24722222222222223</v>
      </c>
      <c r="E28" s="144">
        <v>600</v>
      </c>
      <c r="F28" s="156" t="s">
        <v>744</v>
      </c>
      <c r="G28" s="144">
        <v>1190</v>
      </c>
      <c r="H28" s="144">
        <v>1100</v>
      </c>
      <c r="I28" t="s">
        <v>482</v>
      </c>
      <c r="J28" s="156" t="s">
        <v>621</v>
      </c>
      <c r="K28" s="156">
        <v>4</v>
      </c>
      <c r="L28" s="156">
        <v>180</v>
      </c>
      <c r="M28" s="19">
        <v>5889.9508999999998</v>
      </c>
      <c r="S28" s="431" t="s">
        <v>1262</v>
      </c>
      <c r="T28" s="364">
        <v>0</v>
      </c>
      <c r="U28" s="438">
        <v>0</v>
      </c>
      <c r="V28" s="431" t="s">
        <v>203</v>
      </c>
      <c r="W28" s="497">
        <v>-92.860828978816997</v>
      </c>
      <c r="X28" s="497">
        <v>-0.20898599371764587</v>
      </c>
      <c r="Y28" s="497">
        <v>399.80492907911957</v>
      </c>
      <c r="Z28" s="501">
        <v>153.16392999999999</v>
      </c>
      <c r="AA28" s="501">
        <v>6.2124199999999998</v>
      </c>
      <c r="AB28" s="498">
        <v>103.61579999999999</v>
      </c>
      <c r="AC28" s="498">
        <v>31.569900000000001</v>
      </c>
      <c r="AD28" s="500">
        <v>6.4642703696000003</v>
      </c>
      <c r="AE28" s="498">
        <v>1.9039999999999999</v>
      </c>
      <c r="AF28" s="498">
        <v>0.30099999999999999</v>
      </c>
      <c r="AG28" s="498">
        <v>4.1399999999999997</v>
      </c>
      <c r="AH28" s="498">
        <v>91.373000000000005</v>
      </c>
      <c r="AI28" s="497">
        <v>1792.566</v>
      </c>
      <c r="AJ28" s="498">
        <v>356.81157999999999</v>
      </c>
      <c r="AK28" s="498">
        <v>5.9164000000000003</v>
      </c>
      <c r="AL28" s="498">
        <v>322.84431999999998</v>
      </c>
      <c r="AM28" s="498">
        <v>1.57386</v>
      </c>
      <c r="AN28" s="496">
        <v>147526390.69999999</v>
      </c>
      <c r="AO28" s="499">
        <v>-0.36357889999999998</v>
      </c>
      <c r="AP28" s="496">
        <v>399835.41716999997</v>
      </c>
      <c r="AQ28" s="499">
        <v>-0.33930500000000002</v>
      </c>
      <c r="AR28" s="498">
        <v>145.7466</v>
      </c>
      <c r="AS28" s="496" t="s">
        <v>473</v>
      </c>
      <c r="AT28" s="498">
        <v>34.166200000000003</v>
      </c>
    </row>
    <row r="29" spans="1:46">
      <c r="A29" t="s">
        <v>1079</v>
      </c>
      <c r="B29" t="s">
        <v>1040</v>
      </c>
      <c r="C29" s="38">
        <v>0.25555555555555559</v>
      </c>
      <c r="E29" s="144">
        <v>600</v>
      </c>
      <c r="F29" s="156" t="s">
        <v>744</v>
      </c>
      <c r="G29" s="144">
        <v>1190</v>
      </c>
      <c r="H29" s="144">
        <v>1100</v>
      </c>
      <c r="I29" t="s">
        <v>754</v>
      </c>
      <c r="J29" s="156" t="s">
        <v>621</v>
      </c>
      <c r="K29" s="156">
        <v>4</v>
      </c>
      <c r="L29" s="156">
        <v>180</v>
      </c>
      <c r="M29" s="19">
        <v>5889.9508999999998</v>
      </c>
      <c r="S29" s="431" t="s">
        <v>1262</v>
      </c>
      <c r="T29" s="364">
        <v>28</v>
      </c>
      <c r="U29" s="438">
        <v>0</v>
      </c>
      <c r="V29" s="431" t="s">
        <v>13</v>
      </c>
      <c r="W29" s="497">
        <v>-93.283579957663235</v>
      </c>
      <c r="X29" s="497">
        <v>4.3022934348122819</v>
      </c>
      <c r="Y29" s="497">
        <v>931.10905725307157</v>
      </c>
      <c r="Z29" s="501">
        <v>153.24253999999999</v>
      </c>
      <c r="AA29" s="501">
        <v>6.1818400000000002</v>
      </c>
      <c r="AB29" s="498">
        <v>105.7718</v>
      </c>
      <c r="AC29" s="498">
        <v>34.162599999999998</v>
      </c>
      <c r="AD29" s="500">
        <v>6.6815302396999998</v>
      </c>
      <c r="AE29" s="498">
        <v>1.776</v>
      </c>
      <c r="AF29" s="498">
        <v>0.28100000000000003</v>
      </c>
      <c r="AG29" s="498">
        <v>4.1399999999999997</v>
      </c>
      <c r="AH29" s="498">
        <v>91.337000000000003</v>
      </c>
      <c r="AI29" s="497">
        <v>1793.732</v>
      </c>
      <c r="AJ29" s="498">
        <v>356.77699000000001</v>
      </c>
      <c r="AK29" s="498">
        <v>5.91601</v>
      </c>
      <c r="AL29" s="498">
        <v>322.73477000000003</v>
      </c>
      <c r="AM29" s="498">
        <v>1.5738099999999999</v>
      </c>
      <c r="AN29" s="496">
        <v>147526106.69999999</v>
      </c>
      <c r="AO29" s="499">
        <v>-0.36482969999999998</v>
      </c>
      <c r="AP29" s="496">
        <v>399575.41360000003</v>
      </c>
      <c r="AQ29" s="499">
        <v>-0.32724740000000002</v>
      </c>
      <c r="AR29" s="498">
        <v>145.67230000000001</v>
      </c>
      <c r="AS29" s="496" t="s">
        <v>473</v>
      </c>
      <c r="AT29" s="498">
        <v>34.240299999999998</v>
      </c>
    </row>
    <row r="30" spans="1:46">
      <c r="A30" t="s">
        <v>1079</v>
      </c>
      <c r="B30" t="s">
        <v>1041</v>
      </c>
      <c r="C30" s="38">
        <v>0.2638888888888889</v>
      </c>
      <c r="E30" s="144">
        <v>600</v>
      </c>
      <c r="F30" s="156" t="s">
        <v>744</v>
      </c>
      <c r="G30" s="144">
        <v>1190</v>
      </c>
      <c r="H30" s="144">
        <v>1100</v>
      </c>
      <c r="I30" t="s">
        <v>910</v>
      </c>
      <c r="J30" s="156" t="s">
        <v>621</v>
      </c>
      <c r="K30" s="156">
        <v>4</v>
      </c>
      <c r="L30" s="156">
        <v>180</v>
      </c>
      <c r="M30" s="19">
        <v>5889.9508999999998</v>
      </c>
      <c r="S30" s="431" t="s">
        <v>1262</v>
      </c>
      <c r="T30" s="364">
        <v>42</v>
      </c>
      <c r="U30" s="438">
        <v>0</v>
      </c>
      <c r="V30" s="431" t="s">
        <v>13</v>
      </c>
      <c r="W30" s="497">
        <v>-93.497524616712724</v>
      </c>
      <c r="X30" s="497">
        <v>6.5684612556021138</v>
      </c>
      <c r="Y30" s="497">
        <v>1318.7400697689959</v>
      </c>
      <c r="Z30" s="501">
        <v>153.31339</v>
      </c>
      <c r="AA30" s="501">
        <v>6.1534199999999997</v>
      </c>
      <c r="AB30" s="498">
        <v>107.8669</v>
      </c>
      <c r="AC30" s="498">
        <v>36.531700000000001</v>
      </c>
      <c r="AD30" s="500">
        <v>6.8820778121000004</v>
      </c>
      <c r="AE30" s="498">
        <v>1.6759999999999999</v>
      </c>
      <c r="AF30" s="498">
        <v>0.26500000000000001</v>
      </c>
      <c r="AG30" s="498">
        <v>4.1399999999999997</v>
      </c>
      <c r="AH30" s="498">
        <v>91.304000000000002</v>
      </c>
      <c r="AI30" s="497">
        <v>1794.771</v>
      </c>
      <c r="AJ30" s="498">
        <v>356.74353000000002</v>
      </c>
      <c r="AK30" s="498">
        <v>5.9164199999999996</v>
      </c>
      <c r="AL30" s="498">
        <v>322.63364000000001</v>
      </c>
      <c r="AM30" s="498">
        <v>1.57376</v>
      </c>
      <c r="AN30" s="496">
        <v>147525843.59999999</v>
      </c>
      <c r="AO30" s="499">
        <v>-0.36598320000000001</v>
      </c>
      <c r="AP30" s="496">
        <v>399344.07133000001</v>
      </c>
      <c r="AQ30" s="499">
        <v>-0.3152742</v>
      </c>
      <c r="AR30" s="498">
        <v>145.6052</v>
      </c>
      <c r="AS30" s="496" t="s">
        <v>473</v>
      </c>
      <c r="AT30" s="498">
        <v>34.307299999999998</v>
      </c>
    </row>
    <row r="31" spans="1:46">
      <c r="A31" t="s">
        <v>1079</v>
      </c>
      <c r="B31" t="s">
        <v>1042</v>
      </c>
      <c r="C31" s="38">
        <v>0.2722222222222222</v>
      </c>
      <c r="E31" s="144">
        <v>600</v>
      </c>
      <c r="F31" s="156" t="s">
        <v>744</v>
      </c>
      <c r="G31" s="144">
        <v>1190</v>
      </c>
      <c r="H31" s="144">
        <v>1100</v>
      </c>
      <c r="I31" t="s">
        <v>680</v>
      </c>
      <c r="J31" s="156" t="s">
        <v>621</v>
      </c>
      <c r="K31" s="156">
        <v>4</v>
      </c>
      <c r="L31" s="156">
        <v>180</v>
      </c>
      <c r="M31" s="19">
        <v>5889.9508999999998</v>
      </c>
      <c r="S31" s="431" t="s">
        <v>1262</v>
      </c>
      <c r="T31" s="364">
        <v>60</v>
      </c>
      <c r="U31" s="438">
        <v>0</v>
      </c>
      <c r="V31" s="431" t="s">
        <v>13</v>
      </c>
      <c r="W31" s="497">
        <v>-93.685203510827321</v>
      </c>
      <c r="X31" s="497">
        <v>8.7561669076242641</v>
      </c>
      <c r="Y31" s="497">
        <v>1822.0781941753653</v>
      </c>
      <c r="Z31" s="501">
        <v>153.38265000000001</v>
      </c>
      <c r="AA31" s="501">
        <v>6.1248100000000001</v>
      </c>
      <c r="AB31" s="498">
        <v>110.0787</v>
      </c>
      <c r="AC31" s="498">
        <v>38.872900000000001</v>
      </c>
      <c r="AD31" s="500">
        <v>7.0826253844</v>
      </c>
      <c r="AE31" s="498">
        <v>1.59</v>
      </c>
      <c r="AF31" s="498">
        <v>0.251</v>
      </c>
      <c r="AG31" s="498">
        <v>4.1399999999999997</v>
      </c>
      <c r="AH31" s="498">
        <v>91.271000000000001</v>
      </c>
      <c r="AI31" s="497">
        <v>1795.771</v>
      </c>
      <c r="AJ31" s="498">
        <v>356.70866999999998</v>
      </c>
      <c r="AK31" s="498">
        <v>5.9175700000000004</v>
      </c>
      <c r="AL31" s="498">
        <v>322.53251999999998</v>
      </c>
      <c r="AM31" s="498">
        <v>1.57372</v>
      </c>
      <c r="AN31" s="496">
        <v>147525579.59999999</v>
      </c>
      <c r="AO31" s="499">
        <v>-0.3671355</v>
      </c>
      <c r="AP31" s="496">
        <v>399121.63127999997</v>
      </c>
      <c r="AQ31" s="499">
        <v>-0.30252289999999998</v>
      </c>
      <c r="AR31" s="498">
        <v>145.5394</v>
      </c>
      <c r="AS31" s="496" t="s">
        <v>473</v>
      </c>
      <c r="AT31" s="498">
        <v>34.372999999999998</v>
      </c>
    </row>
    <row r="32" spans="1:46">
      <c r="A32" t="s">
        <v>830</v>
      </c>
      <c r="B32" t="s">
        <v>1043</v>
      </c>
      <c r="C32" s="38">
        <v>0.28055555555555556</v>
      </c>
      <c r="E32" s="144">
        <v>30</v>
      </c>
      <c r="F32" s="156" t="s">
        <v>744</v>
      </c>
      <c r="G32" s="144">
        <v>1190</v>
      </c>
      <c r="H32" s="144">
        <v>1100</v>
      </c>
      <c r="I32" s="35" t="s">
        <v>638</v>
      </c>
      <c r="J32" s="156" t="s">
        <v>621</v>
      </c>
      <c r="K32" s="156">
        <v>4</v>
      </c>
      <c r="L32" s="156">
        <v>180</v>
      </c>
      <c r="M32" s="19">
        <v>5889.9508999999998</v>
      </c>
      <c r="S32" s="431" t="s">
        <v>1188</v>
      </c>
      <c r="T32" s="364"/>
      <c r="U32" s="438"/>
      <c r="V32" s="342"/>
      <c r="W32"/>
      <c r="X32"/>
      <c r="Y32"/>
      <c r="Z32" s="501">
        <v>153.42234999999999</v>
      </c>
      <c r="AA32" s="501">
        <v>6.1080300000000003</v>
      </c>
      <c r="AB32" s="498">
        <v>111.4297</v>
      </c>
      <c r="AC32" s="498">
        <v>40.223500000000001</v>
      </c>
      <c r="AD32" s="500">
        <v>7.1996114682999997</v>
      </c>
      <c r="AE32" s="498">
        <v>1.546</v>
      </c>
      <c r="AF32" s="498">
        <v>0.24399999999999999</v>
      </c>
      <c r="AG32" s="498">
        <v>4.1399999999999997</v>
      </c>
      <c r="AH32" s="498">
        <v>91.253</v>
      </c>
      <c r="AI32" s="497">
        <v>1796.336</v>
      </c>
      <c r="AJ32" s="498">
        <v>356.68770999999998</v>
      </c>
      <c r="AK32" s="498">
        <v>5.9185800000000004</v>
      </c>
      <c r="AL32" s="498">
        <v>322.47352999999998</v>
      </c>
      <c r="AM32" s="498">
        <v>1.57369</v>
      </c>
      <c r="AN32" s="496">
        <v>147525425.30000001</v>
      </c>
      <c r="AO32" s="499">
        <v>-0.3678072</v>
      </c>
      <c r="AP32" s="496">
        <v>398996.20481000002</v>
      </c>
      <c r="AQ32" s="499">
        <v>-0.29473830000000001</v>
      </c>
      <c r="AR32" s="498">
        <v>145.5016</v>
      </c>
      <c r="AS32" s="496" t="s">
        <v>473</v>
      </c>
      <c r="AT32" s="498">
        <v>34.410699999999999</v>
      </c>
    </row>
    <row r="33" spans="1:46">
      <c r="A33" t="s">
        <v>1325</v>
      </c>
      <c r="B33" t="s">
        <v>1333</v>
      </c>
      <c r="C33" s="38">
        <v>0.28263888888888888</v>
      </c>
      <c r="E33" s="144">
        <v>600</v>
      </c>
      <c r="F33" s="156" t="s">
        <v>744</v>
      </c>
      <c r="G33" s="144">
        <v>1190</v>
      </c>
      <c r="H33" s="144">
        <v>1100</v>
      </c>
      <c r="I33" t="s">
        <v>183</v>
      </c>
      <c r="J33" s="156" t="s">
        <v>621</v>
      </c>
      <c r="K33" s="156">
        <v>4</v>
      </c>
      <c r="L33" s="156">
        <v>180</v>
      </c>
      <c r="M33" s="19">
        <v>5889.9508999999998</v>
      </c>
      <c r="S33"/>
      <c r="T33" s="364"/>
      <c r="U33" s="438"/>
      <c r="V33" s="342"/>
      <c r="W33"/>
      <c r="X33"/>
      <c r="Y33"/>
    </row>
    <row r="34" spans="1:46">
      <c r="A34" t="s">
        <v>998</v>
      </c>
      <c r="B34" t="s">
        <v>1087</v>
      </c>
      <c r="C34" s="38">
        <v>0.29166666666666669</v>
      </c>
      <c r="D34" s="15">
        <v>0</v>
      </c>
      <c r="E34" s="144">
        <v>30</v>
      </c>
      <c r="F34" s="156" t="s">
        <v>744</v>
      </c>
      <c r="G34" s="144">
        <v>1190</v>
      </c>
      <c r="H34" s="144">
        <v>1000</v>
      </c>
      <c r="I34" s="35" t="s">
        <v>526</v>
      </c>
      <c r="J34" s="156" t="s">
        <v>620</v>
      </c>
      <c r="K34" s="156">
        <v>4</v>
      </c>
      <c r="L34" s="156">
        <v>180</v>
      </c>
      <c r="M34" s="8">
        <v>5891.451</v>
      </c>
      <c r="N34" t="s">
        <v>679</v>
      </c>
      <c r="S34"/>
      <c r="T34" s="364"/>
      <c r="U34" s="438"/>
      <c r="V34" s="342"/>
      <c r="W34"/>
      <c r="X34"/>
      <c r="Y34"/>
    </row>
    <row r="35" spans="1:46">
      <c r="A35" t="s">
        <v>389</v>
      </c>
      <c r="B35" t="s">
        <v>875</v>
      </c>
      <c r="C35" s="38">
        <v>0.29722222222222222</v>
      </c>
      <c r="E35" s="144">
        <v>600</v>
      </c>
      <c r="F35" s="156" t="s">
        <v>744</v>
      </c>
      <c r="G35" s="144">
        <v>1190</v>
      </c>
      <c r="H35" s="144">
        <v>1100</v>
      </c>
      <c r="I35" t="s">
        <v>1300</v>
      </c>
      <c r="J35" s="156" t="s">
        <v>621</v>
      </c>
      <c r="K35" s="156">
        <v>4</v>
      </c>
      <c r="L35" s="156">
        <v>180</v>
      </c>
      <c r="M35" s="19">
        <v>5889.9508999999998</v>
      </c>
      <c r="N35" t="s">
        <v>831</v>
      </c>
      <c r="S35" s="431" t="s">
        <v>652</v>
      </c>
      <c r="T35" s="364">
        <v>0</v>
      </c>
      <c r="U35" s="438">
        <v>0</v>
      </c>
      <c r="V35" s="431" t="s">
        <v>13</v>
      </c>
      <c r="W35" s="497">
        <v>-95.924490940413591</v>
      </c>
      <c r="X35" s="497">
        <v>25.418391524212417</v>
      </c>
      <c r="Y35" s="497">
        <v>173.87878630381488</v>
      </c>
      <c r="Z35" s="501">
        <v>153.58162999999999</v>
      </c>
      <c r="AA35" s="501">
        <v>6.0377900000000002</v>
      </c>
      <c r="AB35" s="498">
        <v>117.6035</v>
      </c>
      <c r="AC35" s="498">
        <v>45.6691</v>
      </c>
      <c r="AD35" s="500">
        <v>7.6842681011999998</v>
      </c>
      <c r="AE35" s="498">
        <v>1.3959999999999999</v>
      </c>
      <c r="AF35" s="498">
        <v>0.221</v>
      </c>
      <c r="AG35" s="498">
        <v>4.1399999999999997</v>
      </c>
      <c r="AH35" s="498">
        <v>91.177999999999997</v>
      </c>
      <c r="AI35" s="497">
        <v>1798.5139999999999</v>
      </c>
      <c r="AJ35" s="498">
        <v>356.59636999999998</v>
      </c>
      <c r="AK35" s="498">
        <v>5.9252500000000001</v>
      </c>
      <c r="AL35" s="498">
        <v>322.22913999999997</v>
      </c>
      <c r="AM35" s="498">
        <v>1.57358</v>
      </c>
      <c r="AN35" s="496">
        <v>147524782.90000001</v>
      </c>
      <c r="AO35" s="499">
        <v>-0.37058570000000002</v>
      </c>
      <c r="AP35" s="496">
        <v>398513.08643999998</v>
      </c>
      <c r="AQ35" s="499">
        <v>-0.25993870000000002</v>
      </c>
      <c r="AR35" s="498">
        <v>145.3493</v>
      </c>
      <c r="AS35" s="496" t="s">
        <v>473</v>
      </c>
      <c r="AT35" s="498">
        <v>34.562800000000003</v>
      </c>
    </row>
    <row r="36" spans="1:46">
      <c r="A36" t="s">
        <v>437</v>
      </c>
      <c r="B36" t="s">
        <v>877</v>
      </c>
      <c r="C36" s="38">
        <v>0.30624999999999997</v>
      </c>
      <c r="E36" s="144">
        <v>600</v>
      </c>
      <c r="F36" s="156" t="s">
        <v>744</v>
      </c>
      <c r="G36" s="144">
        <v>1190</v>
      </c>
      <c r="H36" s="144">
        <v>1100</v>
      </c>
      <c r="I36" t="s">
        <v>482</v>
      </c>
      <c r="J36" s="156" t="s">
        <v>621</v>
      </c>
      <c r="K36" s="156">
        <v>4</v>
      </c>
      <c r="L36" s="156">
        <v>180</v>
      </c>
      <c r="M36" s="19">
        <v>5889.9508999999998</v>
      </c>
      <c r="N36" t="s">
        <v>832</v>
      </c>
      <c r="S36" s="431" t="s">
        <v>652</v>
      </c>
      <c r="T36" s="364">
        <v>0</v>
      </c>
      <c r="U36" s="438">
        <v>0</v>
      </c>
      <c r="V36" s="431" t="s">
        <v>203</v>
      </c>
      <c r="W36" s="497">
        <v>-95.886437907374372</v>
      </c>
      <c r="X36" s="497">
        <v>25.036274657322572</v>
      </c>
      <c r="Y36" s="497">
        <v>398.28099086246493</v>
      </c>
      <c r="Z36" s="501">
        <v>153.65051</v>
      </c>
      <c r="AA36" s="501">
        <v>6.0059100000000001</v>
      </c>
      <c r="AB36" s="498">
        <v>120.73399999999999</v>
      </c>
      <c r="AC36" s="498">
        <v>48.011299999999999</v>
      </c>
      <c r="AD36" s="500">
        <v>7.9015279710000002</v>
      </c>
      <c r="AE36" s="498">
        <v>1.3440000000000001</v>
      </c>
      <c r="AF36" s="498">
        <v>0.21299999999999999</v>
      </c>
      <c r="AG36" s="498">
        <v>4.1399999999999997</v>
      </c>
      <c r="AH36" s="498">
        <v>91.144999999999996</v>
      </c>
      <c r="AI36" s="497">
        <v>1799.4</v>
      </c>
      <c r="AJ36" s="498">
        <v>356.55324999999999</v>
      </c>
      <c r="AK36" s="498">
        <v>5.9294900000000004</v>
      </c>
      <c r="AL36" s="498">
        <v>322.11957999999998</v>
      </c>
      <c r="AM36" s="498">
        <v>1.5735300000000001</v>
      </c>
      <c r="AN36" s="496">
        <v>147524493.40000001</v>
      </c>
      <c r="AO36" s="499">
        <v>-0.37182910000000002</v>
      </c>
      <c r="AP36" s="496">
        <v>398316.86450000003</v>
      </c>
      <c r="AQ36" s="499">
        <v>-0.24310329999999999</v>
      </c>
      <c r="AR36" s="498">
        <v>145.28299999999999</v>
      </c>
      <c r="AS36" s="496" t="s">
        <v>473</v>
      </c>
      <c r="AT36" s="498">
        <v>34.628999999999998</v>
      </c>
    </row>
    <row r="37" spans="1:46">
      <c r="C37"/>
      <c r="E37"/>
      <c r="L37"/>
      <c r="N37" t="s">
        <v>678</v>
      </c>
      <c r="S37"/>
      <c r="T37" s="364"/>
      <c r="U37" s="438"/>
      <c r="V37" s="342"/>
      <c r="W37"/>
      <c r="X37"/>
      <c r="Y37"/>
    </row>
    <row r="38" spans="1:46">
      <c r="C38"/>
      <c r="E38"/>
      <c r="L38"/>
      <c r="S38"/>
      <c r="T38" s="363"/>
      <c r="U38" s="437"/>
      <c r="V38" s="342"/>
      <c r="W38"/>
      <c r="X38"/>
      <c r="Y38"/>
    </row>
    <row r="39" spans="1:46">
      <c r="B39" s="3" t="s">
        <v>1260</v>
      </c>
      <c r="C39" s="147" t="s">
        <v>1261</v>
      </c>
      <c r="D39" s="84">
        <v>5888.5839999999998</v>
      </c>
      <c r="E39" s="149"/>
      <c r="F39" s="84" t="s">
        <v>1262</v>
      </c>
      <c r="G39" s="84" t="s">
        <v>1263</v>
      </c>
      <c r="H39" s="84" t="s">
        <v>1264</v>
      </c>
      <c r="I39" s="22" t="s">
        <v>1100</v>
      </c>
      <c r="J39" s="84" t="s">
        <v>1101</v>
      </c>
      <c r="K39" s="84" t="s">
        <v>1102</v>
      </c>
      <c r="L39" s="156"/>
      <c r="S39"/>
      <c r="T39" s="363"/>
      <c r="U39" s="437"/>
      <c r="V39" s="342"/>
      <c r="W39"/>
      <c r="X39"/>
      <c r="Y39"/>
    </row>
    <row r="40" spans="1:46">
      <c r="B40" s="2"/>
      <c r="C40" s="147" t="s">
        <v>1099</v>
      </c>
      <c r="D40" s="84">
        <v>5889.9508999999998</v>
      </c>
      <c r="E40" s="149"/>
      <c r="F40" s="84" t="s">
        <v>652</v>
      </c>
      <c r="G40" s="84" t="s">
        <v>653</v>
      </c>
      <c r="H40" s="84" t="s">
        <v>654</v>
      </c>
      <c r="I40" s="22" t="s">
        <v>1294</v>
      </c>
      <c r="J40" s="84" t="s">
        <v>1295</v>
      </c>
      <c r="K40" s="84" t="s">
        <v>501</v>
      </c>
      <c r="L40" s="156"/>
      <c r="S40"/>
      <c r="T40" s="342"/>
      <c r="U40" s="437"/>
      <c r="V40" s="342"/>
      <c r="W40"/>
      <c r="X40"/>
      <c r="Y40"/>
    </row>
    <row r="41" spans="1:46">
      <c r="B41" s="2"/>
      <c r="C41" s="147" t="s">
        <v>502</v>
      </c>
      <c r="D41" s="84">
        <v>5891.451</v>
      </c>
      <c r="E41" s="149"/>
      <c r="F41" s="84" t="s">
        <v>503</v>
      </c>
      <c r="G41" s="84" t="s">
        <v>504</v>
      </c>
      <c r="H41" s="84" t="s">
        <v>505</v>
      </c>
      <c r="I41" s="22" t="s">
        <v>480</v>
      </c>
      <c r="J41" s="84" t="s">
        <v>496</v>
      </c>
      <c r="K41" s="84" t="s">
        <v>440</v>
      </c>
      <c r="L41" s="156"/>
      <c r="S41"/>
      <c r="T41" s="342"/>
      <c r="U41" s="437"/>
      <c r="V41" s="342"/>
      <c r="W41"/>
      <c r="X41"/>
      <c r="Y41"/>
    </row>
    <row r="42" spans="1:46">
      <c r="B42" s="2"/>
      <c r="C42" s="147" t="s">
        <v>497</v>
      </c>
      <c r="D42" s="155">
        <v>7647.38</v>
      </c>
      <c r="E42" s="149"/>
      <c r="F42" s="84" t="s">
        <v>1132</v>
      </c>
      <c r="G42" s="84" t="s">
        <v>1095</v>
      </c>
      <c r="H42" s="84" t="s">
        <v>1293</v>
      </c>
      <c r="I42" s="22" t="s">
        <v>498</v>
      </c>
      <c r="J42" s="84" t="s">
        <v>499</v>
      </c>
      <c r="K42" s="84" t="s">
        <v>500</v>
      </c>
      <c r="L42" s="156"/>
      <c r="S42"/>
      <c r="T42" s="342"/>
      <c r="U42" s="342"/>
      <c r="V42" s="342"/>
      <c r="W42"/>
      <c r="X42"/>
      <c r="Y42"/>
    </row>
    <row r="43" spans="1:46">
      <c r="B43" s="2"/>
      <c r="C43" s="147" t="s">
        <v>374</v>
      </c>
      <c r="D43" s="84">
        <v>7698.9647000000004</v>
      </c>
      <c r="E43" s="149"/>
      <c r="F43" s="84" t="s">
        <v>375</v>
      </c>
      <c r="G43" s="84" t="s">
        <v>376</v>
      </c>
      <c r="H43" s="84" t="s">
        <v>377</v>
      </c>
      <c r="I43" s="22" t="s">
        <v>378</v>
      </c>
      <c r="J43" s="84" t="s">
        <v>379</v>
      </c>
      <c r="K43" s="84" t="s">
        <v>380</v>
      </c>
      <c r="L43" s="156"/>
      <c r="S43"/>
      <c r="T43" s="342"/>
      <c r="U43" s="342"/>
      <c r="V43" s="342"/>
      <c r="W43"/>
      <c r="X43"/>
      <c r="Y43"/>
    </row>
    <row r="44" spans="1:46">
      <c r="B44" s="2"/>
      <c r="C44" s="147"/>
      <c r="D44" s="84"/>
      <c r="E44" s="149"/>
      <c r="F44" s="84"/>
      <c r="G44" s="156"/>
      <c r="H44" s="156"/>
      <c r="J44" s="156"/>
      <c r="K44" s="156"/>
      <c r="L44" s="156"/>
      <c r="S44"/>
      <c r="T44"/>
      <c r="U44"/>
      <c r="V44"/>
      <c r="W44"/>
      <c r="X44"/>
      <c r="Y44"/>
    </row>
    <row r="45" spans="1:46">
      <c r="B45" s="2"/>
      <c r="C45" s="147" t="s">
        <v>1302</v>
      </c>
      <c r="D45" s="748" t="s">
        <v>1297</v>
      </c>
      <c r="E45" s="748"/>
      <c r="F45" s="84" t="s">
        <v>381</v>
      </c>
      <c r="G45" s="156"/>
      <c r="H45" s="156"/>
      <c r="I45" s="143" t="s">
        <v>1139</v>
      </c>
      <c r="J45" s="736" t="s">
        <v>1140</v>
      </c>
      <c r="K45" s="736"/>
      <c r="L45" s="148" t="s">
        <v>1141</v>
      </c>
      <c r="S45"/>
      <c r="T45"/>
      <c r="U45"/>
      <c r="V45"/>
      <c r="W45"/>
      <c r="X45"/>
      <c r="Y45"/>
    </row>
    <row r="46" spans="1:46">
      <c r="B46" s="2"/>
      <c r="C46" s="147" t="s">
        <v>1303</v>
      </c>
      <c r="D46" s="748" t="s">
        <v>1298</v>
      </c>
      <c r="E46" s="748"/>
      <c r="F46" s="19"/>
      <c r="G46" s="156"/>
      <c r="H46" s="156"/>
      <c r="J46" s="736" t="s">
        <v>441</v>
      </c>
      <c r="K46" s="736"/>
      <c r="L46" s="148" t="s">
        <v>1143</v>
      </c>
      <c r="S46"/>
      <c r="T46"/>
      <c r="U46"/>
      <c r="V46"/>
      <c r="W46"/>
      <c r="X46"/>
      <c r="Y46"/>
    </row>
    <row r="47" spans="1:46">
      <c r="B47" s="2"/>
      <c r="C47" s="147" t="s">
        <v>1304</v>
      </c>
      <c r="D47" s="748" t="s">
        <v>1299</v>
      </c>
      <c r="E47" s="748"/>
      <c r="F47" s="19"/>
      <c r="G47" s="156"/>
      <c r="H47" s="156"/>
      <c r="J47" s="156"/>
      <c r="K47" s="156"/>
      <c r="L47" s="156"/>
      <c r="S47"/>
      <c r="T47"/>
      <c r="U47"/>
      <c r="V47"/>
      <c r="W47"/>
      <c r="X47"/>
      <c r="Y47"/>
    </row>
    <row r="48" spans="1:46">
      <c r="B48" s="2"/>
      <c r="C48" s="147" t="s">
        <v>1305</v>
      </c>
      <c r="D48" s="748" t="s">
        <v>1138</v>
      </c>
      <c r="E48" s="748"/>
      <c r="F48" s="19"/>
      <c r="G48" s="156"/>
      <c r="H48" s="156"/>
      <c r="I48" s="156"/>
      <c r="J48" s="156"/>
      <c r="K48" s="156"/>
      <c r="L48" s="156"/>
      <c r="S48"/>
      <c r="T48"/>
      <c r="U48"/>
      <c r="V48"/>
      <c r="W48"/>
      <c r="X48"/>
      <c r="Y48"/>
    </row>
    <row r="49" spans="2:25">
      <c r="B49" s="2"/>
      <c r="C49" s="85"/>
      <c r="D49" s="156"/>
      <c r="E49" s="15"/>
      <c r="F49" s="19"/>
      <c r="G49" s="156"/>
      <c r="H49" s="156"/>
      <c r="I49" s="156"/>
      <c r="J49" s="156"/>
      <c r="K49" s="156"/>
      <c r="L49" s="156"/>
      <c r="S49"/>
      <c r="T49"/>
      <c r="U49"/>
      <c r="V49"/>
      <c r="W49"/>
      <c r="X49"/>
      <c r="Y49"/>
    </row>
    <row r="50" spans="2:25">
      <c r="B50" s="2"/>
      <c r="C50" s="28" t="s">
        <v>786</v>
      </c>
      <c r="D50" s="145">
        <v>1</v>
      </c>
      <c r="E50" s="749" t="s">
        <v>1032</v>
      </c>
      <c r="F50" s="749"/>
      <c r="G50" s="749"/>
      <c r="H50" s="156"/>
      <c r="I50" s="156"/>
      <c r="J50" s="156"/>
      <c r="K50" s="156"/>
      <c r="L50" s="156"/>
      <c r="S50"/>
      <c r="T50"/>
      <c r="U50"/>
      <c r="V50"/>
      <c r="W50"/>
      <c r="X50"/>
      <c r="Y50"/>
    </row>
    <row r="51" spans="2:25">
      <c r="B51" s="2"/>
      <c r="C51" s="19"/>
      <c r="D51" s="28"/>
      <c r="E51" s="750" t="s">
        <v>1183</v>
      </c>
      <c r="F51" s="751"/>
      <c r="G51" s="751"/>
      <c r="H51" s="156"/>
      <c r="I51" s="156"/>
      <c r="J51" s="156"/>
      <c r="K51" s="156"/>
      <c r="L51" s="156"/>
      <c r="S51"/>
      <c r="T51"/>
      <c r="U51"/>
      <c r="V51"/>
      <c r="W51"/>
      <c r="X51"/>
      <c r="Y51"/>
    </row>
    <row r="52" spans="2:25">
      <c r="B52" s="2"/>
      <c r="C52" s="85"/>
      <c r="D52" s="28">
        <v>2</v>
      </c>
      <c r="E52" s="749" t="s">
        <v>1008</v>
      </c>
      <c r="F52" s="749"/>
      <c r="G52" s="749"/>
      <c r="H52" s="156"/>
      <c r="I52" s="156"/>
      <c r="J52" s="156"/>
      <c r="K52" s="156"/>
      <c r="L52" s="156"/>
      <c r="S52"/>
      <c r="T52"/>
      <c r="U52"/>
      <c r="V52"/>
      <c r="W52"/>
      <c r="X52"/>
      <c r="Y52"/>
    </row>
    <row r="53" spans="2:25">
      <c r="B53" s="2"/>
      <c r="C53" s="85"/>
      <c r="D53" s="28"/>
      <c r="E53" s="750" t="s">
        <v>1009</v>
      </c>
      <c r="F53" s="751"/>
      <c r="G53" s="751"/>
      <c r="H53" s="156"/>
      <c r="I53" s="156"/>
      <c r="J53" s="156"/>
      <c r="K53" s="156"/>
      <c r="L53" s="156"/>
      <c r="S53"/>
      <c r="T53"/>
      <c r="U53"/>
      <c r="V53"/>
      <c r="W53"/>
      <c r="X53"/>
      <c r="Y53"/>
    </row>
    <row r="54" spans="2:25">
      <c r="B54" s="2"/>
      <c r="C54" s="156"/>
      <c r="D54" s="145">
        <v>3</v>
      </c>
      <c r="E54" s="736" t="s">
        <v>1010</v>
      </c>
      <c r="F54" s="736"/>
      <c r="G54" s="736"/>
      <c r="H54" s="156"/>
      <c r="I54" s="156"/>
      <c r="J54" s="156"/>
      <c r="K54" s="156"/>
      <c r="L54" s="156"/>
      <c r="S54"/>
      <c r="T54"/>
      <c r="U54"/>
      <c r="V54"/>
      <c r="W54"/>
      <c r="X54"/>
      <c r="Y54"/>
    </row>
    <row r="55" spans="2:25">
      <c r="B55" s="2"/>
      <c r="C55" s="156"/>
      <c r="D55" s="145"/>
      <c r="E55" s="746" t="s">
        <v>1353</v>
      </c>
      <c r="F55" s="746"/>
      <c r="G55" s="746"/>
      <c r="H55" s="156"/>
      <c r="I55" s="156"/>
      <c r="J55" s="156"/>
      <c r="K55" s="156"/>
      <c r="L55" s="156"/>
      <c r="S55"/>
      <c r="T55"/>
      <c r="U55"/>
      <c r="V55"/>
      <c r="W55"/>
      <c r="X55"/>
      <c r="Y55"/>
    </row>
    <row r="56" spans="2:25">
      <c r="B56" s="2"/>
      <c r="C56" s="156"/>
      <c r="D56" s="145">
        <v>4</v>
      </c>
      <c r="E56" s="736" t="s">
        <v>1035</v>
      </c>
      <c r="F56" s="736"/>
      <c r="G56" s="736"/>
      <c r="H56" s="156"/>
      <c r="I56" s="156"/>
      <c r="J56" s="156"/>
      <c r="K56" s="156"/>
      <c r="L56" s="156"/>
      <c r="S56"/>
      <c r="T56"/>
      <c r="U56"/>
      <c r="V56"/>
      <c r="W56"/>
      <c r="X56"/>
      <c r="Y56"/>
    </row>
    <row r="57" spans="2:25">
      <c r="B57" s="2"/>
      <c r="C57" s="156"/>
      <c r="D57" s="156"/>
      <c r="E57" s="746" t="s">
        <v>1036</v>
      </c>
      <c r="F57" s="746"/>
      <c r="G57" s="746"/>
      <c r="H57" s="156"/>
      <c r="I57" s="156"/>
      <c r="J57" s="156"/>
      <c r="K57" s="156"/>
      <c r="L57" s="156"/>
      <c r="S57"/>
      <c r="T57"/>
      <c r="U57"/>
      <c r="V57"/>
      <c r="W57"/>
      <c r="X57"/>
      <c r="Y57"/>
    </row>
    <row r="73" spans="3:25">
      <c r="C73"/>
      <c r="E73"/>
      <c r="L73"/>
      <c r="S73" s="35"/>
      <c r="T73" s="35"/>
      <c r="U73" s="35"/>
      <c r="V73" s="35"/>
      <c r="W73"/>
      <c r="X73"/>
      <c r="Y73"/>
    </row>
  </sheetData>
  <sheetCalcPr fullCalcOnLoad="1"/>
  <mergeCells count="36">
    <mergeCell ref="S12:V12"/>
    <mergeCell ref="AJ12:AK12"/>
    <mergeCell ref="AL12:AM12"/>
    <mergeCell ref="E54:G54"/>
    <mergeCell ref="Q12:R12"/>
    <mergeCell ref="D45:E45"/>
    <mergeCell ref="J45:K45"/>
    <mergeCell ref="D46:E46"/>
    <mergeCell ref="J46:K46"/>
    <mergeCell ref="D47:E47"/>
    <mergeCell ref="W12:Y12"/>
    <mergeCell ref="E57:G57"/>
    <mergeCell ref="D48:E48"/>
    <mergeCell ref="E50:G50"/>
    <mergeCell ref="E51:G51"/>
    <mergeCell ref="E52:G52"/>
    <mergeCell ref="E53:G53"/>
    <mergeCell ref="E55:G55"/>
    <mergeCell ref="E56:G56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F6:I6"/>
    <mergeCell ref="F7:I7"/>
    <mergeCell ref="F9:I9"/>
    <mergeCell ref="G12:H12"/>
    <mergeCell ref="O12:P12"/>
    <mergeCell ref="K9:P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2"/>
  <sheetViews>
    <sheetView topLeftCell="N22" workbookViewId="0">
      <selection activeCell="AY25" sqref="AY25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44" bestFit="1" customWidth="1" collapsed="1"/>
    <col min="4" max="4" width="10.6640625" style="144" customWidth="1" collapsed="1"/>
    <col min="5" max="5" width="5.83203125" style="144" bestFit="1" customWidth="1" collapsed="1"/>
    <col min="6" max="6" width="15.6640625" style="144" customWidth="1" collapsed="1"/>
    <col min="7" max="8" width="7.6640625" style="144" customWidth="1" collapsed="1"/>
    <col min="9" max="9" width="30.6640625" customWidth="1" collapsed="1"/>
    <col min="10" max="10" width="7.6640625" style="156" customWidth="1" collapsed="1"/>
    <col min="11" max="11" width="6.6640625" style="156" customWidth="1" collapsed="1"/>
    <col min="12" max="12" width="9" style="156" bestFit="1" customWidth="1" collapsed="1"/>
    <col min="13" max="13" width="13.6640625" style="156" customWidth="1" collapsed="1"/>
    <col min="14" max="14" width="30.6640625" customWidth="1" collapsed="1"/>
    <col min="15" max="18" width="9.6640625" style="144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L1"/>
      <c r="N1" s="75"/>
      <c r="O1" s="156"/>
      <c r="P1" s="15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83"/>
      <c r="H2" s="83"/>
      <c r="I2" s="40"/>
      <c r="L2"/>
      <c r="N2" s="75"/>
      <c r="O2" s="156"/>
      <c r="P2" s="156"/>
      <c r="Q2" s="100"/>
      <c r="R2" s="100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K3" s="740" t="s">
        <v>600</v>
      </c>
      <c r="L3" s="740"/>
      <c r="M3" s="740"/>
      <c r="N3" s="740"/>
      <c r="O3" s="156"/>
      <c r="P3" s="156"/>
      <c r="Q3" s="100"/>
      <c r="R3" s="100"/>
      <c r="S3"/>
      <c r="T3"/>
      <c r="U3"/>
      <c r="V3"/>
      <c r="W3"/>
      <c r="X3"/>
      <c r="Y3"/>
    </row>
    <row r="4" spans="1:47">
      <c r="A4" s="3" t="s">
        <v>681</v>
      </c>
      <c r="B4" s="3"/>
      <c r="C4" s="146"/>
      <c r="D4" s="43"/>
      <c r="E4" s="146"/>
      <c r="F4" s="738" t="s">
        <v>514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Q4" s="100"/>
      <c r="R4" s="100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667</v>
      </c>
      <c r="G5" s="738"/>
      <c r="H5" s="738"/>
      <c r="I5" s="738"/>
      <c r="K5" s="747" t="s">
        <v>601</v>
      </c>
      <c r="L5" s="747"/>
      <c r="M5" s="747"/>
      <c r="N5" s="747"/>
      <c r="O5" s="747"/>
      <c r="P5" s="747"/>
      <c r="Q5" s="100"/>
      <c r="R5" s="100"/>
      <c r="S5"/>
      <c r="T5"/>
      <c r="U5"/>
      <c r="V5"/>
      <c r="W5"/>
      <c r="X5"/>
      <c r="Y5"/>
    </row>
    <row r="6" spans="1:47">
      <c r="A6" s="67" t="s">
        <v>1302</v>
      </c>
      <c r="B6" s="292" t="s">
        <v>1303</v>
      </c>
      <c r="C6" s="292" t="s">
        <v>1304</v>
      </c>
      <c r="D6" s="148" t="s">
        <v>1305</v>
      </c>
      <c r="E6" s="146"/>
      <c r="F6" s="742" t="s">
        <v>676</v>
      </c>
      <c r="G6" s="742"/>
      <c r="H6" s="742"/>
      <c r="I6" s="742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>
      <c r="A7" s="67" t="s">
        <v>1220</v>
      </c>
      <c r="B7" s="292" t="s">
        <v>1123</v>
      </c>
      <c r="C7" s="292" t="s">
        <v>1124</v>
      </c>
      <c r="D7" s="148" t="s">
        <v>1125</v>
      </c>
      <c r="E7" s="146"/>
      <c r="F7" s="742" t="s">
        <v>668</v>
      </c>
      <c r="G7" s="742"/>
      <c r="H7" s="742"/>
      <c r="I7" s="742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>
      <c r="A8" s="28" t="s">
        <v>1127</v>
      </c>
      <c r="B8" s="28" t="s">
        <v>1128</v>
      </c>
      <c r="C8" s="292" t="s">
        <v>1129</v>
      </c>
      <c r="D8" s="148" t="s">
        <v>1130</v>
      </c>
      <c r="E8" s="8"/>
      <c r="F8" s="738" t="s">
        <v>1205</v>
      </c>
      <c r="G8" s="738"/>
      <c r="H8" s="738"/>
      <c r="I8" s="738"/>
      <c r="J8" s="145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146"/>
      <c r="D9" s="43"/>
      <c r="E9" s="8"/>
      <c r="F9" s="738" t="s">
        <v>1206</v>
      </c>
      <c r="G9" s="738"/>
      <c r="H9" s="738"/>
      <c r="I9" s="738"/>
      <c r="J9" s="145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6"/>
      <c r="D11" s="43"/>
      <c r="E11" s="8"/>
      <c r="G11" s="156"/>
      <c r="H11" s="156"/>
      <c r="I11" s="44"/>
      <c r="J11" s="145"/>
      <c r="K11" s="145"/>
      <c r="L11" s="145"/>
      <c r="N11" s="75"/>
      <c r="O11" s="156"/>
      <c r="P11" s="156"/>
      <c r="Q11" s="100"/>
      <c r="R11" s="100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>
      <c r="A14" t="s">
        <v>1265</v>
      </c>
      <c r="B14" t="s">
        <v>1335</v>
      </c>
      <c r="C14" s="38">
        <v>5.347222222222222E-2</v>
      </c>
      <c r="D14" s="15">
        <v>0</v>
      </c>
      <c r="E14" s="156">
        <v>10</v>
      </c>
      <c r="F14" s="156" t="s">
        <v>744</v>
      </c>
      <c r="G14" s="144">
        <v>1190</v>
      </c>
      <c r="H14" s="144">
        <v>1100</v>
      </c>
      <c r="I14" s="35" t="s">
        <v>395</v>
      </c>
      <c r="J14" s="156" t="s">
        <v>620</v>
      </c>
      <c r="K14" s="156">
        <v>4</v>
      </c>
      <c r="L14" s="156">
        <v>180</v>
      </c>
      <c r="M14" s="19">
        <v>5889.9508999999998</v>
      </c>
      <c r="N14" s="2"/>
      <c r="O14" s="144">
        <v>267.2</v>
      </c>
      <c r="P14" s="144">
        <v>273.39999999999998</v>
      </c>
      <c r="S14"/>
      <c r="T14" s="365"/>
      <c r="U14" s="437"/>
      <c r="V14" s="342"/>
      <c r="W14"/>
      <c r="X14"/>
      <c r="Y14"/>
    </row>
    <row r="15" spans="1:47">
      <c r="A15" t="s">
        <v>834</v>
      </c>
      <c r="B15" t="s">
        <v>1266</v>
      </c>
      <c r="C15" s="38">
        <v>7.7083333333333337E-2</v>
      </c>
      <c r="D15" s="15">
        <v>0</v>
      </c>
      <c r="E15" s="156">
        <v>30</v>
      </c>
      <c r="F15" s="156" t="s">
        <v>744</v>
      </c>
      <c r="G15" s="144">
        <v>1190</v>
      </c>
      <c r="H15" s="144">
        <v>1000</v>
      </c>
      <c r="I15" s="35" t="s">
        <v>526</v>
      </c>
      <c r="J15" s="156" t="s">
        <v>620</v>
      </c>
      <c r="K15" s="156">
        <v>4</v>
      </c>
      <c r="L15" s="156">
        <v>180</v>
      </c>
      <c r="M15" s="19">
        <v>5891.451</v>
      </c>
      <c r="N15" s="2"/>
      <c r="S15"/>
      <c r="T15" s="365"/>
      <c r="U15" s="437"/>
      <c r="V15" s="342"/>
      <c r="W15"/>
      <c r="X15"/>
      <c r="Y15"/>
    </row>
    <row r="16" spans="1:47">
      <c r="A16" s="45" t="s">
        <v>834</v>
      </c>
      <c r="B16" s="45" t="s">
        <v>1339</v>
      </c>
      <c r="C16" s="38">
        <v>7.9166666666666663E-2</v>
      </c>
      <c r="D16" s="15">
        <v>0</v>
      </c>
      <c r="E16" s="156">
        <v>30</v>
      </c>
      <c r="F16" s="156" t="s">
        <v>744</v>
      </c>
      <c r="G16" s="144">
        <v>1070</v>
      </c>
      <c r="H16" s="144">
        <v>880</v>
      </c>
      <c r="I16" s="35" t="s">
        <v>387</v>
      </c>
      <c r="J16" s="156" t="s">
        <v>620</v>
      </c>
      <c r="K16" s="156">
        <v>4</v>
      </c>
      <c r="L16" s="156">
        <v>180</v>
      </c>
      <c r="M16" s="19">
        <v>5891.451</v>
      </c>
      <c r="N16" s="2"/>
      <c r="O16" s="144">
        <v>267.3</v>
      </c>
      <c r="P16" s="144">
        <v>274</v>
      </c>
      <c r="S16"/>
      <c r="T16" s="365"/>
      <c r="U16" s="437"/>
      <c r="V16" s="342"/>
      <c r="W16"/>
      <c r="X16"/>
      <c r="Y16"/>
    </row>
    <row r="17" spans="1:47">
      <c r="A17" t="s">
        <v>835</v>
      </c>
      <c r="B17" t="s">
        <v>1340</v>
      </c>
      <c r="C17" s="38">
        <v>9.0972222222222218E-2</v>
      </c>
      <c r="D17" s="15">
        <v>0</v>
      </c>
      <c r="E17" s="156">
        <v>30</v>
      </c>
      <c r="F17" s="156" t="s">
        <v>1038</v>
      </c>
      <c r="G17" s="144">
        <v>880</v>
      </c>
      <c r="H17" s="144">
        <v>865</v>
      </c>
      <c r="I17" s="35" t="s">
        <v>526</v>
      </c>
      <c r="J17" s="156" t="s">
        <v>620</v>
      </c>
      <c r="K17" s="156">
        <v>4</v>
      </c>
      <c r="L17" s="156">
        <v>180</v>
      </c>
      <c r="M17" s="80">
        <v>7647.38</v>
      </c>
      <c r="N17" s="2" t="s">
        <v>1063</v>
      </c>
      <c r="O17" s="144">
        <v>264.89999999999998</v>
      </c>
      <c r="P17" s="144">
        <v>267.8</v>
      </c>
      <c r="S17"/>
      <c r="T17" s="365"/>
      <c r="U17" s="437"/>
      <c r="V17" s="342"/>
      <c r="W17"/>
      <c r="X17"/>
      <c r="Y17"/>
    </row>
    <row r="18" spans="1:47">
      <c r="A18" t="s">
        <v>669</v>
      </c>
      <c r="B18" t="s">
        <v>1242</v>
      </c>
      <c r="C18" s="38">
        <v>9.930555555555555E-2</v>
      </c>
      <c r="D18" s="15">
        <v>0</v>
      </c>
      <c r="E18" s="144">
        <v>900</v>
      </c>
      <c r="F18" s="156" t="s">
        <v>1038</v>
      </c>
      <c r="G18" s="144">
        <v>880</v>
      </c>
      <c r="H18" s="144">
        <v>865</v>
      </c>
      <c r="I18" s="35" t="s">
        <v>685</v>
      </c>
      <c r="J18" s="156" t="s">
        <v>677</v>
      </c>
      <c r="K18" s="156">
        <v>4</v>
      </c>
      <c r="L18" s="156">
        <v>180</v>
      </c>
      <c r="M18" s="80">
        <v>7647.38</v>
      </c>
      <c r="S18"/>
      <c r="T18" s="365"/>
      <c r="U18" s="437"/>
      <c r="V18" s="342"/>
      <c r="W18"/>
      <c r="X18"/>
      <c r="Y18"/>
    </row>
    <row r="19" spans="1:47">
      <c r="A19" t="s">
        <v>670</v>
      </c>
      <c r="B19" t="s">
        <v>671</v>
      </c>
      <c r="C19" s="38">
        <v>0.1111111111111111</v>
      </c>
      <c r="D19" s="15">
        <v>0</v>
      </c>
      <c r="E19" s="144">
        <v>900</v>
      </c>
      <c r="F19" s="156" t="s">
        <v>1038</v>
      </c>
      <c r="G19" s="144">
        <v>880</v>
      </c>
      <c r="H19" s="144">
        <v>865</v>
      </c>
      <c r="I19" s="35" t="s">
        <v>685</v>
      </c>
      <c r="J19" s="156" t="s">
        <v>677</v>
      </c>
      <c r="K19" s="156">
        <v>4</v>
      </c>
      <c r="L19" s="156">
        <v>180</v>
      </c>
      <c r="M19" s="80">
        <v>7647.38</v>
      </c>
      <c r="S19"/>
      <c r="T19" s="365"/>
      <c r="U19" s="437"/>
      <c r="V19" s="342"/>
      <c r="W19"/>
      <c r="X19"/>
      <c r="Y19"/>
    </row>
    <row r="20" spans="1:47">
      <c r="A20" t="s">
        <v>672</v>
      </c>
      <c r="B20" t="s">
        <v>673</v>
      </c>
      <c r="C20" s="38">
        <v>0.12222222222222223</v>
      </c>
      <c r="D20" s="15">
        <v>0</v>
      </c>
      <c r="E20" s="144">
        <v>900</v>
      </c>
      <c r="F20" s="156" t="s">
        <v>1038</v>
      </c>
      <c r="G20" s="144">
        <v>880</v>
      </c>
      <c r="H20" s="144">
        <v>865</v>
      </c>
      <c r="I20" s="35" t="s">
        <v>685</v>
      </c>
      <c r="J20" s="156" t="s">
        <v>677</v>
      </c>
      <c r="K20" s="156">
        <v>4</v>
      </c>
      <c r="L20" s="156">
        <v>180</v>
      </c>
      <c r="M20" s="80">
        <v>7647.38</v>
      </c>
      <c r="S20"/>
      <c r="T20" s="365"/>
      <c r="U20" s="437"/>
      <c r="V20" s="342"/>
      <c r="W20"/>
      <c r="X20"/>
      <c r="Y20"/>
    </row>
    <row r="21" spans="1:47">
      <c r="A21" t="s">
        <v>674</v>
      </c>
      <c r="B21" t="s">
        <v>675</v>
      </c>
      <c r="C21" s="38">
        <v>0.14027777777777778</v>
      </c>
      <c r="D21" s="15">
        <v>0</v>
      </c>
      <c r="E21" s="144">
        <v>900</v>
      </c>
      <c r="F21" s="156" t="s">
        <v>1039</v>
      </c>
      <c r="G21" s="144">
        <v>870</v>
      </c>
      <c r="H21" s="144">
        <v>781</v>
      </c>
      <c r="I21" s="35" t="s">
        <v>685</v>
      </c>
      <c r="J21" s="156" t="s">
        <v>677</v>
      </c>
      <c r="K21" s="156">
        <v>4</v>
      </c>
      <c r="L21" s="156">
        <v>180</v>
      </c>
      <c r="M21" s="19">
        <v>7698.9647000000004</v>
      </c>
      <c r="S21"/>
      <c r="T21" s="365"/>
      <c r="U21" s="437"/>
      <c r="V21" s="342"/>
      <c r="W21"/>
      <c r="X21"/>
      <c r="Y21"/>
    </row>
    <row r="22" spans="1:47">
      <c r="A22" t="s">
        <v>990</v>
      </c>
      <c r="B22" t="s">
        <v>991</v>
      </c>
      <c r="C22" s="38">
        <v>0.15208333333333332</v>
      </c>
      <c r="D22" s="15">
        <v>0</v>
      </c>
      <c r="E22" s="144">
        <v>900</v>
      </c>
      <c r="F22" s="156" t="s">
        <v>1039</v>
      </c>
      <c r="G22" s="144">
        <v>870</v>
      </c>
      <c r="H22" s="144">
        <v>781</v>
      </c>
      <c r="I22" s="35" t="s">
        <v>685</v>
      </c>
      <c r="J22" s="156" t="s">
        <v>677</v>
      </c>
      <c r="K22" s="156">
        <v>4</v>
      </c>
      <c r="L22" s="156">
        <v>180</v>
      </c>
      <c r="M22" s="19">
        <v>7698.9647000000004</v>
      </c>
      <c r="S22"/>
      <c r="T22" s="365"/>
      <c r="U22" s="437"/>
      <c r="V22" s="342"/>
      <c r="W22"/>
      <c r="X22"/>
      <c r="Y22"/>
    </row>
    <row r="23" spans="1:47">
      <c r="A23" t="s">
        <v>842</v>
      </c>
      <c r="B23" t="s">
        <v>843</v>
      </c>
      <c r="C23" s="38">
        <v>0.16388888888888889</v>
      </c>
      <c r="D23" s="15">
        <v>0</v>
      </c>
      <c r="E23" s="144">
        <v>900</v>
      </c>
      <c r="F23" s="156" t="s">
        <v>1039</v>
      </c>
      <c r="G23" s="144">
        <v>870</v>
      </c>
      <c r="H23" s="144">
        <v>781</v>
      </c>
      <c r="I23" s="35" t="s">
        <v>685</v>
      </c>
      <c r="J23" s="156" t="s">
        <v>677</v>
      </c>
      <c r="K23" s="156">
        <v>4</v>
      </c>
      <c r="L23" s="156">
        <v>180</v>
      </c>
      <c r="M23" s="19">
        <v>7698.9647000000004</v>
      </c>
      <c r="S23"/>
      <c r="T23" s="366"/>
      <c r="U23" s="438"/>
      <c r="V23" s="342"/>
      <c r="W23"/>
      <c r="X23"/>
      <c r="Y23"/>
    </row>
    <row r="24" spans="1:47">
      <c r="A24" t="s">
        <v>844</v>
      </c>
      <c r="B24" t="s">
        <v>845</v>
      </c>
      <c r="C24" s="38">
        <v>0.17500000000000002</v>
      </c>
      <c r="D24" s="15">
        <v>0</v>
      </c>
      <c r="E24" s="144">
        <v>900</v>
      </c>
      <c r="F24" s="156" t="s">
        <v>1039</v>
      </c>
      <c r="G24" s="144">
        <v>870</v>
      </c>
      <c r="H24" s="144">
        <v>781</v>
      </c>
      <c r="I24" s="35" t="s">
        <v>685</v>
      </c>
      <c r="J24" s="156" t="s">
        <v>677</v>
      </c>
      <c r="K24" s="156">
        <v>4</v>
      </c>
      <c r="L24" s="156">
        <v>120</v>
      </c>
      <c r="M24" s="19">
        <v>7698.9647000000004</v>
      </c>
      <c r="N24" t="s">
        <v>994</v>
      </c>
      <c r="S24"/>
      <c r="T24" s="366"/>
      <c r="U24" s="438"/>
      <c r="V24" s="342"/>
      <c r="W24"/>
      <c r="X24"/>
      <c r="Y24"/>
    </row>
    <row r="25" spans="1:47">
      <c r="A25" t="s">
        <v>846</v>
      </c>
      <c r="B25" t="s">
        <v>737</v>
      </c>
      <c r="C25" s="38">
        <v>0.18611111111111112</v>
      </c>
      <c r="D25" s="15">
        <v>0</v>
      </c>
      <c r="E25" s="144">
        <v>900</v>
      </c>
      <c r="F25" s="156" t="s">
        <v>1039</v>
      </c>
      <c r="G25" s="144">
        <v>870</v>
      </c>
      <c r="H25" s="144">
        <v>781</v>
      </c>
      <c r="I25" s="35" t="s">
        <v>685</v>
      </c>
      <c r="J25" s="156" t="s">
        <v>677</v>
      </c>
      <c r="K25" s="156">
        <v>4</v>
      </c>
      <c r="L25" s="156">
        <v>120</v>
      </c>
      <c r="M25" s="19">
        <v>7698.9647000000004</v>
      </c>
      <c r="N25" t="s">
        <v>994</v>
      </c>
      <c r="S25"/>
      <c r="T25" s="366"/>
      <c r="U25" s="438"/>
      <c r="V25" s="342"/>
      <c r="W25"/>
      <c r="X25"/>
      <c r="Y25"/>
    </row>
    <row r="26" spans="1:47">
      <c r="A26" t="s">
        <v>847</v>
      </c>
      <c r="B26" t="s">
        <v>1251</v>
      </c>
      <c r="C26" s="38">
        <v>0.19722222222222222</v>
      </c>
      <c r="D26" s="15">
        <v>0</v>
      </c>
      <c r="E26" s="144">
        <v>900</v>
      </c>
      <c r="F26" s="156" t="s">
        <v>1039</v>
      </c>
      <c r="G26" s="144">
        <v>870</v>
      </c>
      <c r="H26" s="144">
        <v>781</v>
      </c>
      <c r="I26" s="35" t="s">
        <v>685</v>
      </c>
      <c r="J26" s="156" t="s">
        <v>677</v>
      </c>
      <c r="K26" s="156">
        <v>4</v>
      </c>
      <c r="L26" s="156">
        <v>120</v>
      </c>
      <c r="M26" s="19">
        <v>7698.9647000000004</v>
      </c>
      <c r="N26" t="s">
        <v>994</v>
      </c>
      <c r="S26"/>
      <c r="T26" s="366"/>
      <c r="U26" s="438"/>
      <c r="V26" s="342"/>
      <c r="W26"/>
      <c r="X26"/>
      <c r="Y26"/>
    </row>
    <row r="27" spans="1:47">
      <c r="A27" t="s">
        <v>847</v>
      </c>
      <c r="B27" t="s">
        <v>848</v>
      </c>
      <c r="C27" s="38">
        <v>0.20972222222222223</v>
      </c>
      <c r="D27" s="15">
        <v>0</v>
      </c>
      <c r="E27" s="144">
        <v>900</v>
      </c>
      <c r="F27" s="156" t="s">
        <v>1038</v>
      </c>
      <c r="G27" s="144">
        <v>880</v>
      </c>
      <c r="H27" s="144">
        <v>865</v>
      </c>
      <c r="I27" s="35" t="s">
        <v>685</v>
      </c>
      <c r="J27" s="156" t="s">
        <v>677</v>
      </c>
      <c r="K27" s="156">
        <v>4</v>
      </c>
      <c r="L27" s="156">
        <v>120</v>
      </c>
      <c r="M27" s="80">
        <v>7647.38</v>
      </c>
      <c r="N27" t="s">
        <v>994</v>
      </c>
      <c r="S27"/>
      <c r="T27" s="366"/>
      <c r="U27" s="438"/>
      <c r="V27" s="342"/>
      <c r="W27"/>
      <c r="X27"/>
      <c r="Y27"/>
    </row>
    <row r="28" spans="1:47">
      <c r="A28" t="s">
        <v>849</v>
      </c>
      <c r="B28" t="s">
        <v>850</v>
      </c>
      <c r="C28" s="38">
        <v>0.22083333333333333</v>
      </c>
      <c r="D28" s="15">
        <v>0</v>
      </c>
      <c r="E28" s="144">
        <v>900</v>
      </c>
      <c r="F28" s="156" t="s">
        <v>1038</v>
      </c>
      <c r="G28" s="144">
        <v>880</v>
      </c>
      <c r="H28" s="144">
        <v>865</v>
      </c>
      <c r="I28" s="35" t="s">
        <v>685</v>
      </c>
      <c r="J28" s="156" t="s">
        <v>677</v>
      </c>
      <c r="K28" s="156">
        <v>4</v>
      </c>
      <c r="L28" s="156">
        <v>120</v>
      </c>
      <c r="M28" s="80">
        <v>7647.38</v>
      </c>
      <c r="N28" t="s">
        <v>994</v>
      </c>
      <c r="S28"/>
      <c r="T28" s="366"/>
      <c r="U28" s="438"/>
      <c r="V28" s="342"/>
      <c r="W28"/>
      <c r="X28"/>
      <c r="Y28"/>
    </row>
    <row r="29" spans="1:47">
      <c r="A29" t="s">
        <v>849</v>
      </c>
      <c r="B29" t="s">
        <v>851</v>
      </c>
      <c r="C29" s="38">
        <v>0.23194444444444443</v>
      </c>
      <c r="D29" s="15">
        <v>0</v>
      </c>
      <c r="E29" s="144">
        <v>900</v>
      </c>
      <c r="F29" s="156" t="s">
        <v>1038</v>
      </c>
      <c r="G29" s="144">
        <v>880</v>
      </c>
      <c r="H29" s="144">
        <v>865</v>
      </c>
      <c r="I29" s="35" t="s">
        <v>685</v>
      </c>
      <c r="J29" s="156" t="s">
        <v>677</v>
      </c>
      <c r="K29" s="156">
        <v>4</v>
      </c>
      <c r="L29" s="156">
        <v>120</v>
      </c>
      <c r="M29" s="80">
        <v>7647.38</v>
      </c>
      <c r="N29" t="s">
        <v>994</v>
      </c>
      <c r="S29"/>
      <c r="T29" s="366"/>
      <c r="U29" s="438"/>
      <c r="V29" s="342"/>
      <c r="W29"/>
      <c r="X29"/>
      <c r="Y29"/>
    </row>
    <row r="30" spans="1:47">
      <c r="A30" t="s">
        <v>835</v>
      </c>
      <c r="B30" t="s">
        <v>982</v>
      </c>
      <c r="C30" s="38">
        <v>0.24513888888888888</v>
      </c>
      <c r="D30" s="15">
        <v>0</v>
      </c>
      <c r="E30" s="144">
        <v>30</v>
      </c>
      <c r="F30" s="156" t="s">
        <v>1038</v>
      </c>
      <c r="G30" s="144">
        <v>880</v>
      </c>
      <c r="H30" s="144">
        <v>865</v>
      </c>
      <c r="I30" s="35" t="s">
        <v>526</v>
      </c>
      <c r="J30" s="156" t="s">
        <v>620</v>
      </c>
      <c r="K30" s="156">
        <v>4</v>
      </c>
      <c r="L30" s="156">
        <v>120</v>
      </c>
      <c r="M30" s="80">
        <v>7647.38</v>
      </c>
      <c r="N30" t="s">
        <v>994</v>
      </c>
      <c r="O30" s="144">
        <v>264.89999999999998</v>
      </c>
      <c r="P30" s="144">
        <v>268.2</v>
      </c>
      <c r="S30"/>
      <c r="T30" s="366"/>
      <c r="U30" s="438"/>
      <c r="V30" s="342"/>
      <c r="W30"/>
      <c r="X30"/>
      <c r="Y30"/>
    </row>
    <row r="31" spans="1:47">
      <c r="A31" t="s">
        <v>835</v>
      </c>
      <c r="B31" t="s">
        <v>1324</v>
      </c>
      <c r="C31" s="38">
        <v>0.24722222222222223</v>
      </c>
      <c r="D31" s="15">
        <v>0</v>
      </c>
      <c r="E31" s="144">
        <v>30</v>
      </c>
      <c r="F31" s="156" t="s">
        <v>1038</v>
      </c>
      <c r="G31" s="144">
        <v>880</v>
      </c>
      <c r="H31" s="144">
        <v>865</v>
      </c>
      <c r="I31" s="35" t="s">
        <v>526</v>
      </c>
      <c r="J31" s="156" t="s">
        <v>620</v>
      </c>
      <c r="K31" s="156">
        <v>4</v>
      </c>
      <c r="L31" s="156">
        <v>180</v>
      </c>
      <c r="M31" s="80">
        <v>7647.38</v>
      </c>
      <c r="N31" t="s">
        <v>995</v>
      </c>
      <c r="O31" s="144">
        <v>264.89999999999998</v>
      </c>
      <c r="P31" s="144">
        <v>268.2</v>
      </c>
      <c r="S31"/>
      <c r="T31" s="366"/>
      <c r="U31" s="438"/>
      <c r="V31" s="342"/>
      <c r="W31"/>
      <c r="X31"/>
      <c r="Y31"/>
    </row>
    <row r="32" spans="1:47" s="35" customFormat="1" ht="24">
      <c r="A32" s="35" t="s">
        <v>1309</v>
      </c>
      <c r="B32" s="35" t="s">
        <v>1043</v>
      </c>
      <c r="C32" s="15">
        <v>0.2590277777777778</v>
      </c>
      <c r="D32" s="160"/>
      <c r="E32" s="160">
        <v>30</v>
      </c>
      <c r="F32" s="160" t="s">
        <v>1039</v>
      </c>
      <c r="G32" s="160">
        <v>870</v>
      </c>
      <c r="H32" s="160">
        <v>781</v>
      </c>
      <c r="I32" s="35" t="s">
        <v>1181</v>
      </c>
      <c r="J32" s="160" t="s">
        <v>621</v>
      </c>
      <c r="K32" s="160">
        <v>4</v>
      </c>
      <c r="L32" s="160">
        <v>180</v>
      </c>
      <c r="M32" s="19">
        <v>7698.9647000000004</v>
      </c>
      <c r="N32" s="25" t="s">
        <v>310</v>
      </c>
      <c r="O32" s="160"/>
      <c r="P32" s="160"/>
      <c r="Q32" s="160"/>
      <c r="R32" s="160"/>
      <c r="S32" s="431" t="s">
        <v>1188</v>
      </c>
      <c r="T32" s="366"/>
      <c r="U32" s="438"/>
      <c r="V32" s="342"/>
      <c r="W32" s="436"/>
      <c r="X32" s="436"/>
      <c r="Y32" s="436"/>
      <c r="Z32" s="507">
        <v>164.75883999999999</v>
      </c>
      <c r="AA32" s="507">
        <v>2.2521200000000001</v>
      </c>
      <c r="AB32" s="504">
        <v>102.6944</v>
      </c>
      <c r="AC32" s="504">
        <v>23.279699999999998</v>
      </c>
      <c r="AD32" s="506">
        <v>6.7472387161</v>
      </c>
      <c r="AE32" s="504">
        <v>2.5139999999999998</v>
      </c>
      <c r="AF32" s="504">
        <v>0.39800000000000002</v>
      </c>
      <c r="AG32" s="504">
        <v>4.3600000000000003</v>
      </c>
      <c r="AH32" s="504">
        <v>85.221000000000004</v>
      </c>
      <c r="AI32" s="503">
        <v>1800.3989999999999</v>
      </c>
      <c r="AJ32" s="504">
        <v>355.76463999999999</v>
      </c>
      <c r="AK32" s="504">
        <v>5.1021900000000002</v>
      </c>
      <c r="AL32" s="504">
        <v>310.59791000000001</v>
      </c>
      <c r="AM32" s="504">
        <v>1.56728</v>
      </c>
      <c r="AN32" s="502">
        <v>147488853.5</v>
      </c>
      <c r="AO32" s="505">
        <v>-0.49439549999999999</v>
      </c>
      <c r="AP32" s="502">
        <v>398095.69633000001</v>
      </c>
      <c r="AQ32" s="505">
        <v>-0.3739864</v>
      </c>
      <c r="AR32" s="504">
        <v>134.66890000000001</v>
      </c>
      <c r="AS32" s="502" t="s">
        <v>473</v>
      </c>
      <c r="AT32" s="504">
        <v>45.221200000000003</v>
      </c>
      <c r="AU32"/>
    </row>
    <row r="33" spans="1:46">
      <c r="A33" t="s">
        <v>826</v>
      </c>
      <c r="B33" t="s">
        <v>1044</v>
      </c>
      <c r="C33" s="38">
        <v>0.26041666666666669</v>
      </c>
      <c r="E33" s="144">
        <v>600</v>
      </c>
      <c r="F33" s="156" t="s">
        <v>1039</v>
      </c>
      <c r="G33" s="144">
        <v>870</v>
      </c>
      <c r="H33" s="144">
        <v>781</v>
      </c>
      <c r="I33" t="s">
        <v>1300</v>
      </c>
      <c r="J33" s="156" t="s">
        <v>621</v>
      </c>
      <c r="K33" s="156">
        <v>4</v>
      </c>
      <c r="L33" s="156">
        <v>180</v>
      </c>
      <c r="M33" s="19">
        <v>7698.9647000000004</v>
      </c>
      <c r="N33" t="s">
        <v>852</v>
      </c>
      <c r="S33" s="431" t="s">
        <v>1262</v>
      </c>
      <c r="T33" s="366">
        <v>0</v>
      </c>
      <c r="U33" s="438">
        <v>0</v>
      </c>
      <c r="V33" s="431" t="s">
        <v>13</v>
      </c>
      <c r="W33" s="503">
        <v>-93.781410838062669</v>
      </c>
      <c r="X33" s="503">
        <v>-2.1382653868406853</v>
      </c>
      <c r="Y33" s="503">
        <v>173.63427005056906</v>
      </c>
      <c r="Z33" s="507">
        <v>164.80395999999999</v>
      </c>
      <c r="AA33" s="507">
        <v>2.2333599999999998</v>
      </c>
      <c r="AB33" s="504">
        <v>103.7641</v>
      </c>
      <c r="AC33" s="504">
        <v>24.6812</v>
      </c>
      <c r="AD33" s="506">
        <v>6.8642247981000004</v>
      </c>
      <c r="AE33" s="504">
        <v>2.3809999999999998</v>
      </c>
      <c r="AF33" s="504">
        <v>0.377</v>
      </c>
      <c r="AG33" s="504">
        <v>4.3600000000000003</v>
      </c>
      <c r="AH33" s="504">
        <v>85.194000000000003</v>
      </c>
      <c r="AI33" s="503">
        <v>1801.105</v>
      </c>
      <c r="AJ33" s="504">
        <v>355.74959999999999</v>
      </c>
      <c r="AK33" s="504">
        <v>5.1012700000000004</v>
      </c>
      <c r="AL33" s="504">
        <v>310.53890999999999</v>
      </c>
      <c r="AM33" s="504">
        <v>1.56725</v>
      </c>
      <c r="AN33" s="502">
        <v>147488645.69999999</v>
      </c>
      <c r="AO33" s="505">
        <v>-0.49497750000000001</v>
      </c>
      <c r="AP33" s="502">
        <v>397939.70380999998</v>
      </c>
      <c r="AQ33" s="505">
        <v>-0.36883759999999999</v>
      </c>
      <c r="AR33" s="504">
        <v>134.62520000000001</v>
      </c>
      <c r="AS33" s="502" t="s">
        <v>473</v>
      </c>
      <c r="AT33" s="504">
        <v>45.264899999999997</v>
      </c>
    </row>
    <row r="34" spans="1:46">
      <c r="A34" t="s">
        <v>826</v>
      </c>
      <c r="B34" t="s">
        <v>874</v>
      </c>
      <c r="C34" s="38">
        <v>0.26874999999999999</v>
      </c>
      <c r="E34" s="144">
        <v>600</v>
      </c>
      <c r="F34" s="156" t="s">
        <v>1039</v>
      </c>
      <c r="G34" s="144">
        <v>870</v>
      </c>
      <c r="H34" s="144">
        <v>781</v>
      </c>
      <c r="I34" t="s">
        <v>1300</v>
      </c>
      <c r="J34" s="156" t="s">
        <v>621</v>
      </c>
      <c r="K34" s="156">
        <v>4</v>
      </c>
      <c r="L34" s="156">
        <v>180</v>
      </c>
      <c r="M34" s="19">
        <v>7698.9647000000004</v>
      </c>
      <c r="N34" s="25"/>
      <c r="S34" s="431" t="s">
        <v>1262</v>
      </c>
      <c r="T34" s="366">
        <v>0</v>
      </c>
      <c r="U34" s="438">
        <v>0</v>
      </c>
      <c r="V34" s="431" t="s">
        <v>13</v>
      </c>
      <c r="W34" s="503">
        <v>-93.809819952035312</v>
      </c>
      <c r="X34" s="503">
        <v>-2.1347669989797713</v>
      </c>
      <c r="Y34" s="503">
        <v>173.51969807898513</v>
      </c>
      <c r="Z34" s="507">
        <v>164.87989999999999</v>
      </c>
      <c r="AA34" s="507">
        <v>2.20113</v>
      </c>
      <c r="AB34" s="504">
        <v>105.65219999999999</v>
      </c>
      <c r="AC34" s="504">
        <v>27.069099999999999</v>
      </c>
      <c r="AD34" s="506">
        <v>7.0647723671999998</v>
      </c>
      <c r="AE34" s="504">
        <v>2.1869999999999998</v>
      </c>
      <c r="AF34" s="504">
        <v>0.34599999999999997</v>
      </c>
      <c r="AG34" s="504">
        <v>4.3600000000000003</v>
      </c>
      <c r="AH34" s="504">
        <v>85.147999999999996</v>
      </c>
      <c r="AI34" s="503">
        <v>1802.2919999999999</v>
      </c>
      <c r="AJ34" s="504">
        <v>355.72253999999998</v>
      </c>
      <c r="AK34" s="504">
        <v>5.1003100000000003</v>
      </c>
      <c r="AL34" s="504">
        <v>310.43774999999999</v>
      </c>
      <c r="AM34" s="504">
        <v>1.5671900000000001</v>
      </c>
      <c r="AN34" s="502">
        <v>147488289</v>
      </c>
      <c r="AO34" s="505">
        <v>-0.49597409999999997</v>
      </c>
      <c r="AP34" s="502">
        <v>397677.53720999998</v>
      </c>
      <c r="AQ34" s="505">
        <v>-0.35930879999999998</v>
      </c>
      <c r="AR34" s="504">
        <v>134.5514</v>
      </c>
      <c r="AS34" s="502" t="s">
        <v>473</v>
      </c>
      <c r="AT34" s="504">
        <v>45.338500000000003</v>
      </c>
    </row>
    <row r="35" spans="1:46">
      <c r="A35" t="s">
        <v>607</v>
      </c>
      <c r="B35" t="s">
        <v>875</v>
      </c>
      <c r="C35" s="38">
        <v>0.28055555555555556</v>
      </c>
      <c r="E35" s="144">
        <v>600</v>
      </c>
      <c r="F35" s="156" t="s">
        <v>1039</v>
      </c>
      <c r="G35" s="144">
        <v>870</v>
      </c>
      <c r="H35" s="144">
        <v>781</v>
      </c>
      <c r="I35" t="s">
        <v>482</v>
      </c>
      <c r="J35" s="156" t="s">
        <v>621</v>
      </c>
      <c r="K35" s="156">
        <v>4</v>
      </c>
      <c r="L35" s="156">
        <v>180</v>
      </c>
      <c r="M35" s="19">
        <v>7698.9647000000004</v>
      </c>
      <c r="S35" s="431" t="s">
        <v>1262</v>
      </c>
      <c r="T35" s="366">
        <v>0</v>
      </c>
      <c r="U35" s="438">
        <v>0</v>
      </c>
      <c r="V35" s="431" t="s">
        <v>203</v>
      </c>
      <c r="W35" s="503">
        <v>-94.077374431069174</v>
      </c>
      <c r="X35" s="503">
        <v>0.73954880929159694</v>
      </c>
      <c r="Y35" s="503">
        <v>397.28089036985284</v>
      </c>
      <c r="Z35" s="507">
        <v>164.98448999999999</v>
      </c>
      <c r="AA35" s="507">
        <v>2.1553200000000001</v>
      </c>
      <c r="AB35" s="504">
        <v>108.4633</v>
      </c>
      <c r="AC35" s="504">
        <v>30.414100000000001</v>
      </c>
      <c r="AD35" s="506">
        <v>7.3488814233999999</v>
      </c>
      <c r="AE35" s="504">
        <v>1.968</v>
      </c>
      <c r="AF35" s="504">
        <v>0.311</v>
      </c>
      <c r="AG35" s="504">
        <v>4.3600000000000003</v>
      </c>
      <c r="AH35" s="504">
        <v>85.084999999999994</v>
      </c>
      <c r="AI35" s="503">
        <v>1803.921</v>
      </c>
      <c r="AJ35" s="504">
        <v>355.68153000000001</v>
      </c>
      <c r="AK35" s="504">
        <v>5.1002599999999996</v>
      </c>
      <c r="AL35" s="504">
        <v>310.29444000000001</v>
      </c>
      <c r="AM35" s="504">
        <v>1.5670999999999999</v>
      </c>
      <c r="AN35" s="502">
        <v>147487782.40000001</v>
      </c>
      <c r="AO35" s="505">
        <v>-0.49738339999999998</v>
      </c>
      <c r="AP35" s="502">
        <v>397318.56102000002</v>
      </c>
      <c r="AQ35" s="505">
        <v>-0.3443329</v>
      </c>
      <c r="AR35" s="504">
        <v>134.4496</v>
      </c>
      <c r="AS35" s="502" t="s">
        <v>473</v>
      </c>
      <c r="AT35" s="504">
        <v>45.440300000000001</v>
      </c>
    </row>
    <row r="36" spans="1:46">
      <c r="A36" t="s">
        <v>389</v>
      </c>
      <c r="B36" t="s">
        <v>877</v>
      </c>
      <c r="C36" s="38">
        <v>0.28958333333333336</v>
      </c>
      <c r="E36" s="144">
        <v>600</v>
      </c>
      <c r="F36" s="156" t="s">
        <v>1039</v>
      </c>
      <c r="G36" s="144">
        <v>870</v>
      </c>
      <c r="H36" s="144">
        <v>781</v>
      </c>
      <c r="I36" t="s">
        <v>1300</v>
      </c>
      <c r="J36" s="156" t="s">
        <v>621</v>
      </c>
      <c r="K36" s="156">
        <v>4</v>
      </c>
      <c r="L36" s="156">
        <v>180</v>
      </c>
      <c r="M36" s="19">
        <v>7698.9647000000004</v>
      </c>
      <c r="S36" s="431" t="s">
        <v>652</v>
      </c>
      <c r="T36" s="366">
        <v>0</v>
      </c>
      <c r="U36" s="438">
        <v>0</v>
      </c>
      <c r="V36" s="431" t="s">
        <v>13</v>
      </c>
      <c r="W36" s="503">
        <v>-96.61974221689691</v>
      </c>
      <c r="X36" s="503">
        <v>26.792694451811602</v>
      </c>
      <c r="Y36" s="503">
        <v>173.26917438499413</v>
      </c>
      <c r="Z36" s="507">
        <v>165.05036000000001</v>
      </c>
      <c r="AA36" s="507">
        <v>2.1255899999999999</v>
      </c>
      <c r="AB36" s="504">
        <v>110.38120000000001</v>
      </c>
      <c r="AC36" s="504">
        <v>32.549999999999997</v>
      </c>
      <c r="AD36" s="506">
        <v>7.5327166951000004</v>
      </c>
      <c r="AE36" s="504">
        <v>1.853</v>
      </c>
      <c r="AF36" s="504">
        <v>0.29299999999999998</v>
      </c>
      <c r="AG36" s="504">
        <v>4.3600000000000003</v>
      </c>
      <c r="AH36" s="504">
        <v>85.045000000000002</v>
      </c>
      <c r="AI36" s="503">
        <v>1804.9369999999999</v>
      </c>
      <c r="AJ36" s="504">
        <v>355.65338000000003</v>
      </c>
      <c r="AK36" s="504">
        <v>5.1010200000000001</v>
      </c>
      <c r="AL36" s="504">
        <v>310.20170999999999</v>
      </c>
      <c r="AM36" s="504">
        <v>1.56704</v>
      </c>
      <c r="AN36" s="502">
        <v>147487453.80000001</v>
      </c>
      <c r="AO36" s="505">
        <v>-0.49829370000000001</v>
      </c>
      <c r="AP36" s="502">
        <v>397094.77156000002</v>
      </c>
      <c r="AQ36" s="505">
        <v>-0.33375149999999998</v>
      </c>
      <c r="AR36" s="504">
        <v>134.3852</v>
      </c>
      <c r="AS36" s="502" t="s">
        <v>473</v>
      </c>
      <c r="AT36" s="504">
        <v>45.504600000000003</v>
      </c>
    </row>
    <row r="37" spans="1:46">
      <c r="A37" t="s">
        <v>487</v>
      </c>
      <c r="B37" t="s">
        <v>879</v>
      </c>
      <c r="C37" s="38">
        <v>0.29791666666666666</v>
      </c>
      <c r="E37" s="144">
        <v>600</v>
      </c>
      <c r="F37" s="156" t="s">
        <v>1039</v>
      </c>
      <c r="G37" s="144">
        <v>870</v>
      </c>
      <c r="H37" s="144">
        <v>781</v>
      </c>
      <c r="I37" t="s">
        <v>482</v>
      </c>
      <c r="J37" s="156" t="s">
        <v>621</v>
      </c>
      <c r="K37" s="156">
        <v>4</v>
      </c>
      <c r="L37" s="156">
        <v>180</v>
      </c>
      <c r="M37" s="19">
        <v>7698.9647000000004</v>
      </c>
      <c r="S37" s="431" t="s">
        <v>652</v>
      </c>
      <c r="T37" s="366">
        <v>0</v>
      </c>
      <c r="U37" s="438">
        <v>0</v>
      </c>
      <c r="V37" s="431" t="s">
        <v>203</v>
      </c>
      <c r="W37" s="503">
        <v>-96.586076500511552</v>
      </c>
      <c r="X37" s="503">
        <v>26.474598837530969</v>
      </c>
      <c r="Y37" s="503">
        <v>396.78102431135676</v>
      </c>
      <c r="Z37" s="507">
        <v>165.13222999999999</v>
      </c>
      <c r="AA37" s="507">
        <v>2.0876299999999999</v>
      </c>
      <c r="AB37" s="504">
        <v>112.9534</v>
      </c>
      <c r="AC37" s="504">
        <v>35.229399999999998</v>
      </c>
      <c r="AD37" s="506">
        <v>7.7666888590000003</v>
      </c>
      <c r="AE37" s="504">
        <v>1.7290000000000001</v>
      </c>
      <c r="AF37" s="504">
        <v>0.27300000000000002</v>
      </c>
      <c r="AG37" s="504">
        <v>4.3600000000000003</v>
      </c>
      <c r="AH37" s="504">
        <v>84.995000000000005</v>
      </c>
      <c r="AI37" s="503">
        <v>1806.1849999999999</v>
      </c>
      <c r="AJ37" s="504">
        <v>355.61579</v>
      </c>
      <c r="AK37" s="504">
        <v>5.1028700000000002</v>
      </c>
      <c r="AL37" s="504">
        <v>310.08370000000002</v>
      </c>
      <c r="AM37" s="504">
        <v>1.5669599999999999</v>
      </c>
      <c r="AN37" s="502">
        <v>147487034.69999999</v>
      </c>
      <c r="AO37" s="505">
        <v>-0.49945050000000002</v>
      </c>
      <c r="AP37" s="502">
        <v>396820.42950999999</v>
      </c>
      <c r="AQ37" s="505">
        <v>-0.31931310000000002</v>
      </c>
      <c r="AR37" s="504">
        <v>134.30510000000001</v>
      </c>
      <c r="AS37" s="502" t="s">
        <v>473</v>
      </c>
      <c r="AT37" s="504">
        <v>45.584699999999998</v>
      </c>
    </row>
    <row r="38" spans="1:46">
      <c r="A38" s="431" t="s">
        <v>437</v>
      </c>
      <c r="B38" t="s">
        <v>1090</v>
      </c>
      <c r="C38" s="38">
        <v>0.30694444444444441</v>
      </c>
      <c r="E38" s="144">
        <v>600</v>
      </c>
      <c r="F38" s="156" t="s">
        <v>1039</v>
      </c>
      <c r="G38" s="144">
        <v>870</v>
      </c>
      <c r="H38" s="144">
        <v>781</v>
      </c>
      <c r="I38" t="s">
        <v>1300</v>
      </c>
      <c r="J38" s="156" t="s">
        <v>621</v>
      </c>
      <c r="K38" s="156">
        <v>4</v>
      </c>
      <c r="L38" s="156">
        <v>120</v>
      </c>
      <c r="M38" s="19">
        <v>7698.9647000000004</v>
      </c>
      <c r="N38" t="s">
        <v>528</v>
      </c>
      <c r="S38" s="431" t="s">
        <v>652</v>
      </c>
      <c r="T38" s="366">
        <v>0</v>
      </c>
      <c r="U38" s="438">
        <v>0</v>
      </c>
      <c r="V38" s="431" t="s">
        <v>13</v>
      </c>
      <c r="W38" s="503">
        <v>-96.719829003588444</v>
      </c>
      <c r="X38" s="503">
        <v>26.911549102004589</v>
      </c>
      <c r="Y38" s="503">
        <v>115.35484433711804</v>
      </c>
      <c r="Z38" s="507">
        <v>165.20636999999999</v>
      </c>
      <c r="AA38" s="507">
        <v>2.05227</v>
      </c>
      <c r="AB38" s="504">
        <v>115.4924</v>
      </c>
      <c r="AC38" s="504">
        <v>37.671199999999999</v>
      </c>
      <c r="AD38" s="506">
        <v>7.9839487254000003</v>
      </c>
      <c r="AE38" s="504">
        <v>1.633</v>
      </c>
      <c r="AF38" s="504">
        <v>0.25800000000000001</v>
      </c>
      <c r="AG38" s="504">
        <v>4.37</v>
      </c>
      <c r="AH38" s="504">
        <v>84.95</v>
      </c>
      <c r="AI38" s="503">
        <v>1807.2940000000001</v>
      </c>
      <c r="AJ38" s="504">
        <v>355.57920000000001</v>
      </c>
      <c r="AK38" s="504">
        <v>5.1054300000000001</v>
      </c>
      <c r="AL38" s="504">
        <v>309.97411</v>
      </c>
      <c r="AM38" s="504">
        <v>1.5668899999999999</v>
      </c>
      <c r="AN38" s="502">
        <v>147486644.80000001</v>
      </c>
      <c r="AO38" s="505">
        <v>-0.50052280000000005</v>
      </c>
      <c r="AP38" s="502">
        <v>396576.91853999998</v>
      </c>
      <c r="AQ38" s="505">
        <v>-0.30497299999999999</v>
      </c>
      <c r="AR38" s="504">
        <v>134.23220000000001</v>
      </c>
      <c r="AS38" s="502" t="s">
        <v>473</v>
      </c>
      <c r="AT38" s="504">
        <v>45.657499999999999</v>
      </c>
    </row>
    <row r="39" spans="1:46">
      <c r="A39" t="s">
        <v>1079</v>
      </c>
      <c r="B39" t="s">
        <v>1092</v>
      </c>
      <c r="C39" s="38">
        <v>0.34722222222222227</v>
      </c>
      <c r="E39" s="144">
        <v>600</v>
      </c>
      <c r="F39" s="156" t="s">
        <v>1039</v>
      </c>
      <c r="G39" s="144">
        <v>870</v>
      </c>
      <c r="H39" s="144">
        <v>781</v>
      </c>
      <c r="I39" t="s">
        <v>606</v>
      </c>
      <c r="J39" s="156" t="s">
        <v>621</v>
      </c>
      <c r="K39" s="156">
        <v>4</v>
      </c>
      <c r="L39" s="156">
        <v>120</v>
      </c>
      <c r="M39" s="19">
        <v>7698.9647000000004</v>
      </c>
      <c r="N39" t="s">
        <v>994</v>
      </c>
      <c r="S39" s="431" t="s">
        <v>1262</v>
      </c>
      <c r="T39" s="366">
        <v>0</v>
      </c>
      <c r="U39" s="438">
        <v>0</v>
      </c>
      <c r="V39" s="431" t="s">
        <v>13</v>
      </c>
      <c r="W39" s="503">
        <v>-94.066302778729892</v>
      </c>
      <c r="X39" s="503">
        <v>-2.971148064768645</v>
      </c>
      <c r="Y39" s="503">
        <v>115.0938494373861</v>
      </c>
      <c r="Z39" s="507">
        <v>165.51748000000001</v>
      </c>
      <c r="AA39" s="507">
        <v>1.8932100000000001</v>
      </c>
      <c r="AB39" s="504">
        <v>129.1926</v>
      </c>
      <c r="AC39" s="504">
        <v>47.776699999999998</v>
      </c>
      <c r="AD39" s="506">
        <v>8.9532619754000002</v>
      </c>
      <c r="AE39" s="504">
        <v>1.349</v>
      </c>
      <c r="AF39" s="504">
        <v>0.21299999999999999</v>
      </c>
      <c r="AG39" s="504">
        <v>4.37</v>
      </c>
      <c r="AH39" s="504">
        <v>84.757000000000005</v>
      </c>
      <c r="AI39" s="503">
        <v>1811.576</v>
      </c>
      <c r="AJ39" s="504">
        <v>355.39846</v>
      </c>
      <c r="AK39" s="504">
        <v>5.1257799999999998</v>
      </c>
      <c r="AL39" s="504">
        <v>309.48516999999998</v>
      </c>
      <c r="AM39" s="504">
        <v>1.5665800000000001</v>
      </c>
      <c r="AN39" s="502">
        <v>147484894.59999999</v>
      </c>
      <c r="AO39" s="505">
        <v>-0.5052854</v>
      </c>
      <c r="AP39" s="502">
        <v>395639.62654999999</v>
      </c>
      <c r="AQ39" s="505">
        <v>-0.2312659</v>
      </c>
      <c r="AR39" s="504">
        <v>133.92429999999999</v>
      </c>
      <c r="AS39" s="502" t="s">
        <v>473</v>
      </c>
      <c r="AT39" s="504">
        <v>45.9651</v>
      </c>
    </row>
    <row r="40" spans="1:46">
      <c r="A40" t="s">
        <v>1079</v>
      </c>
      <c r="B40" t="s">
        <v>884</v>
      </c>
      <c r="C40" s="38">
        <v>0.35625000000000001</v>
      </c>
      <c r="E40" s="144">
        <v>600</v>
      </c>
      <c r="F40" s="156" t="s">
        <v>1039</v>
      </c>
      <c r="G40" s="144">
        <v>870</v>
      </c>
      <c r="H40" s="144">
        <v>781</v>
      </c>
      <c r="I40" s="330" t="s">
        <v>792</v>
      </c>
      <c r="J40" s="156" t="s">
        <v>621</v>
      </c>
      <c r="K40" s="156">
        <v>4</v>
      </c>
      <c r="L40" s="156">
        <v>180</v>
      </c>
      <c r="M40" s="19">
        <v>7698.9647000000004</v>
      </c>
      <c r="N40" t="s">
        <v>995</v>
      </c>
      <c r="S40" s="431" t="s">
        <v>1262</v>
      </c>
      <c r="T40" s="366">
        <v>0</v>
      </c>
      <c r="U40" s="438">
        <v>0</v>
      </c>
      <c r="V40" s="431" t="s">
        <v>203</v>
      </c>
      <c r="W40" s="503">
        <v>-94.403338855041781</v>
      </c>
      <c r="X40" s="503">
        <v>0.76113596213782608</v>
      </c>
      <c r="Y40" s="503">
        <v>395.43114012652177</v>
      </c>
      <c r="Z40" s="507">
        <v>165.58340999999999</v>
      </c>
      <c r="AA40" s="507">
        <v>1.85727</v>
      </c>
      <c r="AB40" s="504">
        <v>132.9502</v>
      </c>
      <c r="AC40" s="504">
        <v>49.791800000000002</v>
      </c>
      <c r="AD40" s="506">
        <v>9.1705218417999994</v>
      </c>
      <c r="AE40" s="504">
        <v>1.3080000000000001</v>
      </c>
      <c r="AF40" s="504">
        <v>0.20699999999999999</v>
      </c>
      <c r="AG40" s="504">
        <v>4.37</v>
      </c>
      <c r="AH40" s="504">
        <v>84.715999999999994</v>
      </c>
      <c r="AI40" s="503">
        <v>1812.37</v>
      </c>
      <c r="AJ40" s="504">
        <v>355.35458</v>
      </c>
      <c r="AK40" s="504">
        <v>5.1321000000000003</v>
      </c>
      <c r="AL40" s="504">
        <v>309.37558000000001</v>
      </c>
      <c r="AM40" s="504">
        <v>1.5665100000000001</v>
      </c>
      <c r="AN40" s="502">
        <v>147484500.09999999</v>
      </c>
      <c r="AO40" s="505">
        <v>-0.50634809999999997</v>
      </c>
      <c r="AP40" s="502">
        <v>395466.38938000001</v>
      </c>
      <c r="AQ40" s="505">
        <v>-0.21286450000000001</v>
      </c>
      <c r="AR40" s="504">
        <v>133.8586</v>
      </c>
      <c r="AS40" s="502" t="s">
        <v>473</v>
      </c>
      <c r="AT40" s="504">
        <v>46.030700000000003</v>
      </c>
    </row>
    <row r="41" spans="1:46">
      <c r="A41" t="s">
        <v>1163</v>
      </c>
      <c r="B41" t="s">
        <v>885</v>
      </c>
      <c r="C41" s="38">
        <v>0.3659722222222222</v>
      </c>
      <c r="E41" s="144">
        <v>600</v>
      </c>
      <c r="F41" s="156" t="s">
        <v>1039</v>
      </c>
      <c r="G41" s="144">
        <v>870</v>
      </c>
      <c r="H41" s="144">
        <v>781</v>
      </c>
      <c r="I41" t="s">
        <v>928</v>
      </c>
      <c r="J41" s="156" t="s">
        <v>621</v>
      </c>
      <c r="K41" s="156">
        <v>4</v>
      </c>
      <c r="L41" s="156">
        <v>180</v>
      </c>
      <c r="M41" s="19">
        <v>7698.9647000000004</v>
      </c>
      <c r="N41" t="s">
        <v>995</v>
      </c>
      <c r="S41" s="431" t="s">
        <v>1132</v>
      </c>
      <c r="T41" s="366">
        <v>0</v>
      </c>
      <c r="U41" s="438">
        <v>0</v>
      </c>
      <c r="V41" s="431" t="s">
        <v>199</v>
      </c>
      <c r="W41" s="503">
        <v>-70.720250179985129</v>
      </c>
      <c r="X41" s="503">
        <v>-76.852581262880236</v>
      </c>
      <c r="Y41" s="503">
        <v>172.48185258665922</v>
      </c>
      <c r="Z41" s="507">
        <v>165.65313</v>
      </c>
      <c r="AA41" s="507">
        <v>1.8184400000000001</v>
      </c>
      <c r="AB41" s="504">
        <v>137.34620000000001</v>
      </c>
      <c r="AC41" s="504">
        <v>51.819699999999997</v>
      </c>
      <c r="AD41" s="506">
        <v>9.4044940055000001</v>
      </c>
      <c r="AE41" s="504">
        <v>1.2709999999999999</v>
      </c>
      <c r="AF41" s="504">
        <v>0.20100000000000001</v>
      </c>
      <c r="AG41" s="504">
        <v>4.37</v>
      </c>
      <c r="AH41" s="504">
        <v>84.671999999999997</v>
      </c>
      <c r="AI41" s="503">
        <v>1813.15</v>
      </c>
      <c r="AJ41" s="504">
        <v>355.30619999999999</v>
      </c>
      <c r="AK41" s="504">
        <v>5.1395099999999996</v>
      </c>
      <c r="AL41" s="504">
        <v>309.25756000000001</v>
      </c>
      <c r="AM41" s="504">
        <v>1.5664400000000001</v>
      </c>
      <c r="AN41" s="502">
        <v>147484074.30000001</v>
      </c>
      <c r="AO41" s="505">
        <v>-0.50749049999999996</v>
      </c>
      <c r="AP41" s="502">
        <v>395296.14173999999</v>
      </c>
      <c r="AQ41" s="505">
        <v>-0.19241259999999999</v>
      </c>
      <c r="AR41" s="504">
        <v>133.78880000000001</v>
      </c>
      <c r="AS41" s="502" t="s">
        <v>473</v>
      </c>
      <c r="AT41" s="504">
        <v>46.1004</v>
      </c>
    </row>
    <row r="42" spans="1:46">
      <c r="A42" t="s">
        <v>263</v>
      </c>
      <c r="B42" t="s">
        <v>886</v>
      </c>
      <c r="C42" s="38">
        <v>0.3756944444444445</v>
      </c>
      <c r="E42" s="144">
        <v>30</v>
      </c>
      <c r="F42" s="156" t="s">
        <v>1039</v>
      </c>
      <c r="G42" s="144">
        <v>870</v>
      </c>
      <c r="H42" s="144">
        <v>781</v>
      </c>
      <c r="I42" t="s">
        <v>1181</v>
      </c>
      <c r="J42" s="156" t="s">
        <v>621</v>
      </c>
      <c r="K42" s="156">
        <v>4</v>
      </c>
      <c r="L42" s="156">
        <v>180</v>
      </c>
      <c r="M42" s="19">
        <v>7698.9647000000004</v>
      </c>
      <c r="S42" s="431" t="s">
        <v>1188</v>
      </c>
      <c r="T42" s="366"/>
      <c r="U42" s="438"/>
      <c r="V42" s="342"/>
      <c r="W42"/>
      <c r="X42"/>
      <c r="Y42"/>
      <c r="Z42" s="507">
        <v>165.69731999999999</v>
      </c>
      <c r="AA42" s="507">
        <v>1.79342</v>
      </c>
      <c r="AB42" s="504">
        <v>140.37739999999999</v>
      </c>
      <c r="AC42" s="504">
        <v>53.033799999999999</v>
      </c>
      <c r="AD42" s="506">
        <v>9.5549046821000001</v>
      </c>
      <c r="AE42" s="504">
        <v>1.25</v>
      </c>
      <c r="AF42" s="504">
        <v>0.19800000000000001</v>
      </c>
      <c r="AG42" s="504">
        <v>4.38</v>
      </c>
      <c r="AH42" s="504">
        <v>84.644999999999996</v>
      </c>
      <c r="AI42" s="503">
        <v>1813.61</v>
      </c>
      <c r="AJ42" s="504">
        <v>355.27454999999998</v>
      </c>
      <c r="AK42" s="504">
        <v>5.14459</v>
      </c>
      <c r="AL42" s="504">
        <v>309.18169</v>
      </c>
      <c r="AM42" s="504">
        <v>1.5663899999999999</v>
      </c>
      <c r="AN42" s="502">
        <v>147483800</v>
      </c>
      <c r="AO42" s="505">
        <v>-0.5082238</v>
      </c>
      <c r="AP42" s="502">
        <v>395195.87050000002</v>
      </c>
      <c r="AQ42" s="505">
        <v>-0.17895069999999999</v>
      </c>
      <c r="AR42" s="504">
        <v>133.74449999999999</v>
      </c>
      <c r="AS42" s="502" t="s">
        <v>473</v>
      </c>
      <c r="AT42" s="504">
        <v>46.144599999999997</v>
      </c>
    </row>
    <row r="43" spans="1:46">
      <c r="A43" t="s">
        <v>530</v>
      </c>
      <c r="B43" t="s">
        <v>1134</v>
      </c>
      <c r="C43" s="38">
        <v>0.37916666666666665</v>
      </c>
      <c r="D43" s="15">
        <v>0</v>
      </c>
      <c r="E43" s="144">
        <v>30</v>
      </c>
      <c r="F43" s="156" t="s">
        <v>1038</v>
      </c>
      <c r="G43" s="144">
        <v>880</v>
      </c>
      <c r="H43" s="144">
        <v>865</v>
      </c>
      <c r="I43" s="35" t="s">
        <v>526</v>
      </c>
      <c r="J43" s="156" t="s">
        <v>620</v>
      </c>
      <c r="K43" s="156">
        <v>4</v>
      </c>
      <c r="L43" s="156">
        <v>180</v>
      </c>
      <c r="M43" s="80">
        <v>7647.38</v>
      </c>
      <c r="O43" s="144">
        <v>264.89999999999998</v>
      </c>
      <c r="P43" s="144">
        <v>268.2</v>
      </c>
      <c r="S43"/>
      <c r="T43" s="366"/>
      <c r="U43" s="438"/>
      <c r="V43" s="342"/>
      <c r="W43"/>
      <c r="X43"/>
      <c r="Y43"/>
    </row>
    <row r="44" spans="1:46">
      <c r="A44" t="s">
        <v>834</v>
      </c>
      <c r="B44" t="s">
        <v>1150</v>
      </c>
      <c r="C44" s="38">
        <v>0.38194444444444442</v>
      </c>
      <c r="D44" s="15">
        <v>0</v>
      </c>
      <c r="E44" s="144">
        <v>30</v>
      </c>
      <c r="F44" s="156" t="s">
        <v>744</v>
      </c>
      <c r="G44" s="144">
        <v>1190</v>
      </c>
      <c r="H44" s="144">
        <v>1000</v>
      </c>
      <c r="I44" s="35" t="s">
        <v>526</v>
      </c>
      <c r="J44" s="156" t="s">
        <v>620</v>
      </c>
      <c r="K44" s="156">
        <v>4</v>
      </c>
      <c r="L44" s="156">
        <v>180</v>
      </c>
      <c r="M44" s="19">
        <v>5891.451</v>
      </c>
      <c r="N44" t="s">
        <v>261</v>
      </c>
      <c r="S44"/>
      <c r="T44" s="366"/>
      <c r="U44" s="438"/>
      <c r="V44" s="342"/>
      <c r="W44"/>
      <c r="X44"/>
      <c r="Y44"/>
    </row>
    <row r="45" spans="1:46">
      <c r="A45" t="s">
        <v>475</v>
      </c>
      <c r="B45" t="s">
        <v>810</v>
      </c>
      <c r="C45" s="38">
        <v>0.38541666666666669</v>
      </c>
      <c r="E45" s="144">
        <v>600</v>
      </c>
      <c r="F45" s="156" t="s">
        <v>744</v>
      </c>
      <c r="G45" s="144">
        <v>1190</v>
      </c>
      <c r="H45" s="144">
        <v>1100</v>
      </c>
      <c r="I45" t="s">
        <v>606</v>
      </c>
      <c r="J45" s="156" t="s">
        <v>621</v>
      </c>
      <c r="K45" s="156">
        <v>4</v>
      </c>
      <c r="L45" s="156">
        <v>180</v>
      </c>
      <c r="M45" s="19">
        <v>5889.9508999999998</v>
      </c>
      <c r="S45" s="431" t="s">
        <v>1262</v>
      </c>
      <c r="T45" s="366">
        <v>0</v>
      </c>
      <c r="U45" s="438">
        <v>0</v>
      </c>
      <c r="V45" s="431" t="s">
        <v>13</v>
      </c>
      <c r="W45" s="503">
        <v>-94.325916758629887</v>
      </c>
      <c r="X45" s="503">
        <v>-2.0949434748910458</v>
      </c>
      <c r="Y45" s="503">
        <v>172.349637615848</v>
      </c>
      <c r="Z45" s="507">
        <v>165.78917999999999</v>
      </c>
      <c r="AA45" s="507">
        <v>1.7404500000000001</v>
      </c>
      <c r="AB45" s="504">
        <v>147.333</v>
      </c>
      <c r="AC45" s="504">
        <v>55.327599999999997</v>
      </c>
      <c r="AD45" s="506">
        <v>9.8724383327999998</v>
      </c>
      <c r="AE45" s="504">
        <v>1.2150000000000001</v>
      </c>
      <c r="AF45" s="504">
        <v>0.192</v>
      </c>
      <c r="AG45" s="504">
        <v>4.38</v>
      </c>
      <c r="AH45" s="504">
        <v>84.587000000000003</v>
      </c>
      <c r="AI45" s="503">
        <v>1814.471</v>
      </c>
      <c r="AJ45" s="504">
        <v>355.20648</v>
      </c>
      <c r="AK45" s="504">
        <v>5.1559900000000001</v>
      </c>
      <c r="AL45" s="504">
        <v>309.02152000000001</v>
      </c>
      <c r="AM45" s="504">
        <v>1.56629</v>
      </c>
      <c r="AN45" s="502">
        <v>147483219.80000001</v>
      </c>
      <c r="AO45" s="505">
        <v>-0.50976909999999998</v>
      </c>
      <c r="AP45" s="502">
        <v>395008.39591999998</v>
      </c>
      <c r="AQ45" s="505">
        <v>-0.1498273</v>
      </c>
      <c r="AR45" s="504">
        <v>133.65219999999999</v>
      </c>
      <c r="AS45" s="502" t="s">
        <v>473</v>
      </c>
      <c r="AT45" s="504">
        <v>46.236800000000002</v>
      </c>
    </row>
    <row r="46" spans="1:46">
      <c r="A46" t="s">
        <v>607</v>
      </c>
      <c r="B46" t="s">
        <v>1135</v>
      </c>
      <c r="C46" s="38">
        <v>0.39374999999999999</v>
      </c>
      <c r="E46" s="144">
        <v>600</v>
      </c>
      <c r="F46" s="156" t="s">
        <v>744</v>
      </c>
      <c r="G46" s="144">
        <v>1190</v>
      </c>
      <c r="H46" s="144">
        <v>1100</v>
      </c>
      <c r="I46" t="s">
        <v>482</v>
      </c>
      <c r="J46" s="156" t="s">
        <v>621</v>
      </c>
      <c r="K46" s="156">
        <v>4</v>
      </c>
      <c r="L46" s="156">
        <v>180</v>
      </c>
      <c r="M46" s="19">
        <v>5889.9508999999998</v>
      </c>
      <c r="N46" t="s">
        <v>531</v>
      </c>
      <c r="S46" s="431" t="s">
        <v>1262</v>
      </c>
      <c r="T46" s="366">
        <v>0</v>
      </c>
      <c r="U46" s="438">
        <v>0</v>
      </c>
      <c r="V46" s="431" t="s">
        <v>203</v>
      </c>
      <c r="W46" s="503">
        <v>-94.596894258516016</v>
      </c>
      <c r="X46" s="503">
        <v>0.77287368237970588</v>
      </c>
      <c r="Y46" s="503">
        <v>394.88044320718745</v>
      </c>
      <c r="Z46" s="507">
        <v>165.84635</v>
      </c>
      <c r="AA46" s="507">
        <v>1.70689</v>
      </c>
      <c r="AB46" s="504">
        <v>152.1208</v>
      </c>
      <c r="AC46" s="504">
        <v>56.560099999999998</v>
      </c>
      <c r="AD46" s="506">
        <v>10.072985901699999</v>
      </c>
      <c r="AE46" s="504">
        <v>1.1970000000000001</v>
      </c>
      <c r="AF46" s="504">
        <v>0.189</v>
      </c>
      <c r="AG46" s="504">
        <v>4.38</v>
      </c>
      <c r="AH46" s="504">
        <v>84.55</v>
      </c>
      <c r="AI46" s="503">
        <v>1814.9359999999999</v>
      </c>
      <c r="AJ46" s="504">
        <v>355.16275999999999</v>
      </c>
      <c r="AK46" s="504">
        <v>5.1636199999999999</v>
      </c>
      <c r="AL46" s="504">
        <v>308.92036000000002</v>
      </c>
      <c r="AM46" s="504">
        <v>1.5662199999999999</v>
      </c>
      <c r="AN46" s="502">
        <v>147482852.40000001</v>
      </c>
      <c r="AO46" s="505">
        <v>-0.51074310000000001</v>
      </c>
      <c r="AP46" s="502">
        <v>394907.28350999998</v>
      </c>
      <c r="AQ46" s="505">
        <v>-0.1310124</v>
      </c>
      <c r="AR46" s="504">
        <v>133.59469999999999</v>
      </c>
      <c r="AS46" s="502" t="s">
        <v>473</v>
      </c>
      <c r="AT46" s="504">
        <v>46.2943</v>
      </c>
    </row>
    <row r="47" spans="1:46">
      <c r="A47" t="s">
        <v>1079</v>
      </c>
      <c r="B47" t="s">
        <v>1136</v>
      </c>
      <c r="C47" s="38">
        <v>0.40902777777777777</v>
      </c>
      <c r="E47" s="144">
        <v>600</v>
      </c>
      <c r="F47" s="156" t="s">
        <v>744</v>
      </c>
      <c r="G47" s="144">
        <v>1190</v>
      </c>
      <c r="H47" s="144">
        <v>1100</v>
      </c>
      <c r="I47" t="s">
        <v>754</v>
      </c>
      <c r="J47" s="156" t="s">
        <v>621</v>
      </c>
      <c r="K47" s="156">
        <v>4</v>
      </c>
      <c r="L47" s="156">
        <v>180</v>
      </c>
      <c r="M47" s="19">
        <v>5889.9508999999998</v>
      </c>
      <c r="S47" s="431" t="s">
        <v>1262</v>
      </c>
      <c r="T47" s="366">
        <v>28</v>
      </c>
      <c r="U47" s="438">
        <v>0</v>
      </c>
      <c r="V47" s="431" t="s">
        <v>13</v>
      </c>
      <c r="W47" s="503">
        <v>-95.028642167088307</v>
      </c>
      <c r="X47" s="503">
        <v>5.4968655094200214</v>
      </c>
      <c r="Y47" s="503">
        <v>918.16703963707914</v>
      </c>
      <c r="Z47" s="507">
        <v>165.94985</v>
      </c>
      <c r="AA47" s="507">
        <v>1.64516</v>
      </c>
      <c r="AB47" s="504">
        <v>161.643</v>
      </c>
      <c r="AC47" s="504">
        <v>58.308100000000003</v>
      </c>
      <c r="AD47" s="506">
        <v>10.4406564445</v>
      </c>
      <c r="AE47" s="504">
        <v>1.1739999999999999</v>
      </c>
      <c r="AF47" s="504">
        <v>0.186</v>
      </c>
      <c r="AG47" s="504">
        <v>4.38</v>
      </c>
      <c r="AH47" s="504">
        <v>84.483999999999995</v>
      </c>
      <c r="AI47" s="503">
        <v>1815.624</v>
      </c>
      <c r="AJ47" s="504">
        <v>355.08148999999997</v>
      </c>
      <c r="AK47" s="504">
        <v>5.1782899999999996</v>
      </c>
      <c r="AL47" s="504">
        <v>308.73489999999998</v>
      </c>
      <c r="AM47" s="504">
        <v>1.5661</v>
      </c>
      <c r="AN47" s="502">
        <v>147482177</v>
      </c>
      <c r="AO47" s="505">
        <v>-0.5125248</v>
      </c>
      <c r="AP47" s="502">
        <v>394757.47448999999</v>
      </c>
      <c r="AQ47" s="505">
        <v>-9.5865000000000006E-2</v>
      </c>
      <c r="AR47" s="504">
        <v>133.49010000000001</v>
      </c>
      <c r="AS47" s="502" t="s">
        <v>473</v>
      </c>
      <c r="AT47" s="504">
        <v>46.398699999999998</v>
      </c>
    </row>
    <row r="48" spans="1:46">
      <c r="A48" t="s">
        <v>1079</v>
      </c>
      <c r="B48" t="s">
        <v>814</v>
      </c>
      <c r="C48" s="38">
        <v>0.41805555555555557</v>
      </c>
      <c r="E48" s="144">
        <v>600</v>
      </c>
      <c r="F48" s="156" t="s">
        <v>744</v>
      </c>
      <c r="G48" s="144">
        <v>1190</v>
      </c>
      <c r="H48" s="144">
        <v>1100</v>
      </c>
      <c r="I48" t="s">
        <v>910</v>
      </c>
      <c r="J48" s="156" t="s">
        <v>621</v>
      </c>
      <c r="K48" s="156">
        <v>4</v>
      </c>
      <c r="L48" s="156">
        <v>180</v>
      </c>
      <c r="M48" s="19">
        <v>5889.9508999999998</v>
      </c>
      <c r="N48" t="s">
        <v>532</v>
      </c>
      <c r="S48" s="431" t="s">
        <v>1262</v>
      </c>
      <c r="T48" s="366">
        <v>42</v>
      </c>
      <c r="U48" s="438">
        <v>0</v>
      </c>
      <c r="V48" s="431" t="s">
        <v>13</v>
      </c>
      <c r="W48" s="503">
        <v>-95.240015462993213</v>
      </c>
      <c r="X48" s="503">
        <v>7.8784750474867256</v>
      </c>
      <c r="Y48" s="503">
        <v>1301.9335140192052</v>
      </c>
      <c r="Z48" s="507">
        <v>166.01043000000001</v>
      </c>
      <c r="AA48" s="507">
        <v>1.60856</v>
      </c>
      <c r="AB48" s="504">
        <v>167.6489</v>
      </c>
      <c r="AC48" s="504">
        <v>58.991500000000002</v>
      </c>
      <c r="AD48" s="506">
        <v>10.657916310699999</v>
      </c>
      <c r="AE48" s="504">
        <v>1.1659999999999999</v>
      </c>
      <c r="AF48" s="504">
        <v>0.184</v>
      </c>
      <c r="AG48" s="504">
        <v>4.38</v>
      </c>
      <c r="AH48" s="504">
        <v>84.445999999999998</v>
      </c>
      <c r="AI48" s="503">
        <v>1815.931</v>
      </c>
      <c r="AJ48" s="504">
        <v>355.03298000000001</v>
      </c>
      <c r="AK48" s="504">
        <v>5.18729</v>
      </c>
      <c r="AL48" s="504">
        <v>308.62529999999998</v>
      </c>
      <c r="AM48" s="504">
        <v>1.56603</v>
      </c>
      <c r="AN48" s="502">
        <v>147481776.90000001</v>
      </c>
      <c r="AO48" s="505">
        <v>-0.51357520000000001</v>
      </c>
      <c r="AP48" s="502">
        <v>394690.90706</v>
      </c>
      <c r="AQ48" s="505">
        <v>-7.4805300000000005E-2</v>
      </c>
      <c r="AR48" s="504">
        <v>133.4289</v>
      </c>
      <c r="AS48" s="502" t="s">
        <v>473</v>
      </c>
      <c r="AT48" s="504">
        <v>46.459899999999998</v>
      </c>
    </row>
    <row r="49" spans="1:47">
      <c r="A49" t="s">
        <v>1079</v>
      </c>
      <c r="B49" t="s">
        <v>1214</v>
      </c>
      <c r="C49" s="38">
        <v>0.45</v>
      </c>
      <c r="E49" s="144">
        <v>600</v>
      </c>
      <c r="F49" s="156" t="s">
        <v>744</v>
      </c>
      <c r="G49" s="144">
        <v>1190</v>
      </c>
      <c r="H49" s="144">
        <v>1100</v>
      </c>
      <c r="I49" t="s">
        <v>680</v>
      </c>
      <c r="J49" s="156" t="s">
        <v>621</v>
      </c>
      <c r="K49" s="156">
        <v>4</v>
      </c>
      <c r="L49" s="156">
        <v>180</v>
      </c>
      <c r="M49" s="19">
        <v>5889.9508999999998</v>
      </c>
      <c r="S49" s="431" t="s">
        <v>1262</v>
      </c>
      <c r="T49" s="366">
        <v>60</v>
      </c>
      <c r="U49" s="438">
        <v>0</v>
      </c>
      <c r="V49" s="431" t="s">
        <v>13</v>
      </c>
      <c r="W49" s="503">
        <v>-95.558273105609686</v>
      </c>
      <c r="X49" s="503">
        <v>10.192653169676616</v>
      </c>
      <c r="Y49" s="503">
        <v>1800.813225185716</v>
      </c>
      <c r="Z49" s="507">
        <v>166.22357</v>
      </c>
      <c r="AA49" s="507">
        <v>1.4784600000000001</v>
      </c>
      <c r="AB49" s="504">
        <v>189.7423</v>
      </c>
      <c r="AC49" s="504">
        <v>59.080800000000004</v>
      </c>
      <c r="AD49" s="506">
        <v>11.426681990800001</v>
      </c>
      <c r="AE49" s="504">
        <v>1.165</v>
      </c>
      <c r="AF49" s="504">
        <v>0.184</v>
      </c>
      <c r="AG49" s="504">
        <v>4.3899999999999997</v>
      </c>
      <c r="AH49" s="504">
        <v>84.308999999999997</v>
      </c>
      <c r="AI49" s="503">
        <v>1816.404</v>
      </c>
      <c r="AJ49" s="504">
        <v>354.86049000000003</v>
      </c>
      <c r="AK49" s="504">
        <v>5.2201000000000004</v>
      </c>
      <c r="AL49" s="504">
        <v>308.23750999999999</v>
      </c>
      <c r="AM49" s="504">
        <v>1.5657799999999999</v>
      </c>
      <c r="AN49" s="502">
        <v>147480354.30000001</v>
      </c>
      <c r="AO49" s="505">
        <v>-0.51727749999999995</v>
      </c>
      <c r="AP49" s="502">
        <v>394588.09959</v>
      </c>
      <c r="AQ49" s="505">
        <v>3.3280000000000001E-4</v>
      </c>
      <c r="AR49" s="504">
        <v>133.21270000000001</v>
      </c>
      <c r="AS49" s="502" t="s">
        <v>473</v>
      </c>
      <c r="AT49" s="504">
        <v>46.675600000000003</v>
      </c>
    </row>
    <row r="50" spans="1:47">
      <c r="A50" t="s">
        <v>1309</v>
      </c>
      <c r="B50" t="s">
        <v>1215</v>
      </c>
      <c r="C50" s="38">
        <v>0.45763888888888887</v>
      </c>
      <c r="E50" s="144">
        <v>30</v>
      </c>
      <c r="F50" s="156" t="s">
        <v>744</v>
      </c>
      <c r="G50" s="144">
        <v>1190</v>
      </c>
      <c r="H50" s="144">
        <v>1100</v>
      </c>
      <c r="I50" t="s">
        <v>1181</v>
      </c>
      <c r="J50" s="156" t="s">
        <v>621</v>
      </c>
      <c r="K50" s="156">
        <v>4</v>
      </c>
      <c r="L50" s="156">
        <v>180</v>
      </c>
      <c r="M50" s="19">
        <v>5889.9508999999998</v>
      </c>
      <c r="S50" s="431" t="s">
        <v>1188</v>
      </c>
      <c r="T50" s="366"/>
      <c r="U50" s="438"/>
      <c r="V50" s="342"/>
      <c r="W50"/>
      <c r="X50"/>
      <c r="Y50"/>
      <c r="Z50" s="507">
        <v>166.25144</v>
      </c>
      <c r="AA50" s="507">
        <v>1.46143</v>
      </c>
      <c r="AB50" s="504">
        <v>192.55969999999999</v>
      </c>
      <c r="AC50" s="504">
        <v>58.8217</v>
      </c>
      <c r="AD50" s="506">
        <v>11.526955775199999</v>
      </c>
      <c r="AE50" s="504">
        <v>1.1679999999999999</v>
      </c>
      <c r="AF50" s="504">
        <v>0.185</v>
      </c>
      <c r="AG50" s="504">
        <v>4.3899999999999997</v>
      </c>
      <c r="AH50" s="504">
        <v>84.290999999999997</v>
      </c>
      <c r="AI50" s="503">
        <v>1816.395</v>
      </c>
      <c r="AJ50" s="504">
        <v>354.83809000000002</v>
      </c>
      <c r="AK50" s="504">
        <v>5.2244000000000002</v>
      </c>
      <c r="AL50" s="504">
        <v>308.18693000000002</v>
      </c>
      <c r="AM50" s="504">
        <v>1.56575</v>
      </c>
      <c r="AN50" s="502">
        <v>147480168</v>
      </c>
      <c r="AO50" s="505">
        <v>-0.51775870000000002</v>
      </c>
      <c r="AP50" s="502">
        <v>394589.97829</v>
      </c>
      <c r="AQ50" s="505">
        <v>1.0100899999999999E-2</v>
      </c>
      <c r="AR50" s="504">
        <v>133.18440000000001</v>
      </c>
      <c r="AS50" s="502" t="s">
        <v>473</v>
      </c>
      <c r="AT50" s="504">
        <v>46.703899999999997</v>
      </c>
    </row>
    <row r="51" spans="1:47">
      <c r="A51" t="s">
        <v>1325</v>
      </c>
      <c r="B51" t="s">
        <v>973</v>
      </c>
      <c r="C51" s="38">
        <v>0.4597222222222222</v>
      </c>
      <c r="E51" s="144">
        <v>600</v>
      </c>
      <c r="F51" s="156" t="s">
        <v>744</v>
      </c>
      <c r="G51" s="144">
        <v>1190</v>
      </c>
      <c r="H51" s="144">
        <v>1100</v>
      </c>
      <c r="I51" t="s">
        <v>184</v>
      </c>
      <c r="J51" s="156" t="s">
        <v>621</v>
      </c>
      <c r="K51" s="156">
        <v>4</v>
      </c>
      <c r="L51" s="156">
        <v>180</v>
      </c>
      <c r="M51" s="19">
        <v>5889.9508999999998</v>
      </c>
      <c r="S51"/>
      <c r="T51" s="366"/>
      <c r="U51" s="438"/>
      <c r="V51" s="342"/>
      <c r="W51"/>
      <c r="X51"/>
      <c r="Y51"/>
    </row>
    <row r="52" spans="1:47">
      <c r="A52" t="s">
        <v>683</v>
      </c>
      <c r="B52" t="s">
        <v>821</v>
      </c>
      <c r="C52" s="38">
        <v>0.4680555555555555</v>
      </c>
      <c r="D52" s="15">
        <v>0</v>
      </c>
      <c r="E52" s="144">
        <v>30</v>
      </c>
      <c r="F52" s="156" t="s">
        <v>744</v>
      </c>
      <c r="G52" s="144">
        <v>1190</v>
      </c>
      <c r="H52" s="144">
        <v>1000</v>
      </c>
      <c r="I52" s="35" t="s">
        <v>526</v>
      </c>
      <c r="J52" s="156" t="s">
        <v>620</v>
      </c>
      <c r="K52" s="156">
        <v>4</v>
      </c>
      <c r="L52" s="156">
        <v>180</v>
      </c>
      <c r="M52" s="19">
        <v>5891.451</v>
      </c>
      <c r="S52"/>
      <c r="T52" s="366"/>
      <c r="U52" s="438"/>
      <c r="V52" s="342"/>
      <c r="W52"/>
      <c r="X52"/>
      <c r="Y52"/>
    </row>
    <row r="53" spans="1:47">
      <c r="A53" t="s">
        <v>437</v>
      </c>
      <c r="B53" t="s">
        <v>1219</v>
      </c>
      <c r="C53" s="38">
        <v>0.47013888888888888</v>
      </c>
      <c r="E53" s="144">
        <v>600</v>
      </c>
      <c r="F53" s="156" t="s">
        <v>744</v>
      </c>
      <c r="G53" s="144">
        <v>1190</v>
      </c>
      <c r="H53" s="144">
        <v>1100</v>
      </c>
      <c r="I53" t="s">
        <v>606</v>
      </c>
      <c r="J53" s="156" t="s">
        <v>621</v>
      </c>
      <c r="K53" s="156">
        <v>4</v>
      </c>
      <c r="L53" s="156">
        <v>180</v>
      </c>
      <c r="M53" s="19">
        <v>5889.9508999999998</v>
      </c>
      <c r="S53" s="431" t="s">
        <v>652</v>
      </c>
      <c r="T53" s="366">
        <v>0</v>
      </c>
      <c r="U53" s="438">
        <v>0</v>
      </c>
      <c r="V53" s="431" t="s">
        <v>13</v>
      </c>
      <c r="W53" s="503">
        <v>-97.607107224523901</v>
      </c>
      <c r="X53" s="503">
        <v>26.949141893542237</v>
      </c>
      <c r="Y53" s="503">
        <v>172.18845946419333</v>
      </c>
      <c r="Z53" s="507">
        <v>166.35894999999999</v>
      </c>
      <c r="AA53" s="507">
        <v>1.39601</v>
      </c>
      <c r="AB53" s="504">
        <v>202.86779999999999</v>
      </c>
      <c r="AC53" s="504">
        <v>57.293999999999997</v>
      </c>
      <c r="AD53" s="506">
        <v>11.9113386151</v>
      </c>
      <c r="AE53" s="504">
        <v>1.1870000000000001</v>
      </c>
      <c r="AF53" s="504">
        <v>0.188</v>
      </c>
      <c r="AG53" s="504">
        <v>4.3899999999999997</v>
      </c>
      <c r="AH53" s="504">
        <v>84.221999999999994</v>
      </c>
      <c r="AI53" s="503">
        <v>1816.213</v>
      </c>
      <c r="AJ53" s="504">
        <v>354.75288</v>
      </c>
      <c r="AK53" s="504">
        <v>5.24071</v>
      </c>
      <c r="AL53" s="504">
        <v>307.99302999999998</v>
      </c>
      <c r="AM53" s="504">
        <v>1.56562</v>
      </c>
      <c r="AN53" s="502">
        <v>147479452.19999999</v>
      </c>
      <c r="AO53" s="505">
        <v>-0.51959979999999995</v>
      </c>
      <c r="AP53" s="502">
        <v>394629.59736999997</v>
      </c>
      <c r="AQ53" s="505">
        <v>4.7220900000000003E-2</v>
      </c>
      <c r="AR53" s="504">
        <v>133.0753</v>
      </c>
      <c r="AS53" s="502" t="s">
        <v>473</v>
      </c>
      <c r="AT53" s="504">
        <v>46.812800000000003</v>
      </c>
    </row>
    <row r="54" spans="1:47">
      <c r="A54" t="s">
        <v>437</v>
      </c>
      <c r="B54" t="s">
        <v>1052</v>
      </c>
      <c r="C54" s="38">
        <v>0.47847222222222219</v>
      </c>
      <c r="E54" s="144">
        <v>600</v>
      </c>
      <c r="F54" s="156" t="s">
        <v>744</v>
      </c>
      <c r="G54" s="144">
        <v>1190</v>
      </c>
      <c r="H54" s="144">
        <v>1100</v>
      </c>
      <c r="I54" t="s">
        <v>482</v>
      </c>
      <c r="J54" s="156" t="s">
        <v>621</v>
      </c>
      <c r="K54" s="156">
        <v>4</v>
      </c>
      <c r="L54" s="156">
        <v>180</v>
      </c>
      <c r="M54" s="19">
        <v>5889.9508999999998</v>
      </c>
      <c r="S54" s="431" t="s">
        <v>652</v>
      </c>
      <c r="T54" s="366">
        <v>0</v>
      </c>
      <c r="U54" s="438">
        <v>0</v>
      </c>
      <c r="V54" s="431" t="s">
        <v>203</v>
      </c>
      <c r="W54" s="503">
        <v>-97.583241906191176</v>
      </c>
      <c r="X54" s="503">
        <v>26.627977889909282</v>
      </c>
      <c r="Y54" s="503">
        <v>394.63772563458497</v>
      </c>
      <c r="Z54" s="507">
        <v>166.41564</v>
      </c>
      <c r="AA54" s="507">
        <v>1.36181</v>
      </c>
      <c r="AB54" s="504">
        <v>207.8588</v>
      </c>
      <c r="AC54" s="504">
        <v>56.188899999999997</v>
      </c>
      <c r="AD54" s="506">
        <v>12.111886183799999</v>
      </c>
      <c r="AE54" s="504">
        <v>1.2030000000000001</v>
      </c>
      <c r="AF54" s="504">
        <v>0.19</v>
      </c>
      <c r="AG54" s="504">
        <v>4.3899999999999997</v>
      </c>
      <c r="AH54" s="504">
        <v>84.185000000000002</v>
      </c>
      <c r="AI54" s="503">
        <v>1816.0250000000001</v>
      </c>
      <c r="AJ54" s="504">
        <v>354.709</v>
      </c>
      <c r="AK54" s="504">
        <v>5.2490199999999998</v>
      </c>
      <c r="AL54" s="504">
        <v>307.89186999999998</v>
      </c>
      <c r="AM54" s="504">
        <v>1.5655600000000001</v>
      </c>
      <c r="AN54" s="502">
        <v>147479077.69999999</v>
      </c>
      <c r="AO54" s="505">
        <v>-0.52055819999999997</v>
      </c>
      <c r="AP54" s="502">
        <v>394670.47515999997</v>
      </c>
      <c r="AQ54" s="505">
        <v>6.62967E-2</v>
      </c>
      <c r="AR54" s="504">
        <v>133.01779999999999</v>
      </c>
      <c r="AS54" s="502" t="s">
        <v>473</v>
      </c>
      <c r="AT54" s="504">
        <v>46.870199999999997</v>
      </c>
    </row>
    <row r="55" spans="1:47">
      <c r="A55" t="s">
        <v>437</v>
      </c>
      <c r="B55" t="s">
        <v>641</v>
      </c>
      <c r="C55" s="38">
        <v>0.48680555555555555</v>
      </c>
      <c r="E55" s="144">
        <v>600</v>
      </c>
      <c r="F55" s="156" t="s">
        <v>744</v>
      </c>
      <c r="G55" s="144">
        <v>1190</v>
      </c>
      <c r="H55" s="144">
        <v>1100</v>
      </c>
      <c r="I55" t="s">
        <v>754</v>
      </c>
      <c r="J55" s="156" t="s">
        <v>621</v>
      </c>
      <c r="K55" s="156">
        <v>4</v>
      </c>
      <c r="L55" s="156">
        <v>180</v>
      </c>
      <c r="M55" s="19">
        <v>5889.9508999999998</v>
      </c>
      <c r="S55" s="431" t="s">
        <v>652</v>
      </c>
      <c r="T55" s="366">
        <v>28</v>
      </c>
      <c r="U55" s="438">
        <v>0</v>
      </c>
      <c r="V55" s="431" t="s">
        <v>13</v>
      </c>
      <c r="W55" s="503">
        <v>-97.46937992785864</v>
      </c>
      <c r="X55" s="503">
        <v>26.038765630358522</v>
      </c>
      <c r="Y55" s="503">
        <v>974.87078084375889</v>
      </c>
      <c r="Z55" s="507">
        <v>166.47287</v>
      </c>
      <c r="AA55" s="507">
        <v>1.32758</v>
      </c>
      <c r="AB55" s="504">
        <v>212.54939999999999</v>
      </c>
      <c r="AC55" s="504">
        <v>54.8977</v>
      </c>
      <c r="AD55" s="506">
        <v>12.3124337524</v>
      </c>
      <c r="AE55" s="504">
        <v>1.2210000000000001</v>
      </c>
      <c r="AF55" s="504">
        <v>0.193</v>
      </c>
      <c r="AG55" s="504">
        <v>4.3899999999999997</v>
      </c>
      <c r="AH55" s="504">
        <v>84.147999999999996</v>
      </c>
      <c r="AI55" s="503">
        <v>1815.7739999999999</v>
      </c>
      <c r="AJ55" s="504">
        <v>354.66564</v>
      </c>
      <c r="AK55" s="504">
        <v>5.2571399999999997</v>
      </c>
      <c r="AL55" s="504">
        <v>307.79070000000002</v>
      </c>
      <c r="AM55" s="504">
        <v>1.56549</v>
      </c>
      <c r="AN55" s="502">
        <v>147478702.59999999</v>
      </c>
      <c r="AO55" s="505">
        <v>-0.5215149</v>
      </c>
      <c r="AP55" s="502">
        <v>394724.99352000002</v>
      </c>
      <c r="AQ55" s="505">
        <v>8.5105600000000003E-2</v>
      </c>
      <c r="AR55" s="504">
        <v>132.9598</v>
      </c>
      <c r="AS55" s="502" t="s">
        <v>473</v>
      </c>
      <c r="AT55" s="504">
        <v>46.928100000000001</v>
      </c>
    </row>
    <row r="56" spans="1:47">
      <c r="A56" t="s">
        <v>437</v>
      </c>
      <c r="B56" t="s">
        <v>642</v>
      </c>
      <c r="C56" s="38">
        <v>0.49513888888888885</v>
      </c>
      <c r="E56" s="144">
        <v>600</v>
      </c>
      <c r="F56" s="156" t="s">
        <v>744</v>
      </c>
      <c r="G56" s="144">
        <v>1190</v>
      </c>
      <c r="H56" s="144">
        <v>1100</v>
      </c>
      <c r="I56" t="s">
        <v>910</v>
      </c>
      <c r="J56" s="156" t="s">
        <v>621</v>
      </c>
      <c r="K56" s="156">
        <v>4</v>
      </c>
      <c r="L56" s="156">
        <v>180</v>
      </c>
      <c r="M56" s="19">
        <v>5889.9508999999998</v>
      </c>
      <c r="S56" s="431" t="s">
        <v>652</v>
      </c>
      <c r="T56" s="366">
        <v>42</v>
      </c>
      <c r="U56" s="438">
        <v>0</v>
      </c>
      <c r="V56" s="431" t="s">
        <v>13</v>
      </c>
      <c r="W56" s="503">
        <v>-97.423035331245018</v>
      </c>
      <c r="X56" s="503">
        <v>25.765079616270206</v>
      </c>
      <c r="Y56" s="503">
        <v>1376.6127183585654</v>
      </c>
      <c r="Z56" s="507">
        <v>166.53075999999999</v>
      </c>
      <c r="AA56" s="507">
        <v>1.2932999999999999</v>
      </c>
      <c r="AB56" s="504">
        <v>216.9324</v>
      </c>
      <c r="AC56" s="504">
        <v>53.4407</v>
      </c>
      <c r="AD56" s="506">
        <v>12.5129813211</v>
      </c>
      <c r="AE56" s="504">
        <v>1.244</v>
      </c>
      <c r="AF56" s="504">
        <v>0.19700000000000001</v>
      </c>
      <c r="AG56" s="504">
        <v>4.3899999999999997</v>
      </c>
      <c r="AH56" s="504">
        <v>84.111000000000004</v>
      </c>
      <c r="AI56" s="503">
        <v>1815.461</v>
      </c>
      <c r="AJ56" s="504">
        <v>354.62290000000002</v>
      </c>
      <c r="AK56" s="504">
        <v>5.2650199999999998</v>
      </c>
      <c r="AL56" s="504">
        <v>307.68954000000002</v>
      </c>
      <c r="AM56" s="504">
        <v>1.56542</v>
      </c>
      <c r="AN56" s="502">
        <v>147478326.80000001</v>
      </c>
      <c r="AO56" s="505">
        <v>-0.52247010000000005</v>
      </c>
      <c r="AP56" s="502">
        <v>394792.94203999999</v>
      </c>
      <c r="AQ56" s="505">
        <v>0.1035971</v>
      </c>
      <c r="AR56" s="504">
        <v>132.90119999999999</v>
      </c>
      <c r="AS56" s="502" t="s">
        <v>473</v>
      </c>
      <c r="AT56" s="504">
        <v>46.986499999999999</v>
      </c>
    </row>
    <row r="57" spans="1:47">
      <c r="A57" t="s">
        <v>1309</v>
      </c>
      <c r="B57" t="s">
        <v>1066</v>
      </c>
      <c r="C57" s="38">
        <v>0.50486111111111109</v>
      </c>
      <c r="E57" s="144">
        <v>30</v>
      </c>
      <c r="F57" s="156" t="s">
        <v>744</v>
      </c>
      <c r="G57" s="144">
        <v>1190</v>
      </c>
      <c r="H57" s="144">
        <v>1100</v>
      </c>
      <c r="I57" t="s">
        <v>1181</v>
      </c>
      <c r="J57" s="156" t="s">
        <v>621</v>
      </c>
      <c r="K57" s="156">
        <v>4</v>
      </c>
      <c r="L57" s="156">
        <v>180</v>
      </c>
      <c r="M57" s="19">
        <v>5889.9508999999998</v>
      </c>
      <c r="S57" s="431" t="s">
        <v>1188</v>
      </c>
      <c r="T57" s="366"/>
      <c r="U57" s="438"/>
      <c r="V57" s="342"/>
      <c r="W57"/>
      <c r="X57"/>
      <c r="Y57"/>
      <c r="Z57" s="507">
        <v>166.57465999999999</v>
      </c>
      <c r="AA57" s="507">
        <v>1.2675799999999999</v>
      </c>
      <c r="AB57" s="504">
        <v>220.02029999999999</v>
      </c>
      <c r="AC57" s="504">
        <v>52.250799999999998</v>
      </c>
      <c r="AD57" s="506">
        <v>12.6633919975</v>
      </c>
      <c r="AE57" s="504">
        <v>1.2629999999999999</v>
      </c>
      <c r="AF57" s="504">
        <v>0.2</v>
      </c>
      <c r="AG57" s="504">
        <v>4.3899999999999997</v>
      </c>
      <c r="AH57" s="504">
        <v>84.082999999999998</v>
      </c>
      <c r="AI57" s="503">
        <v>1815.1869999999999</v>
      </c>
      <c r="AJ57" s="504">
        <v>354.59129999999999</v>
      </c>
      <c r="AK57" s="504">
        <v>5.2707499999999996</v>
      </c>
      <c r="AL57" s="504">
        <v>307.61365999999998</v>
      </c>
      <c r="AM57" s="504">
        <v>1.5653699999999999</v>
      </c>
      <c r="AN57" s="502">
        <v>147478044.40000001</v>
      </c>
      <c r="AO57" s="505">
        <v>-0.52318549999999997</v>
      </c>
      <c r="AP57" s="502">
        <v>394852.56998999999</v>
      </c>
      <c r="AQ57" s="505">
        <v>0.1172274</v>
      </c>
      <c r="AR57" s="504">
        <v>132.85679999999999</v>
      </c>
      <c r="AS57" s="502" t="s">
        <v>473</v>
      </c>
      <c r="AT57" s="504">
        <v>47.030900000000003</v>
      </c>
    </row>
    <row r="58" spans="1:47">
      <c r="A58" t="s">
        <v>1325</v>
      </c>
      <c r="B58" t="s">
        <v>643</v>
      </c>
      <c r="C58" s="38">
        <v>0.50624999999999998</v>
      </c>
      <c r="E58" s="144">
        <v>600</v>
      </c>
      <c r="F58" s="156" t="s">
        <v>744</v>
      </c>
      <c r="G58" s="144">
        <v>1190</v>
      </c>
      <c r="H58" s="144">
        <v>1100</v>
      </c>
      <c r="I58" t="s">
        <v>184</v>
      </c>
      <c r="J58" s="156" t="s">
        <v>621</v>
      </c>
      <c r="K58" s="156">
        <v>4</v>
      </c>
      <c r="L58" s="156">
        <v>180</v>
      </c>
      <c r="M58" s="19">
        <v>5889.9508999999998</v>
      </c>
      <c r="S58"/>
      <c r="T58" s="366"/>
      <c r="U58" s="438"/>
      <c r="V58" s="342"/>
      <c r="W58"/>
      <c r="X58"/>
      <c r="Y58"/>
    </row>
    <row r="59" spans="1:47">
      <c r="A59" t="s">
        <v>1338</v>
      </c>
      <c r="B59" t="s">
        <v>644</v>
      </c>
      <c r="C59" s="38">
        <v>0.51458333333333328</v>
      </c>
      <c r="D59" s="15">
        <v>0</v>
      </c>
      <c r="E59" s="144">
        <v>30</v>
      </c>
      <c r="F59" s="156" t="s">
        <v>744</v>
      </c>
      <c r="G59" s="144">
        <v>1190</v>
      </c>
      <c r="H59" s="144">
        <v>1000</v>
      </c>
      <c r="I59" s="35" t="s">
        <v>526</v>
      </c>
      <c r="J59" s="156" t="s">
        <v>620</v>
      </c>
      <c r="K59" s="156">
        <v>4</v>
      </c>
      <c r="L59" s="156">
        <v>180</v>
      </c>
      <c r="M59" s="19">
        <v>5891.451</v>
      </c>
      <c r="N59" t="s">
        <v>529</v>
      </c>
      <c r="S59"/>
      <c r="T59" s="365"/>
      <c r="U59" s="437"/>
      <c r="V59" s="342"/>
      <c r="W59"/>
      <c r="X59"/>
      <c r="Y59"/>
    </row>
    <row r="60" spans="1:47" s="35" customFormat="1" ht="24">
      <c r="A60" s="35" t="s">
        <v>1265</v>
      </c>
      <c r="B60" s="35" t="s">
        <v>651</v>
      </c>
      <c r="C60" s="156"/>
      <c r="D60" s="15">
        <v>0</v>
      </c>
      <c r="E60" s="156">
        <v>10</v>
      </c>
      <c r="F60" s="156" t="s">
        <v>744</v>
      </c>
      <c r="G60" s="156">
        <v>1190</v>
      </c>
      <c r="H60" s="156">
        <v>1100</v>
      </c>
      <c r="I60" s="35" t="s">
        <v>395</v>
      </c>
      <c r="J60" s="156" t="s">
        <v>620</v>
      </c>
      <c r="K60" s="156">
        <v>4</v>
      </c>
      <c r="L60" s="156">
        <v>180</v>
      </c>
      <c r="M60" s="19">
        <v>5889.9508999999998</v>
      </c>
      <c r="N60" s="25" t="s">
        <v>684</v>
      </c>
      <c r="O60" s="156"/>
      <c r="P60" s="156"/>
      <c r="Q60" s="156"/>
      <c r="R60" s="156"/>
      <c r="S60" s="339"/>
      <c r="T60" s="365"/>
      <c r="U60" s="437"/>
      <c r="V60" s="342"/>
      <c r="W60" s="436"/>
      <c r="X60" s="436"/>
      <c r="Y60" s="436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s="35" customFormat="1" ht="25.5" customHeight="1">
      <c r="A61" s="35" t="s">
        <v>1338</v>
      </c>
      <c r="B61" s="35" t="s">
        <v>1158</v>
      </c>
      <c r="C61" s="156"/>
      <c r="D61" s="15">
        <v>0</v>
      </c>
      <c r="E61" s="156">
        <v>30</v>
      </c>
      <c r="F61" s="156" t="s">
        <v>744</v>
      </c>
      <c r="G61" s="156">
        <v>1070</v>
      </c>
      <c r="H61" s="156">
        <v>880</v>
      </c>
      <c r="I61" s="35" t="s">
        <v>387</v>
      </c>
      <c r="J61" s="156" t="s">
        <v>620</v>
      </c>
      <c r="K61" s="156">
        <v>4</v>
      </c>
      <c r="L61" s="156">
        <v>180</v>
      </c>
      <c r="M61" s="19">
        <v>5891.451</v>
      </c>
      <c r="N61" s="25" t="s">
        <v>192</v>
      </c>
      <c r="O61" s="156"/>
      <c r="P61" s="156"/>
      <c r="Q61" s="156"/>
      <c r="R61" s="156"/>
      <c r="S61" s="339"/>
      <c r="T61" s="365"/>
      <c r="U61" s="365"/>
      <c r="V61" s="339"/>
      <c r="W61" s="436"/>
      <c r="X61" s="436"/>
      <c r="Y61" s="436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4" spans="1:47">
      <c r="B64" s="3" t="s">
        <v>1260</v>
      </c>
      <c r="C64" s="147" t="s">
        <v>1261</v>
      </c>
      <c r="D64" s="84">
        <v>5888.5839999999998</v>
      </c>
      <c r="E64" s="149"/>
      <c r="F64" s="84" t="s">
        <v>1262</v>
      </c>
      <c r="G64" s="84" t="s">
        <v>1263</v>
      </c>
      <c r="H64" s="84" t="s">
        <v>1264</v>
      </c>
      <c r="I64" s="22" t="s">
        <v>1100</v>
      </c>
      <c r="J64" s="84" t="s">
        <v>1101</v>
      </c>
      <c r="K64" s="84" t="s">
        <v>1102</v>
      </c>
      <c r="L64"/>
      <c r="S64"/>
      <c r="T64"/>
      <c r="U64"/>
      <c r="V64"/>
      <c r="W64"/>
      <c r="X64"/>
      <c r="Y64"/>
    </row>
    <row r="65" spans="2:25">
      <c r="B65" s="2"/>
      <c r="C65" s="147" t="s">
        <v>1099</v>
      </c>
      <c r="D65" s="84">
        <v>5889.9508999999998</v>
      </c>
      <c r="E65" s="149"/>
      <c r="F65" s="84" t="s">
        <v>652</v>
      </c>
      <c r="G65" s="84" t="s">
        <v>653</v>
      </c>
      <c r="H65" s="84" t="s">
        <v>654</v>
      </c>
      <c r="I65" s="22" t="s">
        <v>1294</v>
      </c>
      <c r="J65" s="84" t="s">
        <v>1295</v>
      </c>
      <c r="K65" s="84" t="s">
        <v>501</v>
      </c>
      <c r="L65"/>
      <c r="S65"/>
      <c r="T65"/>
      <c r="U65"/>
      <c r="V65"/>
      <c r="W65"/>
      <c r="X65"/>
      <c r="Y65"/>
    </row>
    <row r="66" spans="2:25">
      <c r="B66" s="2"/>
      <c r="C66" s="147" t="s">
        <v>502</v>
      </c>
      <c r="D66" s="84">
        <v>5891.451</v>
      </c>
      <c r="E66" s="149"/>
      <c r="F66" s="84" t="s">
        <v>503</v>
      </c>
      <c r="G66" s="84" t="s">
        <v>504</v>
      </c>
      <c r="H66" s="84" t="s">
        <v>505</v>
      </c>
      <c r="I66" s="22" t="s">
        <v>480</v>
      </c>
      <c r="J66" s="84" t="s">
        <v>496</v>
      </c>
      <c r="K66" s="84" t="s">
        <v>440</v>
      </c>
      <c r="L66"/>
      <c r="S66"/>
      <c r="T66"/>
      <c r="U66"/>
      <c r="V66"/>
      <c r="W66"/>
      <c r="X66"/>
      <c r="Y66"/>
    </row>
    <row r="67" spans="2:25">
      <c r="B67" s="2"/>
      <c r="C67" s="147" t="s">
        <v>497</v>
      </c>
      <c r="D67" s="155">
        <v>7647.38</v>
      </c>
      <c r="E67" s="149"/>
      <c r="F67" s="84" t="s">
        <v>1132</v>
      </c>
      <c r="G67" s="84" t="s">
        <v>1095</v>
      </c>
      <c r="H67" s="84" t="s">
        <v>1293</v>
      </c>
      <c r="I67" s="22" t="s">
        <v>498</v>
      </c>
      <c r="J67" s="84" t="s">
        <v>499</v>
      </c>
      <c r="K67" s="84" t="s">
        <v>500</v>
      </c>
      <c r="L67"/>
      <c r="S67"/>
      <c r="T67"/>
      <c r="U67"/>
      <c r="V67"/>
      <c r="W67"/>
      <c r="X67"/>
      <c r="Y67"/>
    </row>
    <row r="68" spans="2:25">
      <c r="B68" s="2"/>
      <c r="C68" s="147" t="s">
        <v>374</v>
      </c>
      <c r="D68" s="84">
        <v>7698.9647000000004</v>
      </c>
      <c r="E68" s="149"/>
      <c r="F68" s="84" t="s">
        <v>375</v>
      </c>
      <c r="G68" s="84" t="s">
        <v>376</v>
      </c>
      <c r="H68" s="84" t="s">
        <v>377</v>
      </c>
      <c r="I68" s="22" t="s">
        <v>378</v>
      </c>
      <c r="J68" s="84" t="s">
        <v>379</v>
      </c>
      <c r="K68" s="84" t="s">
        <v>380</v>
      </c>
      <c r="L68"/>
      <c r="S68"/>
      <c r="T68"/>
      <c r="U68"/>
      <c r="V68"/>
      <c r="W68"/>
      <c r="X68"/>
      <c r="Y68"/>
    </row>
    <row r="69" spans="2:25">
      <c r="B69" s="2"/>
      <c r="C69" s="147"/>
      <c r="D69" s="84"/>
      <c r="E69" s="149"/>
      <c r="F69" s="84"/>
      <c r="G69" s="156"/>
      <c r="H69" s="156"/>
      <c r="L69"/>
      <c r="S69"/>
      <c r="T69"/>
      <c r="U69"/>
      <c r="V69"/>
      <c r="W69"/>
      <c r="X69"/>
      <c r="Y69"/>
    </row>
    <row r="70" spans="2:25">
      <c r="B70" s="2"/>
      <c r="C70" s="147" t="s">
        <v>1302</v>
      </c>
      <c r="D70" s="748" t="s">
        <v>1297</v>
      </c>
      <c r="E70" s="748"/>
      <c r="F70" s="84" t="s">
        <v>381</v>
      </c>
      <c r="G70" s="156"/>
      <c r="H70" s="156"/>
      <c r="I70" s="143" t="s">
        <v>1139</v>
      </c>
      <c r="J70" s="736" t="s">
        <v>1140</v>
      </c>
      <c r="K70" s="736"/>
      <c r="L70" s="148" t="s">
        <v>1141</v>
      </c>
      <c r="S70"/>
      <c r="T70"/>
      <c r="U70"/>
      <c r="V70"/>
      <c r="W70"/>
      <c r="X70"/>
      <c r="Y70"/>
    </row>
    <row r="71" spans="2:25">
      <c r="B71" s="2"/>
      <c r="C71" s="147" t="s">
        <v>1303</v>
      </c>
      <c r="D71" s="748" t="s">
        <v>1298</v>
      </c>
      <c r="E71" s="748"/>
      <c r="F71" s="19"/>
      <c r="G71" s="156"/>
      <c r="H71" s="156"/>
      <c r="J71" s="736" t="s">
        <v>441</v>
      </c>
      <c r="K71" s="736"/>
      <c r="L71" s="148" t="s">
        <v>1143</v>
      </c>
      <c r="S71"/>
      <c r="T71"/>
      <c r="U71"/>
      <c r="V71"/>
      <c r="W71"/>
      <c r="X71"/>
      <c r="Y71"/>
    </row>
    <row r="72" spans="2:25">
      <c r="B72" s="2"/>
      <c r="C72" s="147" t="s">
        <v>1304</v>
      </c>
      <c r="D72" s="748" t="s">
        <v>1299</v>
      </c>
      <c r="E72" s="748"/>
      <c r="F72" s="19"/>
      <c r="G72" s="156"/>
      <c r="H72" s="156"/>
      <c r="L72"/>
      <c r="S72"/>
      <c r="T72"/>
      <c r="U72"/>
      <c r="V72"/>
      <c r="W72"/>
      <c r="X72"/>
      <c r="Y72"/>
    </row>
    <row r="73" spans="2:25">
      <c r="B73" s="2"/>
      <c r="C73" s="147" t="s">
        <v>1305</v>
      </c>
      <c r="D73" s="748" t="s">
        <v>1138</v>
      </c>
      <c r="E73" s="748"/>
      <c r="F73" s="19"/>
      <c r="G73" s="156"/>
      <c r="H73" s="156"/>
      <c r="I73" s="156"/>
      <c r="L73"/>
      <c r="S73" s="35"/>
      <c r="T73" s="35"/>
      <c r="U73" s="35"/>
      <c r="V73" s="35"/>
      <c r="W73"/>
      <c r="X73"/>
      <c r="Y73"/>
    </row>
    <row r="74" spans="2:25">
      <c r="B74" s="2"/>
      <c r="C74" s="85"/>
      <c r="D74" s="156"/>
      <c r="E74" s="15"/>
      <c r="F74" s="19"/>
      <c r="G74" s="156"/>
      <c r="H74" s="156"/>
      <c r="I74" s="156"/>
      <c r="L74"/>
      <c r="S74"/>
      <c r="T74"/>
      <c r="U74"/>
      <c r="V74"/>
      <c r="W74"/>
      <c r="X74"/>
      <c r="Y74"/>
    </row>
    <row r="75" spans="2:25">
      <c r="B75" s="2"/>
      <c r="C75" s="28" t="s">
        <v>786</v>
      </c>
      <c r="D75" s="145">
        <v>1</v>
      </c>
      <c r="E75" s="749" t="s">
        <v>1032</v>
      </c>
      <c r="F75" s="749"/>
      <c r="G75" s="749"/>
      <c r="H75" s="156"/>
      <c r="I75" s="156"/>
      <c r="L75"/>
      <c r="S75"/>
      <c r="T75"/>
      <c r="U75"/>
      <c r="V75"/>
      <c r="W75"/>
      <c r="X75"/>
      <c r="Y75"/>
    </row>
    <row r="76" spans="2:25">
      <c r="B76" s="2"/>
      <c r="C76" s="19"/>
      <c r="D76" s="28"/>
      <c r="E76" s="750" t="s">
        <v>1183</v>
      </c>
      <c r="F76" s="751"/>
      <c r="G76" s="751"/>
      <c r="H76" s="156"/>
      <c r="I76" s="156"/>
      <c r="L76"/>
      <c r="S76"/>
      <c r="T76"/>
      <c r="U76"/>
      <c r="V76"/>
      <c r="W76"/>
      <c r="X76"/>
      <c r="Y76"/>
    </row>
    <row r="77" spans="2:25">
      <c r="B77" s="2"/>
      <c r="C77" s="85"/>
      <c r="D77" s="28">
        <v>2</v>
      </c>
      <c r="E77" s="749" t="s">
        <v>1008</v>
      </c>
      <c r="F77" s="749"/>
      <c r="G77" s="749"/>
      <c r="H77" s="156"/>
      <c r="I77" s="156"/>
      <c r="L77"/>
      <c r="S77"/>
      <c r="T77"/>
      <c r="U77"/>
      <c r="V77"/>
      <c r="W77"/>
      <c r="X77"/>
      <c r="Y77"/>
    </row>
    <row r="78" spans="2:25">
      <c r="B78" s="2"/>
      <c r="C78" s="85"/>
      <c r="D78" s="28"/>
      <c r="E78" s="750" t="s">
        <v>1009</v>
      </c>
      <c r="F78" s="751"/>
      <c r="G78" s="751"/>
      <c r="H78" s="156"/>
      <c r="I78" s="156"/>
      <c r="L78"/>
      <c r="S78"/>
      <c r="T78"/>
      <c r="U78"/>
      <c r="V78"/>
      <c r="W78"/>
      <c r="X78"/>
      <c r="Y78"/>
    </row>
    <row r="79" spans="2:25">
      <c r="B79" s="2"/>
      <c r="C79" s="156"/>
      <c r="D79" s="145">
        <v>3</v>
      </c>
      <c r="E79" s="736" t="s">
        <v>1010</v>
      </c>
      <c r="F79" s="736"/>
      <c r="G79" s="736"/>
      <c r="H79" s="156"/>
      <c r="I79" s="156"/>
      <c r="L79"/>
      <c r="S79"/>
      <c r="T79"/>
      <c r="U79"/>
      <c r="V79"/>
      <c r="W79"/>
      <c r="X79"/>
      <c r="Y79"/>
    </row>
    <row r="80" spans="2:25">
      <c r="B80" s="2"/>
      <c r="C80" s="156"/>
      <c r="D80" s="145"/>
      <c r="E80" s="746" t="s">
        <v>1353</v>
      </c>
      <c r="F80" s="746"/>
      <c r="G80" s="746"/>
      <c r="H80" s="156"/>
      <c r="I80" s="156"/>
      <c r="L80"/>
      <c r="S80"/>
      <c r="T80"/>
      <c r="U80"/>
      <c r="V80"/>
      <c r="W80"/>
      <c r="X80"/>
      <c r="Y80"/>
    </row>
    <row r="81" spans="2:25">
      <c r="B81" s="2"/>
      <c r="C81" s="156"/>
      <c r="D81" s="145">
        <v>4</v>
      </c>
      <c r="E81" s="736" t="s">
        <v>1035</v>
      </c>
      <c r="F81" s="736"/>
      <c r="G81" s="736"/>
      <c r="H81" s="156"/>
      <c r="I81" s="156"/>
      <c r="L81"/>
      <c r="S81"/>
      <c r="T81"/>
      <c r="U81"/>
      <c r="V81"/>
      <c r="W81"/>
      <c r="X81"/>
      <c r="Y81"/>
    </row>
    <row r="82" spans="2:25">
      <c r="B82" s="2"/>
      <c r="C82" s="156"/>
      <c r="D82" s="156"/>
      <c r="E82" s="746" t="s">
        <v>1036</v>
      </c>
      <c r="F82" s="746"/>
      <c r="G82" s="746"/>
      <c r="H82" s="156"/>
      <c r="I82" s="156"/>
      <c r="L82"/>
      <c r="S82"/>
      <c r="T82"/>
      <c r="U82"/>
      <c r="V82"/>
      <c r="W82"/>
      <c r="X82"/>
      <c r="Y82"/>
    </row>
  </sheetData>
  <sheetCalcPr fullCalcOnLoad="1"/>
  <mergeCells count="38">
    <mergeCell ref="S12:V12"/>
    <mergeCell ref="AJ12:AK12"/>
    <mergeCell ref="AL12:AM12"/>
    <mergeCell ref="E79:G79"/>
    <mergeCell ref="W12:Y12"/>
    <mergeCell ref="E80:G80"/>
    <mergeCell ref="E81:G81"/>
    <mergeCell ref="J71:K71"/>
    <mergeCell ref="D72:E72"/>
    <mergeCell ref="Q12:R12"/>
    <mergeCell ref="O12:P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I1" workbookViewId="0">
      <selection activeCell="AX25" sqref="AX25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279" bestFit="1" customWidth="1" collapsed="1"/>
    <col min="4" max="4" width="10.6640625" style="160" customWidth="1" collapsed="1"/>
    <col min="5" max="5" width="5.83203125" style="160" bestFit="1" customWidth="1" collapsed="1"/>
    <col min="6" max="6" width="15.6640625" style="160" customWidth="1" collapsed="1"/>
    <col min="7" max="8" width="7.6640625" style="160" customWidth="1" collapsed="1"/>
    <col min="9" max="9" width="30.6640625" customWidth="1" collapsed="1"/>
    <col min="10" max="10" width="7.6640625" style="160" customWidth="1" collapsed="1"/>
    <col min="11" max="11" width="6.6640625" style="160" customWidth="1" collapsed="1"/>
    <col min="12" max="12" width="9" style="160" bestFit="1" customWidth="1" collapsed="1"/>
    <col min="13" max="13" width="13.6640625" style="160" customWidth="1" collapsed="1"/>
    <col min="14" max="14" width="30.6640625" customWidth="1" collapsed="1"/>
    <col min="15" max="18" width="9.6640625" style="159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L1"/>
      <c r="N1" s="75"/>
      <c r="O1" s="160"/>
      <c r="P1" s="160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154"/>
      <c r="E2" s="83"/>
      <c r="F2" s="83"/>
      <c r="G2" s="83"/>
      <c r="H2" s="83"/>
      <c r="I2" s="40"/>
      <c r="L2"/>
      <c r="N2" s="75"/>
      <c r="O2" s="160"/>
      <c r="P2" s="160"/>
      <c r="Q2" s="100"/>
      <c r="R2" s="100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K3" s="740" t="s">
        <v>600</v>
      </c>
      <c r="L3" s="740"/>
      <c r="M3" s="740"/>
      <c r="N3" s="740"/>
      <c r="O3" s="160"/>
      <c r="P3" s="160"/>
      <c r="Q3" s="100"/>
      <c r="R3" s="100"/>
      <c r="S3"/>
      <c r="T3"/>
      <c r="U3"/>
      <c r="V3"/>
      <c r="W3"/>
      <c r="X3"/>
      <c r="Y3"/>
    </row>
    <row r="4" spans="1:47">
      <c r="A4" s="3" t="s">
        <v>336</v>
      </c>
      <c r="B4" s="3"/>
      <c r="C4" s="278"/>
      <c r="D4" s="148"/>
      <c r="E4" s="158"/>
      <c r="F4" s="738" t="s">
        <v>699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Q4" s="100"/>
      <c r="R4" s="100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354</v>
      </c>
      <c r="G5" s="738"/>
      <c r="H5" s="738"/>
      <c r="I5" s="738"/>
      <c r="K5" s="747" t="s">
        <v>601</v>
      </c>
      <c r="L5" s="747"/>
      <c r="M5" s="747"/>
      <c r="N5" s="747"/>
      <c r="O5" s="747"/>
      <c r="P5" s="747"/>
      <c r="Q5" s="100"/>
      <c r="R5" s="100"/>
      <c r="S5"/>
      <c r="T5"/>
      <c r="U5"/>
      <c r="V5"/>
      <c r="W5"/>
      <c r="X5"/>
      <c r="Y5"/>
    </row>
    <row r="6" spans="1:47">
      <c r="A6" s="67" t="s">
        <v>1302</v>
      </c>
      <c r="B6" s="292" t="s">
        <v>1303</v>
      </c>
      <c r="C6" s="292" t="s">
        <v>1304</v>
      </c>
      <c r="D6" s="148" t="s">
        <v>1305</v>
      </c>
      <c r="E6" s="158"/>
      <c r="F6" s="742" t="s">
        <v>147</v>
      </c>
      <c r="G6" s="742"/>
      <c r="H6" s="742"/>
      <c r="I6" s="742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>
      <c r="A7" s="67" t="s">
        <v>1220</v>
      </c>
      <c r="B7" s="292" t="s">
        <v>1123</v>
      </c>
      <c r="C7" s="292" t="s">
        <v>1124</v>
      </c>
      <c r="D7" s="148" t="s">
        <v>1125</v>
      </c>
      <c r="E7" s="158"/>
      <c r="F7" s="742" t="s">
        <v>700</v>
      </c>
      <c r="G7" s="742"/>
      <c r="H7" s="742"/>
      <c r="I7" s="742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>
      <c r="A8" s="28" t="s">
        <v>1127</v>
      </c>
      <c r="B8" s="28" t="s">
        <v>1128</v>
      </c>
      <c r="C8" s="292" t="s">
        <v>1129</v>
      </c>
      <c r="D8" s="148" t="s">
        <v>1130</v>
      </c>
      <c r="E8" s="19"/>
      <c r="F8" s="738" t="s">
        <v>1205</v>
      </c>
      <c r="G8" s="738"/>
      <c r="H8" s="738"/>
      <c r="I8" s="738"/>
      <c r="J8" s="158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278"/>
      <c r="D9" s="148"/>
      <c r="E9" s="19"/>
      <c r="F9" s="738" t="s">
        <v>1126</v>
      </c>
      <c r="G9" s="738"/>
      <c r="H9" s="738"/>
      <c r="I9" s="738"/>
      <c r="J9" s="158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>
      <c r="A10" s="67"/>
      <c r="B10" s="67"/>
      <c r="C10" s="278"/>
      <c r="D10" s="148"/>
      <c r="E10" s="19"/>
      <c r="F10" s="84"/>
      <c r="G10" s="84"/>
      <c r="H10" s="84"/>
      <c r="I10" s="143"/>
      <c r="J10" s="158"/>
      <c r="K10" s="158"/>
      <c r="L10" s="158"/>
      <c r="N10" s="75"/>
      <c r="O10" s="160"/>
      <c r="P10" s="160"/>
      <c r="Q10" s="100"/>
      <c r="R10" s="100"/>
      <c r="S10"/>
      <c r="T10"/>
      <c r="U10"/>
      <c r="V10"/>
      <c r="W10"/>
      <c r="X10"/>
      <c r="Y10"/>
    </row>
    <row r="11" spans="1:47">
      <c r="A11" s="3"/>
      <c r="B11" s="3"/>
      <c r="C11" s="278"/>
      <c r="D11" s="148"/>
      <c r="E11" s="19"/>
      <c r="I11" s="44"/>
      <c r="J11" s="158"/>
      <c r="K11" s="158"/>
      <c r="L11" s="158"/>
      <c r="N11" s="75"/>
      <c r="O11" s="160"/>
      <c r="P11" s="160"/>
      <c r="Q11" s="100"/>
      <c r="R11" s="100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>
      <c r="A14" t="s">
        <v>1265</v>
      </c>
      <c r="B14" t="s">
        <v>1335</v>
      </c>
      <c r="C14" s="15">
        <v>8.0555555555555561E-2</v>
      </c>
      <c r="D14" s="15">
        <v>0</v>
      </c>
      <c r="E14" s="160">
        <v>10</v>
      </c>
      <c r="F14" s="160" t="s">
        <v>744</v>
      </c>
      <c r="G14" s="160">
        <v>1190</v>
      </c>
      <c r="H14" s="160">
        <v>1100</v>
      </c>
      <c r="I14" s="35" t="s">
        <v>395</v>
      </c>
      <c r="J14" s="160" t="s">
        <v>620</v>
      </c>
      <c r="K14" s="160">
        <v>4</v>
      </c>
      <c r="L14" s="160">
        <v>180</v>
      </c>
      <c r="M14" s="19">
        <v>5889.9508999999998</v>
      </c>
      <c r="N14" s="2"/>
      <c r="O14" s="159">
        <v>267.2</v>
      </c>
      <c r="P14" s="159">
        <v>273.60000000000002</v>
      </c>
      <c r="S14"/>
      <c r="T14" s="367"/>
      <c r="U14" s="437"/>
      <c r="V14" s="342"/>
      <c r="W14"/>
      <c r="X14"/>
      <c r="Y14"/>
    </row>
    <row r="15" spans="1:47">
      <c r="A15" t="s">
        <v>834</v>
      </c>
      <c r="B15" t="s">
        <v>1266</v>
      </c>
      <c r="C15" s="15">
        <v>9.2361111111111116E-2</v>
      </c>
      <c r="D15" s="15">
        <v>0</v>
      </c>
      <c r="E15" s="160">
        <v>30</v>
      </c>
      <c r="F15" s="160" t="s">
        <v>744</v>
      </c>
      <c r="G15" s="160">
        <v>1190</v>
      </c>
      <c r="H15" s="160">
        <v>1000</v>
      </c>
      <c r="I15" s="35" t="s">
        <v>526</v>
      </c>
      <c r="J15" s="160" t="s">
        <v>620</v>
      </c>
      <c r="K15" s="160">
        <v>4</v>
      </c>
      <c r="L15" s="160">
        <v>180</v>
      </c>
      <c r="M15" s="19">
        <v>5891.451</v>
      </c>
      <c r="N15" s="2"/>
      <c r="O15" s="159">
        <v>267.10000000000002</v>
      </c>
      <c r="P15" s="159">
        <v>274.10000000000002</v>
      </c>
      <c r="S15"/>
      <c r="T15" s="367"/>
      <c r="U15" s="437"/>
      <c r="V15" s="342"/>
      <c r="W15"/>
      <c r="X15"/>
      <c r="Y15"/>
    </row>
    <row r="16" spans="1:47">
      <c r="A16" s="55" t="s">
        <v>249</v>
      </c>
      <c r="B16" s="45" t="s">
        <v>1339</v>
      </c>
      <c r="C16" s="15">
        <v>9.5138888888888884E-2</v>
      </c>
      <c r="D16" s="15">
        <v>0</v>
      </c>
      <c r="E16" s="160">
        <v>30</v>
      </c>
      <c r="F16" s="160" t="s">
        <v>744</v>
      </c>
      <c r="G16" s="160">
        <v>1070</v>
      </c>
      <c r="H16" s="160">
        <v>880</v>
      </c>
      <c r="I16" s="35" t="s">
        <v>387</v>
      </c>
      <c r="J16" s="160" t="s">
        <v>620</v>
      </c>
      <c r="K16" s="160">
        <v>4</v>
      </c>
      <c r="L16" s="160">
        <v>180</v>
      </c>
      <c r="M16" s="19">
        <v>5891.451</v>
      </c>
      <c r="N16" s="2"/>
      <c r="O16" s="159">
        <v>267.10000000000002</v>
      </c>
      <c r="P16" s="159">
        <v>274.2</v>
      </c>
      <c r="S16"/>
      <c r="T16" s="368"/>
      <c r="U16" s="438"/>
      <c r="V16" s="342"/>
      <c r="W16"/>
      <c r="X16"/>
      <c r="Y16"/>
    </row>
    <row r="17" spans="1:47">
      <c r="A17" t="s">
        <v>835</v>
      </c>
      <c r="B17" t="s">
        <v>1340</v>
      </c>
      <c r="C17" s="15">
        <v>0.10972222222222222</v>
      </c>
      <c r="D17" s="15">
        <v>0</v>
      </c>
      <c r="E17" s="160">
        <v>30</v>
      </c>
      <c r="F17" s="160" t="s">
        <v>1038</v>
      </c>
      <c r="G17" s="160">
        <v>880</v>
      </c>
      <c r="H17" s="160">
        <v>868</v>
      </c>
      <c r="I17" s="35" t="s">
        <v>526</v>
      </c>
      <c r="J17" s="160" t="s">
        <v>620</v>
      </c>
      <c r="K17" s="160">
        <v>4</v>
      </c>
      <c r="L17" s="160">
        <v>180</v>
      </c>
      <c r="M17" s="80">
        <v>7647.38</v>
      </c>
      <c r="N17" s="2" t="s">
        <v>1268</v>
      </c>
      <c r="O17" s="159">
        <v>264.7</v>
      </c>
      <c r="P17" s="159">
        <v>262.60000000000002</v>
      </c>
      <c r="S17"/>
      <c r="T17" s="368"/>
      <c r="U17" s="438"/>
      <c r="V17" s="342"/>
      <c r="W17"/>
      <c r="X17"/>
      <c r="Y17"/>
    </row>
    <row r="18" spans="1:47" s="35" customFormat="1">
      <c r="A18" s="35" t="s">
        <v>701</v>
      </c>
      <c r="B18" s="35" t="s">
        <v>1247</v>
      </c>
      <c r="C18" s="15">
        <v>0.11527777777777777</v>
      </c>
      <c r="D18" s="15">
        <v>0</v>
      </c>
      <c r="E18" s="160">
        <v>900</v>
      </c>
      <c r="F18" s="160" t="s">
        <v>744</v>
      </c>
      <c r="G18" s="160">
        <v>1190</v>
      </c>
      <c r="H18" s="160">
        <v>1100</v>
      </c>
      <c r="I18" s="35" t="s">
        <v>534</v>
      </c>
      <c r="J18" s="160" t="s">
        <v>677</v>
      </c>
      <c r="K18" s="160">
        <v>4</v>
      </c>
      <c r="L18" s="160">
        <v>180</v>
      </c>
      <c r="M18" s="19">
        <v>5889.9508999999998</v>
      </c>
      <c r="N18" s="25" t="s">
        <v>686</v>
      </c>
      <c r="O18" s="160"/>
      <c r="P18" s="160"/>
      <c r="Q18" s="160"/>
      <c r="R18" s="160"/>
      <c r="S18" s="339"/>
      <c r="T18" s="368"/>
      <c r="U18" s="438"/>
      <c r="V18" s="342"/>
      <c r="W18" s="436"/>
      <c r="X18" s="436"/>
      <c r="Y18" s="436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>
      <c r="A19" t="s">
        <v>1309</v>
      </c>
      <c r="B19" t="s">
        <v>1244</v>
      </c>
      <c r="C19" s="15">
        <v>0.27777777777777779</v>
      </c>
      <c r="E19" s="160">
        <v>30</v>
      </c>
      <c r="F19" s="160" t="s">
        <v>744</v>
      </c>
      <c r="G19" s="160">
        <v>1190</v>
      </c>
      <c r="H19" s="160">
        <v>1100</v>
      </c>
      <c r="I19" t="s">
        <v>1181</v>
      </c>
      <c r="J19" s="160" t="s">
        <v>621</v>
      </c>
      <c r="K19" s="160">
        <v>4</v>
      </c>
      <c r="L19" s="160">
        <v>180</v>
      </c>
      <c r="M19" s="19">
        <v>5889.9508999999998</v>
      </c>
      <c r="S19" s="431" t="s">
        <v>1188</v>
      </c>
      <c r="T19" s="368"/>
      <c r="U19" s="438"/>
      <c r="V19" s="342"/>
      <c r="W19"/>
      <c r="X19"/>
      <c r="Y19"/>
      <c r="Z19" s="513">
        <v>176.51464999999999</v>
      </c>
      <c r="AA19" s="513">
        <v>-1.8940999999999999</v>
      </c>
      <c r="AB19" s="510">
        <v>103.9436</v>
      </c>
      <c r="AC19" s="510">
        <v>17.637699999999999</v>
      </c>
      <c r="AD19" s="512">
        <v>7.2641789330000002</v>
      </c>
      <c r="AE19" s="510">
        <v>3.2610000000000001</v>
      </c>
      <c r="AF19" s="510">
        <v>0.51600000000000001</v>
      </c>
      <c r="AG19" s="510">
        <v>4.57</v>
      </c>
      <c r="AH19" s="510">
        <v>77.563000000000002</v>
      </c>
      <c r="AI19" s="509">
        <v>1813.1690000000001</v>
      </c>
      <c r="AJ19" s="510">
        <v>354.79860000000002</v>
      </c>
      <c r="AK19" s="510">
        <v>4.0508699999999997</v>
      </c>
      <c r="AL19" s="510">
        <v>298.22919000000002</v>
      </c>
      <c r="AM19" s="510">
        <v>1.5587200000000001</v>
      </c>
      <c r="AN19" s="508">
        <v>147440310.90000001</v>
      </c>
      <c r="AO19" s="511">
        <v>-0.60445059999999995</v>
      </c>
      <c r="AP19" s="508">
        <v>395292.08292999998</v>
      </c>
      <c r="AQ19" s="511">
        <v>-0.39405679999999998</v>
      </c>
      <c r="AR19" s="510">
        <v>123.32259999999999</v>
      </c>
      <c r="AS19" s="508" t="s">
        <v>473</v>
      </c>
      <c r="AT19" s="510">
        <v>56.549100000000003</v>
      </c>
    </row>
    <row r="20" spans="1:47">
      <c r="A20" t="s">
        <v>475</v>
      </c>
      <c r="B20" t="s">
        <v>1221</v>
      </c>
      <c r="C20" s="15">
        <v>0.27986111111111112</v>
      </c>
      <c r="E20" s="160">
        <v>600</v>
      </c>
      <c r="F20" s="160" t="s">
        <v>744</v>
      </c>
      <c r="G20" s="160">
        <v>1190</v>
      </c>
      <c r="H20" s="160">
        <v>1100</v>
      </c>
      <c r="I20" t="s">
        <v>606</v>
      </c>
      <c r="J20" s="160" t="s">
        <v>621</v>
      </c>
      <c r="K20" s="160">
        <v>4</v>
      </c>
      <c r="L20" s="160">
        <v>180</v>
      </c>
      <c r="M20" s="19">
        <v>5889.9508999999998</v>
      </c>
      <c r="S20" s="431" t="s">
        <v>1262</v>
      </c>
      <c r="T20" s="368">
        <v>0</v>
      </c>
      <c r="U20" s="438">
        <v>0</v>
      </c>
      <c r="V20" s="431" t="s">
        <v>13</v>
      </c>
      <c r="W20" s="509">
        <v>-94.837261112234799</v>
      </c>
      <c r="X20" s="509">
        <v>-1.4176864201557691</v>
      </c>
      <c r="Y20" s="509">
        <v>172.40140882038327</v>
      </c>
      <c r="Z20" s="513">
        <v>176.56865999999999</v>
      </c>
      <c r="AA20" s="513">
        <v>-1.91771</v>
      </c>
      <c r="AB20" s="510">
        <v>105.1356</v>
      </c>
      <c r="AC20" s="510">
        <v>19.226900000000001</v>
      </c>
      <c r="AD20" s="512">
        <v>7.3978773114000003</v>
      </c>
      <c r="AE20" s="510">
        <v>3.0059999999999998</v>
      </c>
      <c r="AF20" s="510">
        <v>0.47499999999999998</v>
      </c>
      <c r="AG20" s="510">
        <v>4.57</v>
      </c>
      <c r="AH20" s="510">
        <v>77.525000000000006</v>
      </c>
      <c r="AI20" s="509">
        <v>1814.0309999999999</v>
      </c>
      <c r="AJ20" s="510">
        <v>354.78444000000002</v>
      </c>
      <c r="AK20" s="510">
        <v>4.0497699999999996</v>
      </c>
      <c r="AL20" s="510">
        <v>298.16172999999998</v>
      </c>
      <c r="AM20" s="510">
        <v>1.55867</v>
      </c>
      <c r="AN20" s="508">
        <v>147440020.59999999</v>
      </c>
      <c r="AO20" s="511">
        <v>-0.60498010000000002</v>
      </c>
      <c r="AP20" s="508">
        <v>395104.15833000001</v>
      </c>
      <c r="AQ20" s="511">
        <v>-0.38896019999999998</v>
      </c>
      <c r="AR20" s="510">
        <v>123.2694</v>
      </c>
      <c r="AS20" s="508" t="s">
        <v>473</v>
      </c>
      <c r="AT20" s="510">
        <v>56.6023</v>
      </c>
    </row>
    <row r="21" spans="1:47">
      <c r="A21" t="s">
        <v>607</v>
      </c>
      <c r="B21" t="s">
        <v>1182</v>
      </c>
      <c r="C21" s="15">
        <v>0.28888888888888892</v>
      </c>
      <c r="E21" s="160">
        <v>600</v>
      </c>
      <c r="F21" s="160" t="s">
        <v>744</v>
      </c>
      <c r="G21" s="160">
        <v>1190</v>
      </c>
      <c r="H21" s="160">
        <v>1100</v>
      </c>
      <c r="I21" t="s">
        <v>989</v>
      </c>
      <c r="J21" s="160" t="s">
        <v>621</v>
      </c>
      <c r="K21" s="160">
        <v>4</v>
      </c>
      <c r="L21" s="160">
        <v>180</v>
      </c>
      <c r="M21" s="19">
        <v>5889.9508999999998</v>
      </c>
      <c r="S21" s="431" t="s">
        <v>1262</v>
      </c>
      <c r="T21" s="368">
        <v>0</v>
      </c>
      <c r="U21" s="438">
        <v>0</v>
      </c>
      <c r="V21" s="431" t="s">
        <v>203</v>
      </c>
      <c r="W21" s="509">
        <v>-95.033022868033257</v>
      </c>
      <c r="X21" s="509">
        <v>1.4761429214664354</v>
      </c>
      <c r="Y21" s="509">
        <v>394.79752788502583</v>
      </c>
      <c r="Z21" s="513">
        <v>176.64812000000001</v>
      </c>
      <c r="AA21" s="513">
        <v>-1.9531499999999999</v>
      </c>
      <c r="AB21" s="510">
        <v>106.9726</v>
      </c>
      <c r="AC21" s="510">
        <v>21.5943</v>
      </c>
      <c r="AD21" s="512">
        <v>7.5984248791000004</v>
      </c>
      <c r="AE21" s="510">
        <v>2.6960000000000002</v>
      </c>
      <c r="AF21" s="510">
        <v>0.42599999999999999</v>
      </c>
      <c r="AG21" s="510">
        <v>4.58</v>
      </c>
      <c r="AH21" s="510">
        <v>77.468000000000004</v>
      </c>
      <c r="AI21" s="509">
        <v>1815.3040000000001</v>
      </c>
      <c r="AJ21" s="510">
        <v>354.76179999999999</v>
      </c>
      <c r="AK21" s="510">
        <v>4.0487799999999998</v>
      </c>
      <c r="AL21" s="510">
        <v>298.06053000000003</v>
      </c>
      <c r="AM21" s="510">
        <v>1.5586</v>
      </c>
      <c r="AN21" s="508">
        <v>147439584.69999999</v>
      </c>
      <c r="AO21" s="511">
        <v>-0.60577270000000005</v>
      </c>
      <c r="AP21" s="508">
        <v>394827.10206</v>
      </c>
      <c r="AQ21" s="511">
        <v>-0.38055470000000002</v>
      </c>
      <c r="AR21" s="510">
        <v>123.191</v>
      </c>
      <c r="AS21" s="508" t="s">
        <v>473</v>
      </c>
      <c r="AT21" s="510">
        <v>56.680599999999998</v>
      </c>
    </row>
    <row r="22" spans="1:47">
      <c r="A22" t="s">
        <v>1079</v>
      </c>
      <c r="B22" t="s">
        <v>582</v>
      </c>
      <c r="C22" s="15">
        <v>0.29722222222222222</v>
      </c>
      <c r="E22" s="160">
        <v>600</v>
      </c>
      <c r="F22" s="160" t="s">
        <v>744</v>
      </c>
      <c r="G22" s="160">
        <v>1190</v>
      </c>
      <c r="H22" s="160">
        <v>1100</v>
      </c>
      <c r="I22" t="s">
        <v>754</v>
      </c>
      <c r="J22" s="160" t="s">
        <v>621</v>
      </c>
      <c r="K22" s="160">
        <v>4</v>
      </c>
      <c r="L22" s="160">
        <v>180</v>
      </c>
      <c r="M22" s="19">
        <v>5889.9508999999998</v>
      </c>
      <c r="S22" s="431" t="s">
        <v>1262</v>
      </c>
      <c r="T22" s="368">
        <v>28</v>
      </c>
      <c r="U22" s="438">
        <v>0</v>
      </c>
      <c r="V22" s="431" t="s">
        <v>13</v>
      </c>
      <c r="W22" s="509">
        <v>-95.318872438094104</v>
      </c>
      <c r="X22" s="509">
        <v>6.2261792231961284</v>
      </c>
      <c r="Y22" s="509">
        <v>916.62263578679722</v>
      </c>
      <c r="Z22" s="513">
        <v>176.73214999999999</v>
      </c>
      <c r="AA22" s="513">
        <v>-1.9915499999999999</v>
      </c>
      <c r="AB22" s="510">
        <v>109.0382</v>
      </c>
      <c r="AC22" s="510">
        <v>24.133400000000002</v>
      </c>
      <c r="AD22" s="512">
        <v>7.8156847441000004</v>
      </c>
      <c r="AE22" s="510">
        <v>2.431</v>
      </c>
      <c r="AF22" s="510">
        <v>0.38400000000000001</v>
      </c>
      <c r="AG22" s="510">
        <v>4.58</v>
      </c>
      <c r="AH22" s="510">
        <v>77.406999999999996</v>
      </c>
      <c r="AI22" s="509">
        <v>1816.652</v>
      </c>
      <c r="AJ22" s="510">
        <v>354.73541999999998</v>
      </c>
      <c r="AK22" s="510">
        <v>4.0485600000000002</v>
      </c>
      <c r="AL22" s="510">
        <v>297.95089999999999</v>
      </c>
      <c r="AM22" s="510">
        <v>1.5585100000000001</v>
      </c>
      <c r="AN22" s="508">
        <v>147439111.90000001</v>
      </c>
      <c r="AO22" s="511">
        <v>-0.60662930000000004</v>
      </c>
      <c r="AP22" s="508">
        <v>394534.17137</v>
      </c>
      <c r="AQ22" s="511">
        <v>-0.37044050000000001</v>
      </c>
      <c r="AR22" s="510">
        <v>123.108</v>
      </c>
      <c r="AS22" s="508" t="s">
        <v>473</v>
      </c>
      <c r="AT22" s="510">
        <v>56.763599999999997</v>
      </c>
    </row>
    <row r="23" spans="1:47">
      <c r="A23" t="s">
        <v>1079</v>
      </c>
      <c r="B23" t="s">
        <v>794</v>
      </c>
      <c r="C23" s="15">
        <v>0.30555555555555552</v>
      </c>
      <c r="E23" s="160">
        <v>600</v>
      </c>
      <c r="F23" s="160" t="s">
        <v>744</v>
      </c>
      <c r="G23" s="160">
        <v>1190</v>
      </c>
      <c r="H23" s="160">
        <v>1100</v>
      </c>
      <c r="I23" t="s">
        <v>910</v>
      </c>
      <c r="J23" s="160" t="s">
        <v>621</v>
      </c>
      <c r="K23" s="160">
        <v>4</v>
      </c>
      <c r="L23" s="160">
        <v>180</v>
      </c>
      <c r="M23" s="19">
        <v>5889.9508999999998</v>
      </c>
      <c r="S23" s="431" t="s">
        <v>1262</v>
      </c>
      <c r="T23" s="368">
        <v>42</v>
      </c>
      <c r="U23" s="438">
        <v>0</v>
      </c>
      <c r="V23" s="431" t="s">
        <v>13</v>
      </c>
      <c r="W23" s="509">
        <v>-95.458019093080054</v>
      </c>
      <c r="X23" s="509">
        <v>8.6203950386297823</v>
      </c>
      <c r="Y23" s="509">
        <v>1299.1274789180707</v>
      </c>
      <c r="Z23" s="513">
        <v>176.80788000000001</v>
      </c>
      <c r="AA23" s="513">
        <v>-2.0270100000000002</v>
      </c>
      <c r="AB23" s="510">
        <v>111.02460000000001</v>
      </c>
      <c r="AC23" s="510">
        <v>26.4495</v>
      </c>
      <c r="AD23" s="512">
        <v>8.0162323117999996</v>
      </c>
      <c r="AE23" s="510">
        <v>2.234</v>
      </c>
      <c r="AF23" s="510">
        <v>0.35299999999999998</v>
      </c>
      <c r="AG23" s="510">
        <v>4.58</v>
      </c>
      <c r="AH23" s="510">
        <v>77.352000000000004</v>
      </c>
      <c r="AI23" s="509">
        <v>1817.864</v>
      </c>
      <c r="AJ23" s="510">
        <v>354.70938000000001</v>
      </c>
      <c r="AK23" s="510">
        <v>4.0491299999999999</v>
      </c>
      <c r="AL23" s="510">
        <v>297.84969999999998</v>
      </c>
      <c r="AM23" s="510">
        <v>1.55844</v>
      </c>
      <c r="AN23" s="508">
        <v>147438674.90000001</v>
      </c>
      <c r="AO23" s="511">
        <v>-0.60741800000000001</v>
      </c>
      <c r="AP23" s="508">
        <v>394271.11218</v>
      </c>
      <c r="AQ23" s="511">
        <v>-0.36019849999999998</v>
      </c>
      <c r="AR23" s="510">
        <v>123.033</v>
      </c>
      <c r="AS23" s="508" t="s">
        <v>473</v>
      </c>
      <c r="AT23" s="510">
        <v>56.8386</v>
      </c>
    </row>
    <row r="24" spans="1:47">
      <c r="A24" t="s">
        <v>1309</v>
      </c>
      <c r="B24" t="s">
        <v>795</v>
      </c>
      <c r="C24" s="15">
        <v>0.31527777777777777</v>
      </c>
      <c r="E24" s="160">
        <v>30</v>
      </c>
      <c r="F24" s="160" t="s">
        <v>744</v>
      </c>
      <c r="G24" s="160">
        <v>1190</v>
      </c>
      <c r="H24" s="160">
        <v>1100</v>
      </c>
      <c r="I24" t="s">
        <v>1181</v>
      </c>
      <c r="J24" s="160" t="s">
        <v>621</v>
      </c>
      <c r="K24" s="160">
        <v>4</v>
      </c>
      <c r="L24" s="160">
        <v>180</v>
      </c>
      <c r="M24" s="19">
        <v>5889.9508999999998</v>
      </c>
      <c r="S24" s="431" t="s">
        <v>1188</v>
      </c>
      <c r="T24" s="368"/>
      <c r="U24" s="438"/>
      <c r="V24" s="342"/>
      <c r="W24"/>
      <c r="X24"/>
      <c r="Y24"/>
      <c r="Z24" s="513">
        <v>176.86355</v>
      </c>
      <c r="AA24" s="513">
        <v>-2.0535999999999999</v>
      </c>
      <c r="AB24" s="510">
        <v>112.571</v>
      </c>
      <c r="AC24" s="510">
        <v>28.166599999999999</v>
      </c>
      <c r="AD24" s="512">
        <v>8.1666429874999995</v>
      </c>
      <c r="AE24" s="510">
        <v>2.109</v>
      </c>
      <c r="AF24" s="510">
        <v>0.33400000000000002</v>
      </c>
      <c r="AG24" s="510">
        <v>4.58</v>
      </c>
      <c r="AH24" s="510">
        <v>77.311999999999998</v>
      </c>
      <c r="AI24" s="509">
        <v>1818.751</v>
      </c>
      <c r="AJ24" s="510">
        <v>354.68883</v>
      </c>
      <c r="AK24" s="510">
        <v>4.0500299999999996</v>
      </c>
      <c r="AL24" s="510">
        <v>297.77381000000003</v>
      </c>
      <c r="AM24" s="510">
        <v>1.5583800000000001</v>
      </c>
      <c r="AN24" s="508">
        <v>147438346.69999999</v>
      </c>
      <c r="AO24" s="511">
        <v>-0.6080084</v>
      </c>
      <c r="AP24" s="508">
        <v>394078.82400999998</v>
      </c>
      <c r="AQ24" s="511">
        <v>-0.3519621</v>
      </c>
      <c r="AR24" s="510">
        <v>122.9777</v>
      </c>
      <c r="AS24" s="508" t="s">
        <v>473</v>
      </c>
      <c r="AT24" s="510">
        <v>56.893799999999999</v>
      </c>
    </row>
    <row r="25" spans="1:47">
      <c r="A25" t="s">
        <v>1325</v>
      </c>
      <c r="B25" t="s">
        <v>955</v>
      </c>
      <c r="C25" s="15">
        <v>0.31736111111111115</v>
      </c>
      <c r="E25" s="160">
        <v>600</v>
      </c>
      <c r="F25" s="160" t="s">
        <v>744</v>
      </c>
      <c r="G25" s="160">
        <v>1190</v>
      </c>
      <c r="H25" s="160">
        <v>1100</v>
      </c>
      <c r="I25" t="s">
        <v>183</v>
      </c>
      <c r="J25" s="160" t="s">
        <v>621</v>
      </c>
      <c r="K25" s="160">
        <v>4</v>
      </c>
      <c r="L25" s="160">
        <v>180</v>
      </c>
      <c r="M25" s="19">
        <v>5889.9508999999998</v>
      </c>
      <c r="S25"/>
      <c r="T25" s="368"/>
      <c r="U25" s="438"/>
      <c r="V25" s="342"/>
      <c r="W25"/>
      <c r="X25"/>
      <c r="Y25"/>
    </row>
    <row r="26" spans="1:47">
      <c r="A26" t="s">
        <v>834</v>
      </c>
      <c r="B26" t="s">
        <v>1347</v>
      </c>
      <c r="C26" s="15">
        <v>0.32708333333333334</v>
      </c>
      <c r="D26" s="15">
        <v>0</v>
      </c>
      <c r="E26" s="160">
        <v>30</v>
      </c>
      <c r="F26" s="160" t="s">
        <v>744</v>
      </c>
      <c r="G26" s="160">
        <v>1190</v>
      </c>
      <c r="H26" s="160">
        <v>1000</v>
      </c>
      <c r="I26" s="35" t="s">
        <v>526</v>
      </c>
      <c r="J26" s="160" t="s">
        <v>620</v>
      </c>
      <c r="K26" s="160">
        <v>4</v>
      </c>
      <c r="L26" s="160">
        <v>180</v>
      </c>
      <c r="M26" s="19">
        <v>5891.451</v>
      </c>
      <c r="O26" s="159">
        <v>270.3</v>
      </c>
      <c r="P26" s="159">
        <v>271.39999999999998</v>
      </c>
      <c r="S26"/>
      <c r="T26" s="368"/>
      <c r="U26" s="438"/>
      <c r="V26" s="342"/>
      <c r="W26"/>
      <c r="X26"/>
      <c r="Y26"/>
    </row>
    <row r="27" spans="1:47">
      <c r="A27" t="s">
        <v>437</v>
      </c>
      <c r="B27" t="s">
        <v>799</v>
      </c>
      <c r="C27" s="15">
        <v>0.33749999999999997</v>
      </c>
      <c r="E27" s="160">
        <v>600</v>
      </c>
      <c r="F27" s="160" t="s">
        <v>744</v>
      </c>
      <c r="G27" s="160">
        <v>1190</v>
      </c>
      <c r="H27" s="160">
        <v>1100</v>
      </c>
      <c r="I27" t="s">
        <v>606</v>
      </c>
      <c r="J27" s="160" t="s">
        <v>621</v>
      </c>
      <c r="K27" s="160">
        <v>4</v>
      </c>
      <c r="L27" s="160">
        <v>180</v>
      </c>
      <c r="M27" s="19">
        <v>5889.9508999999998</v>
      </c>
      <c r="S27" s="431" t="s">
        <v>652</v>
      </c>
      <c r="T27" s="368">
        <v>0</v>
      </c>
      <c r="U27" s="438">
        <v>0</v>
      </c>
      <c r="V27" s="431" t="s">
        <v>13</v>
      </c>
      <c r="W27" s="509">
        <v>-97.253124556633495</v>
      </c>
      <c r="X27" s="509">
        <v>28.018905003824738</v>
      </c>
      <c r="Y27" s="509">
        <v>171.6165213365507</v>
      </c>
      <c r="Z27" s="513">
        <v>177.08282</v>
      </c>
      <c r="AA27" s="513">
        <v>-2.1628699999999998</v>
      </c>
      <c r="AB27" s="510">
        <v>119.5474</v>
      </c>
      <c r="AC27" s="510">
        <v>34.999299999999998</v>
      </c>
      <c r="AD27" s="512">
        <v>8.7849979879000006</v>
      </c>
      <c r="AE27" s="510">
        <v>1.7390000000000001</v>
      </c>
      <c r="AF27" s="510">
        <v>0.27500000000000002</v>
      </c>
      <c r="AG27" s="510">
        <v>4.58</v>
      </c>
      <c r="AH27" s="510">
        <v>77.152000000000001</v>
      </c>
      <c r="AI27" s="509">
        <v>1822.172</v>
      </c>
      <c r="AJ27" s="510">
        <v>354.59557999999998</v>
      </c>
      <c r="AK27" s="510">
        <v>4.0576600000000003</v>
      </c>
      <c r="AL27" s="510">
        <v>297.46177999999998</v>
      </c>
      <c r="AM27" s="510">
        <v>1.5581400000000001</v>
      </c>
      <c r="AN27" s="508">
        <v>147436994.19999999</v>
      </c>
      <c r="AO27" s="511">
        <v>-0.61042430000000003</v>
      </c>
      <c r="AP27" s="508">
        <v>393338.99242999998</v>
      </c>
      <c r="AQ27" s="511">
        <v>-0.31338139999999998</v>
      </c>
      <c r="AR27" s="510">
        <v>122.7594</v>
      </c>
      <c r="AS27" s="508" t="s">
        <v>473</v>
      </c>
      <c r="AT27" s="510">
        <v>57.112099999999998</v>
      </c>
    </row>
    <row r="28" spans="1:47">
      <c r="A28" t="s">
        <v>437</v>
      </c>
      <c r="B28" t="s">
        <v>800</v>
      </c>
      <c r="C28" s="15">
        <v>0.34583333333333338</v>
      </c>
      <c r="E28" s="160">
        <v>600</v>
      </c>
      <c r="F28" s="160" t="s">
        <v>744</v>
      </c>
      <c r="G28" s="160">
        <v>1190</v>
      </c>
      <c r="H28" s="160">
        <v>1100</v>
      </c>
      <c r="I28" t="s">
        <v>482</v>
      </c>
      <c r="J28" s="160" t="s">
        <v>621</v>
      </c>
      <c r="K28" s="160">
        <v>4</v>
      </c>
      <c r="L28" s="160">
        <v>180</v>
      </c>
      <c r="M28" s="19">
        <v>5889.9508999999998</v>
      </c>
      <c r="S28" s="431" t="s">
        <v>652</v>
      </c>
      <c r="T28" s="368">
        <v>0</v>
      </c>
      <c r="U28" s="438">
        <v>0</v>
      </c>
      <c r="V28" s="431" t="s">
        <v>203</v>
      </c>
      <c r="W28" s="509">
        <v>-97.219581234646441</v>
      </c>
      <c r="X28" s="509">
        <v>27.676936451888853</v>
      </c>
      <c r="Y28" s="509">
        <v>393.0784817596741</v>
      </c>
      <c r="Z28" s="513">
        <v>177.15083000000001</v>
      </c>
      <c r="AA28" s="513">
        <v>-2.19828</v>
      </c>
      <c r="AB28" s="510">
        <v>122.06610000000001</v>
      </c>
      <c r="AC28" s="510">
        <v>37.117800000000003</v>
      </c>
      <c r="AD28" s="512">
        <v>8.9855455554999999</v>
      </c>
      <c r="AE28" s="510">
        <v>1.653</v>
      </c>
      <c r="AF28" s="510">
        <v>0.26100000000000001</v>
      </c>
      <c r="AG28" s="510">
        <v>4.59</v>
      </c>
      <c r="AH28" s="510">
        <v>77.102000000000004</v>
      </c>
      <c r="AI28" s="509">
        <v>1823.194</v>
      </c>
      <c r="AJ28" s="510">
        <v>354.5625</v>
      </c>
      <c r="AK28" s="510">
        <v>4.0613900000000003</v>
      </c>
      <c r="AL28" s="510">
        <v>297.36058000000003</v>
      </c>
      <c r="AM28" s="510">
        <v>1.5580700000000001</v>
      </c>
      <c r="AN28" s="508">
        <v>147436554.40000001</v>
      </c>
      <c r="AO28" s="511">
        <v>-0.61120410000000003</v>
      </c>
      <c r="AP28" s="508">
        <v>393118.38754999998</v>
      </c>
      <c r="AQ28" s="511">
        <v>-0.29934440000000001</v>
      </c>
      <c r="AR28" s="510">
        <v>122.6913</v>
      </c>
      <c r="AS28" s="508" t="s">
        <v>473</v>
      </c>
      <c r="AT28" s="510">
        <v>57.180100000000003</v>
      </c>
    </row>
    <row r="29" spans="1:47">
      <c r="A29" t="s">
        <v>437</v>
      </c>
      <c r="B29" t="s">
        <v>1040</v>
      </c>
      <c r="C29" s="15">
        <v>0.35416666666666669</v>
      </c>
      <c r="E29" s="160">
        <v>600</v>
      </c>
      <c r="F29" s="160" t="s">
        <v>744</v>
      </c>
      <c r="G29" s="160">
        <v>1190</v>
      </c>
      <c r="H29" s="160">
        <v>1100</v>
      </c>
      <c r="I29" t="s">
        <v>754</v>
      </c>
      <c r="J29" s="160" t="s">
        <v>621</v>
      </c>
      <c r="K29" s="160">
        <v>4</v>
      </c>
      <c r="L29" s="160">
        <v>180</v>
      </c>
      <c r="M29" s="19">
        <v>5889.9508999999998</v>
      </c>
      <c r="S29" s="431" t="s">
        <v>652</v>
      </c>
      <c r="T29" s="368">
        <v>28</v>
      </c>
      <c r="U29" s="438">
        <v>0</v>
      </c>
      <c r="V29" s="431" t="s">
        <v>13</v>
      </c>
      <c r="W29" s="509">
        <v>-97.105587597981085</v>
      </c>
      <c r="X29" s="509">
        <v>27.041987009888352</v>
      </c>
      <c r="Y29" s="509">
        <v>969.88711525449389</v>
      </c>
      <c r="Z29" s="513">
        <v>177.21745000000001</v>
      </c>
      <c r="AA29" s="513">
        <v>-2.2336499999999999</v>
      </c>
      <c r="AB29" s="510">
        <v>124.7345</v>
      </c>
      <c r="AC29" s="510">
        <v>39.176499999999997</v>
      </c>
      <c r="AD29" s="512">
        <v>9.1860931231999992</v>
      </c>
      <c r="AE29" s="510">
        <v>1.58</v>
      </c>
      <c r="AF29" s="510">
        <v>0.25</v>
      </c>
      <c r="AG29" s="510">
        <v>4.59</v>
      </c>
      <c r="AH29" s="510">
        <v>77.052999999999997</v>
      </c>
      <c r="AI29" s="509">
        <v>1824.17</v>
      </c>
      <c r="AJ29" s="510">
        <v>354.52814000000001</v>
      </c>
      <c r="AK29" s="510">
        <v>4.0656699999999999</v>
      </c>
      <c r="AL29" s="510">
        <v>297.25938000000002</v>
      </c>
      <c r="AM29" s="510">
        <v>1.55799</v>
      </c>
      <c r="AN29" s="508">
        <v>147436114.09999999</v>
      </c>
      <c r="AO29" s="511">
        <v>-0.61198189999999997</v>
      </c>
      <c r="AP29" s="508">
        <v>392908.13780999999</v>
      </c>
      <c r="AQ29" s="511">
        <v>-0.28462100000000001</v>
      </c>
      <c r="AR29" s="510">
        <v>122.6246</v>
      </c>
      <c r="AS29" s="508" t="s">
        <v>473</v>
      </c>
      <c r="AT29" s="510">
        <v>57.246899999999997</v>
      </c>
    </row>
    <row r="30" spans="1:47">
      <c r="A30" t="s">
        <v>437</v>
      </c>
      <c r="B30" t="s">
        <v>1041</v>
      </c>
      <c r="C30" s="15">
        <v>0.36249999999999999</v>
      </c>
      <c r="E30" s="160">
        <v>600</v>
      </c>
      <c r="F30" s="160" t="s">
        <v>744</v>
      </c>
      <c r="G30" s="160">
        <v>1190</v>
      </c>
      <c r="H30" s="160">
        <v>1100</v>
      </c>
      <c r="I30" t="s">
        <v>910</v>
      </c>
      <c r="J30" s="160" t="s">
        <v>621</v>
      </c>
      <c r="K30" s="160">
        <v>4</v>
      </c>
      <c r="L30" s="160">
        <v>180</v>
      </c>
      <c r="M30" s="19">
        <v>5889.9508999999998</v>
      </c>
      <c r="S30" s="431" t="s">
        <v>652</v>
      </c>
      <c r="T30" s="368">
        <v>42</v>
      </c>
      <c r="U30" s="438">
        <v>0</v>
      </c>
      <c r="V30" s="431" t="s">
        <v>13</v>
      </c>
      <c r="W30" s="509">
        <v>-97.053162051548753</v>
      </c>
      <c r="X30" s="509">
        <v>26.743612811768781</v>
      </c>
      <c r="Y30" s="509">
        <v>1368.5671015155576</v>
      </c>
      <c r="Z30" s="513">
        <v>177.28276</v>
      </c>
      <c r="AA30" s="513">
        <v>-2.2690000000000001</v>
      </c>
      <c r="AB30" s="510">
        <v>127.56780000000001</v>
      </c>
      <c r="AC30" s="510">
        <v>41.167099999999998</v>
      </c>
      <c r="AD30" s="512">
        <v>9.3866406908000002</v>
      </c>
      <c r="AE30" s="510">
        <v>1.516</v>
      </c>
      <c r="AF30" s="510">
        <v>0.24</v>
      </c>
      <c r="AG30" s="510">
        <v>4.59</v>
      </c>
      <c r="AH30" s="510">
        <v>77.004999999999995</v>
      </c>
      <c r="AI30" s="509">
        <v>1825.096</v>
      </c>
      <c r="AJ30" s="510">
        <v>354.49257</v>
      </c>
      <c r="AK30" s="510">
        <v>4.0704700000000003</v>
      </c>
      <c r="AL30" s="510">
        <v>297.15818000000002</v>
      </c>
      <c r="AM30" s="510">
        <v>1.5579099999999999</v>
      </c>
      <c r="AN30" s="508">
        <v>147435673.19999999</v>
      </c>
      <c r="AO30" s="511">
        <v>-0.61275789999999997</v>
      </c>
      <c r="AP30" s="508">
        <v>392708.72369000001</v>
      </c>
      <c r="AQ30" s="511">
        <v>-0.26924959999999998</v>
      </c>
      <c r="AR30" s="510">
        <v>122.559</v>
      </c>
      <c r="AS30" s="508" t="s">
        <v>473</v>
      </c>
      <c r="AT30" s="510">
        <v>57.312399999999997</v>
      </c>
    </row>
    <row r="31" spans="1:47">
      <c r="A31" t="s">
        <v>1309</v>
      </c>
      <c r="B31" t="s">
        <v>1042</v>
      </c>
      <c r="C31" s="15">
        <v>0.37847222222222227</v>
      </c>
      <c r="E31" s="160">
        <v>30</v>
      </c>
      <c r="F31" s="160" t="s">
        <v>744</v>
      </c>
      <c r="G31" s="160">
        <v>1190</v>
      </c>
      <c r="H31" s="160">
        <v>1100</v>
      </c>
      <c r="I31" t="s">
        <v>1181</v>
      </c>
      <c r="J31" s="160" t="s">
        <v>621</v>
      </c>
      <c r="K31" s="160">
        <v>4</v>
      </c>
      <c r="L31" s="160">
        <v>180</v>
      </c>
      <c r="M31" s="19">
        <v>5889.9508999999998</v>
      </c>
      <c r="S31" s="431" t="s">
        <v>1188</v>
      </c>
      <c r="T31" s="368"/>
      <c r="U31" s="438"/>
      <c r="V31" s="342"/>
      <c r="W31"/>
      <c r="X31"/>
      <c r="Y31"/>
      <c r="Z31" s="513">
        <v>177.37842000000001</v>
      </c>
      <c r="AA31" s="513">
        <v>-2.3219400000000001</v>
      </c>
      <c r="AB31" s="510">
        <v>132.16159999999999</v>
      </c>
      <c r="AC31" s="510">
        <v>44.003900000000002</v>
      </c>
      <c r="AD31" s="512">
        <v>9.6874620423</v>
      </c>
      <c r="AE31" s="510">
        <v>1.4370000000000001</v>
      </c>
      <c r="AF31" s="510">
        <v>0.22700000000000001</v>
      </c>
      <c r="AG31" s="510">
        <v>4.59</v>
      </c>
      <c r="AH31" s="510">
        <v>76.935000000000002</v>
      </c>
      <c r="AI31" s="509">
        <v>1826.3889999999999</v>
      </c>
      <c r="AJ31" s="510">
        <v>354.43709000000001</v>
      </c>
      <c r="AK31" s="510">
        <v>4.0785600000000004</v>
      </c>
      <c r="AL31" s="510">
        <v>297.00637999999998</v>
      </c>
      <c r="AM31" s="510">
        <v>1.5578000000000001</v>
      </c>
      <c r="AN31" s="508">
        <v>147435010.80000001</v>
      </c>
      <c r="AO31" s="511">
        <v>-0.61391839999999998</v>
      </c>
      <c r="AP31" s="508">
        <v>392430.9</v>
      </c>
      <c r="AQ31" s="511">
        <v>-0.24506649999999999</v>
      </c>
      <c r="AR31" s="510">
        <v>122.4628</v>
      </c>
      <c r="AS31" s="508" t="s">
        <v>473</v>
      </c>
      <c r="AT31" s="510">
        <v>57.4086</v>
      </c>
    </row>
    <row r="32" spans="1:47">
      <c r="A32" t="s">
        <v>834</v>
      </c>
      <c r="B32" t="s">
        <v>1073</v>
      </c>
      <c r="C32" s="15">
        <v>0.38055555555555554</v>
      </c>
      <c r="D32" s="15">
        <v>0</v>
      </c>
      <c r="E32" s="160">
        <v>30</v>
      </c>
      <c r="F32" s="160" t="s">
        <v>744</v>
      </c>
      <c r="G32" s="160">
        <v>1190</v>
      </c>
      <c r="H32" s="160">
        <v>1000</v>
      </c>
      <c r="I32" s="35" t="s">
        <v>526</v>
      </c>
      <c r="J32" s="160" t="s">
        <v>620</v>
      </c>
      <c r="K32" s="160">
        <v>4</v>
      </c>
      <c r="L32" s="160">
        <v>180</v>
      </c>
      <c r="M32" s="19">
        <v>5891.451</v>
      </c>
      <c r="O32" s="159">
        <v>270.8</v>
      </c>
      <c r="P32" s="159">
        <v>221.4</v>
      </c>
      <c r="S32"/>
      <c r="T32" s="368"/>
      <c r="U32" s="438"/>
      <c r="V32" s="342"/>
      <c r="W32"/>
      <c r="X32"/>
      <c r="Y32"/>
    </row>
    <row r="33" spans="1:50">
      <c r="A33" t="s">
        <v>835</v>
      </c>
      <c r="B33" t="s">
        <v>1001</v>
      </c>
      <c r="C33" s="15">
        <v>0.38263888888888892</v>
      </c>
      <c r="D33" s="15">
        <v>0</v>
      </c>
      <c r="E33" s="160">
        <v>30</v>
      </c>
      <c r="F33" s="160" t="s">
        <v>1038</v>
      </c>
      <c r="G33" s="160">
        <v>880</v>
      </c>
      <c r="H33" s="160">
        <v>868</v>
      </c>
      <c r="I33" s="35" t="s">
        <v>526</v>
      </c>
      <c r="J33" s="160" t="s">
        <v>620</v>
      </c>
      <c r="K33" s="160">
        <v>4</v>
      </c>
      <c r="L33" s="160">
        <v>180</v>
      </c>
      <c r="M33" s="19">
        <v>5891.451</v>
      </c>
      <c r="N33" t="s">
        <v>1268</v>
      </c>
      <c r="O33" s="159">
        <v>264.5</v>
      </c>
      <c r="P33" s="159">
        <v>263.5</v>
      </c>
      <c r="S33"/>
      <c r="T33" s="368"/>
      <c r="U33" s="438"/>
      <c r="V33" s="342"/>
      <c r="W33"/>
      <c r="X33"/>
      <c r="Y33"/>
    </row>
    <row r="34" spans="1:50" ht="12.75" customHeight="1">
      <c r="A34" t="s">
        <v>263</v>
      </c>
      <c r="B34" t="s">
        <v>874</v>
      </c>
      <c r="C34" s="15">
        <v>0.38611111111111113</v>
      </c>
      <c r="E34" s="160">
        <v>30</v>
      </c>
      <c r="F34" s="160" t="s">
        <v>1039</v>
      </c>
      <c r="G34" s="160">
        <v>870</v>
      </c>
      <c r="H34" s="160">
        <v>784</v>
      </c>
      <c r="I34" t="s">
        <v>1181</v>
      </c>
      <c r="J34" s="160" t="s">
        <v>621</v>
      </c>
      <c r="K34" s="160">
        <v>4</v>
      </c>
      <c r="L34" s="160">
        <v>180</v>
      </c>
      <c r="M34" s="19">
        <v>7698.9647000000004</v>
      </c>
      <c r="N34" s="25" t="s">
        <v>367</v>
      </c>
      <c r="S34" s="431" t="s">
        <v>1188</v>
      </c>
      <c r="T34" s="368"/>
      <c r="U34" s="438"/>
      <c r="V34" s="342"/>
      <c r="W34"/>
      <c r="X34"/>
      <c r="Y34"/>
      <c r="Z34" s="513">
        <v>177.43564000000001</v>
      </c>
      <c r="AA34" s="513">
        <v>-2.35425</v>
      </c>
      <c r="AB34" s="510">
        <v>135.19149999999999</v>
      </c>
      <c r="AC34" s="510">
        <v>45.635599999999997</v>
      </c>
      <c r="AD34" s="512">
        <v>9.8712973126999994</v>
      </c>
      <c r="AE34" s="510">
        <v>1.397</v>
      </c>
      <c r="AF34" s="510">
        <v>0.221</v>
      </c>
      <c r="AG34" s="510">
        <v>4.59</v>
      </c>
      <c r="AH34" s="510">
        <v>76.891999999999996</v>
      </c>
      <c r="AI34" s="509">
        <v>1827.1179999999999</v>
      </c>
      <c r="AJ34" s="510">
        <v>354.40203000000002</v>
      </c>
      <c r="AK34" s="510">
        <v>4.0839699999999999</v>
      </c>
      <c r="AL34" s="510">
        <v>296.91361000000001</v>
      </c>
      <c r="AM34" s="510">
        <v>1.5577300000000001</v>
      </c>
      <c r="AN34" s="508">
        <v>147434605.40000001</v>
      </c>
      <c r="AO34" s="511">
        <v>-0.61462550000000005</v>
      </c>
      <c r="AP34" s="508">
        <v>392274.22394</v>
      </c>
      <c r="AQ34" s="511">
        <v>-0.22967650000000001</v>
      </c>
      <c r="AR34" s="510">
        <v>122.40519999999999</v>
      </c>
      <c r="AS34" s="508" t="s">
        <v>473</v>
      </c>
      <c r="AT34" s="510">
        <v>57.466200000000001</v>
      </c>
    </row>
    <row r="35" spans="1:50">
      <c r="A35" t="s">
        <v>1079</v>
      </c>
      <c r="B35" t="s">
        <v>875</v>
      </c>
      <c r="C35" s="15">
        <v>0.38819444444444445</v>
      </c>
      <c r="E35" s="160">
        <v>600</v>
      </c>
      <c r="F35" s="160" t="s">
        <v>1039</v>
      </c>
      <c r="G35" s="160">
        <v>870</v>
      </c>
      <c r="H35" s="160">
        <v>784</v>
      </c>
      <c r="I35" t="s">
        <v>606</v>
      </c>
      <c r="J35" s="160" t="s">
        <v>621</v>
      </c>
      <c r="K35" s="160">
        <v>4</v>
      </c>
      <c r="L35" s="160">
        <v>180</v>
      </c>
      <c r="M35" s="19">
        <v>7698.9647000000004</v>
      </c>
      <c r="S35" s="431" t="s">
        <v>1262</v>
      </c>
      <c r="T35" s="368">
        <v>0</v>
      </c>
      <c r="U35" s="438">
        <v>0</v>
      </c>
      <c r="V35" s="431" t="s">
        <v>13</v>
      </c>
      <c r="W35" s="509">
        <v>-95.242946667075117</v>
      </c>
      <c r="X35" s="509">
        <v>-1.3912983809479167</v>
      </c>
      <c r="Y35" s="509">
        <v>171.11235768389406</v>
      </c>
      <c r="Z35" s="513">
        <v>177.47671</v>
      </c>
      <c r="AA35" s="513">
        <v>-2.37771</v>
      </c>
      <c r="AB35" s="510">
        <v>137.50890000000001</v>
      </c>
      <c r="AC35" s="510">
        <v>46.767099999999999</v>
      </c>
      <c r="AD35" s="512">
        <v>10.0049956911</v>
      </c>
      <c r="AE35" s="510">
        <v>1.371</v>
      </c>
      <c r="AF35" s="510">
        <v>0.217</v>
      </c>
      <c r="AG35" s="510">
        <v>4.59</v>
      </c>
      <c r="AH35" s="510">
        <v>76.861999999999995</v>
      </c>
      <c r="AI35" s="509">
        <v>1827.6189999999999</v>
      </c>
      <c r="AJ35" s="510">
        <v>354.37603000000001</v>
      </c>
      <c r="AK35" s="510">
        <v>4.0881100000000004</v>
      </c>
      <c r="AL35" s="510">
        <v>296.84615000000002</v>
      </c>
      <c r="AM35" s="510">
        <v>1.55768</v>
      </c>
      <c r="AN35" s="508">
        <v>147434310.19999999</v>
      </c>
      <c r="AO35" s="511">
        <v>-0.61513870000000004</v>
      </c>
      <c r="AP35" s="508">
        <v>392166.73009000003</v>
      </c>
      <c r="AQ35" s="511">
        <v>-0.21821650000000001</v>
      </c>
      <c r="AR35" s="510">
        <v>122.36369999999999</v>
      </c>
      <c r="AS35" s="508" t="s">
        <v>473</v>
      </c>
      <c r="AT35" s="510">
        <v>57.507599999999996</v>
      </c>
    </row>
    <row r="36" spans="1:50">
      <c r="A36" t="s">
        <v>1079</v>
      </c>
      <c r="B36" t="s">
        <v>877</v>
      </c>
      <c r="C36" s="15">
        <v>0.39652777777777781</v>
      </c>
      <c r="E36" s="160">
        <v>600</v>
      </c>
      <c r="F36" s="160" t="s">
        <v>1039</v>
      </c>
      <c r="G36" s="160">
        <v>870</v>
      </c>
      <c r="H36" s="160">
        <v>784</v>
      </c>
      <c r="I36" t="s">
        <v>482</v>
      </c>
      <c r="J36" s="160" t="s">
        <v>621</v>
      </c>
      <c r="K36" s="160">
        <v>4</v>
      </c>
      <c r="L36" s="160">
        <v>180</v>
      </c>
      <c r="M36" s="19">
        <v>7698.9647000000004</v>
      </c>
      <c r="S36" s="431" t="s">
        <v>1262</v>
      </c>
      <c r="T36" s="368">
        <v>0</v>
      </c>
      <c r="U36" s="438">
        <v>0</v>
      </c>
      <c r="V36" s="431" t="s">
        <v>203</v>
      </c>
      <c r="W36" s="509">
        <v>-95.457638403064095</v>
      </c>
      <c r="X36" s="509">
        <v>1.4860857115128276</v>
      </c>
      <c r="Y36" s="509">
        <v>391.9867855837806</v>
      </c>
      <c r="Z36" s="513">
        <v>177.53753</v>
      </c>
      <c r="AA36" s="513">
        <v>-2.4128599999999998</v>
      </c>
      <c r="AB36" s="510">
        <v>141.17359999999999</v>
      </c>
      <c r="AC36" s="510">
        <v>48.3675</v>
      </c>
      <c r="AD36" s="512">
        <v>10.205543258800001</v>
      </c>
      <c r="AE36" s="510">
        <v>1.3360000000000001</v>
      </c>
      <c r="AF36" s="510">
        <v>0.21099999999999999</v>
      </c>
      <c r="AG36" s="510">
        <v>4.59</v>
      </c>
      <c r="AH36" s="510">
        <v>76.816000000000003</v>
      </c>
      <c r="AI36" s="509">
        <v>1828.3219999999999</v>
      </c>
      <c r="AJ36" s="510">
        <v>354.33629000000002</v>
      </c>
      <c r="AK36" s="510">
        <v>4.0945999999999998</v>
      </c>
      <c r="AL36" s="510">
        <v>296.74495000000002</v>
      </c>
      <c r="AM36" s="510">
        <v>1.5576000000000001</v>
      </c>
      <c r="AN36" s="508">
        <v>147433867</v>
      </c>
      <c r="AO36" s="511">
        <v>-0.61590699999999998</v>
      </c>
      <c r="AP36" s="508">
        <v>392015.92862000002</v>
      </c>
      <c r="AQ36" s="511">
        <v>-0.20063729999999999</v>
      </c>
      <c r="AR36" s="510">
        <v>122.3023</v>
      </c>
      <c r="AS36" s="508" t="s">
        <v>473</v>
      </c>
      <c r="AT36" s="510">
        <v>57.569000000000003</v>
      </c>
    </row>
    <row r="37" spans="1:50">
      <c r="A37" t="s">
        <v>437</v>
      </c>
      <c r="B37" t="s">
        <v>879</v>
      </c>
      <c r="C37" s="15">
        <v>0.40486111111111112</v>
      </c>
      <c r="E37" s="160">
        <v>600</v>
      </c>
      <c r="F37" s="160" t="s">
        <v>1039</v>
      </c>
      <c r="G37" s="160">
        <v>870</v>
      </c>
      <c r="H37" s="160">
        <v>784</v>
      </c>
      <c r="I37" t="s">
        <v>606</v>
      </c>
      <c r="J37" s="160" t="s">
        <v>621</v>
      </c>
      <c r="K37" s="160">
        <v>4</v>
      </c>
      <c r="L37" s="160">
        <v>180</v>
      </c>
      <c r="M37" s="19">
        <v>7698.9647000000004</v>
      </c>
      <c r="S37" s="431" t="s">
        <v>652</v>
      </c>
      <c r="T37" s="368">
        <v>0</v>
      </c>
      <c r="U37" s="438">
        <v>0</v>
      </c>
      <c r="V37" s="431" t="s">
        <v>13</v>
      </c>
      <c r="W37" s="509">
        <v>-97.578834867402776</v>
      </c>
      <c r="X37" s="509">
        <v>28.066580051710591</v>
      </c>
      <c r="Y37" s="509">
        <v>170.98891783098497</v>
      </c>
      <c r="Z37" s="513">
        <v>177.59747999999999</v>
      </c>
      <c r="AA37" s="513">
        <v>-2.4479500000000001</v>
      </c>
      <c r="AB37" s="510">
        <v>145.07230000000001</v>
      </c>
      <c r="AC37" s="510">
        <v>49.838799999999999</v>
      </c>
      <c r="AD37" s="512">
        <v>10.4060908264</v>
      </c>
      <c r="AE37" s="510">
        <v>1.3069999999999999</v>
      </c>
      <c r="AF37" s="510">
        <v>0.20699999999999999</v>
      </c>
      <c r="AG37" s="510">
        <v>4.59</v>
      </c>
      <c r="AH37" s="510">
        <v>76.772000000000006</v>
      </c>
      <c r="AI37" s="509">
        <v>1828.9659999999999</v>
      </c>
      <c r="AJ37" s="510">
        <v>354.29572999999999</v>
      </c>
      <c r="AK37" s="510">
        <v>4.1013900000000003</v>
      </c>
      <c r="AL37" s="510">
        <v>296.64373999999998</v>
      </c>
      <c r="AM37" s="510">
        <v>1.55752</v>
      </c>
      <c r="AN37" s="508">
        <v>147433423.30000001</v>
      </c>
      <c r="AO37" s="511">
        <v>-0.61667340000000004</v>
      </c>
      <c r="AP37" s="508">
        <v>391877.93904000003</v>
      </c>
      <c r="AQ37" s="511">
        <v>-0.18263289999999999</v>
      </c>
      <c r="AR37" s="510">
        <v>122.24169999999999</v>
      </c>
      <c r="AS37" s="508" t="s">
        <v>473</v>
      </c>
      <c r="AT37" s="510">
        <v>57.629600000000003</v>
      </c>
    </row>
    <row r="38" spans="1:50">
      <c r="A38" t="s">
        <v>437</v>
      </c>
      <c r="B38" t="s">
        <v>1090</v>
      </c>
      <c r="C38" s="15">
        <v>0.41319444444444442</v>
      </c>
      <c r="E38" s="160">
        <v>600</v>
      </c>
      <c r="F38" s="160" t="s">
        <v>1039</v>
      </c>
      <c r="G38" s="160">
        <v>870</v>
      </c>
      <c r="H38" s="160">
        <v>784</v>
      </c>
      <c r="I38" t="s">
        <v>989</v>
      </c>
      <c r="J38" s="160" t="s">
        <v>621</v>
      </c>
      <c r="K38" s="160">
        <v>4</v>
      </c>
      <c r="L38" s="160">
        <v>180</v>
      </c>
      <c r="M38" s="19">
        <v>7698.9647000000004</v>
      </c>
      <c r="S38" s="431" t="s">
        <v>652</v>
      </c>
      <c r="T38" s="368">
        <v>0</v>
      </c>
      <c r="U38" s="438">
        <v>0</v>
      </c>
      <c r="V38" s="431" t="s">
        <v>203</v>
      </c>
      <c r="W38" s="509">
        <v>-97.556521883857528</v>
      </c>
      <c r="X38" s="509">
        <v>27.721634694546051</v>
      </c>
      <c r="Y38" s="509">
        <v>391.71986840490126</v>
      </c>
      <c r="Z38" s="513">
        <v>177.65666999999999</v>
      </c>
      <c r="AA38" s="513">
        <v>-2.4829699999999999</v>
      </c>
      <c r="AB38" s="510">
        <v>149.20920000000001</v>
      </c>
      <c r="AC38" s="510">
        <v>51.165700000000001</v>
      </c>
      <c r="AD38" s="512">
        <v>10.606638394100001</v>
      </c>
      <c r="AE38" s="510">
        <v>1.282</v>
      </c>
      <c r="AF38" s="510">
        <v>0.20300000000000001</v>
      </c>
      <c r="AG38" s="510">
        <v>4.59</v>
      </c>
      <c r="AH38" s="510">
        <v>76.727999999999994</v>
      </c>
      <c r="AI38" s="509">
        <v>1829.549</v>
      </c>
      <c r="AJ38" s="510">
        <v>354.25445000000002</v>
      </c>
      <c r="AK38" s="510">
        <v>4.1084399999999999</v>
      </c>
      <c r="AL38" s="510">
        <v>296.54253999999997</v>
      </c>
      <c r="AM38" s="510">
        <v>1.5574399999999999</v>
      </c>
      <c r="AN38" s="508">
        <v>147432979</v>
      </c>
      <c r="AO38" s="511">
        <v>-0.61743789999999998</v>
      </c>
      <c r="AP38" s="508">
        <v>391753.0502</v>
      </c>
      <c r="AQ38" s="511">
        <v>-0.16425139999999999</v>
      </c>
      <c r="AR38" s="510">
        <v>122.1818</v>
      </c>
      <c r="AS38" s="508" t="s">
        <v>473</v>
      </c>
      <c r="AT38" s="510">
        <v>57.689399999999999</v>
      </c>
    </row>
    <row r="39" spans="1:50">
      <c r="A39" t="s">
        <v>835</v>
      </c>
      <c r="B39" t="s">
        <v>883</v>
      </c>
      <c r="C39" s="15">
        <v>0.42291666666666666</v>
      </c>
      <c r="D39" s="15">
        <v>0</v>
      </c>
      <c r="E39" s="160">
        <v>30</v>
      </c>
      <c r="F39" s="160" t="s">
        <v>1038</v>
      </c>
      <c r="G39" s="160">
        <v>880</v>
      </c>
      <c r="H39" s="160">
        <v>868</v>
      </c>
      <c r="I39" s="35" t="s">
        <v>526</v>
      </c>
      <c r="J39" s="160" t="s">
        <v>620</v>
      </c>
      <c r="K39" s="160">
        <v>4</v>
      </c>
      <c r="L39" s="160">
        <v>180</v>
      </c>
      <c r="M39" s="80">
        <v>7647.38</v>
      </c>
      <c r="N39" t="s">
        <v>182</v>
      </c>
      <c r="O39" s="159">
        <v>264.5</v>
      </c>
      <c r="P39" s="159">
        <v>263.5</v>
      </c>
      <c r="S39"/>
      <c r="T39" s="368"/>
      <c r="U39" s="438"/>
      <c r="V39" s="342"/>
      <c r="W39"/>
      <c r="X39"/>
      <c r="Y39"/>
    </row>
    <row r="40" spans="1:50">
      <c r="A40" t="s">
        <v>834</v>
      </c>
      <c r="B40" t="s">
        <v>1161</v>
      </c>
      <c r="C40" s="15">
        <v>0.42569444444444443</v>
      </c>
      <c r="D40" s="15">
        <v>0</v>
      </c>
      <c r="E40" s="160">
        <v>30</v>
      </c>
      <c r="F40" s="160" t="s">
        <v>744</v>
      </c>
      <c r="G40" s="160">
        <v>1190</v>
      </c>
      <c r="H40" s="160">
        <v>1000</v>
      </c>
      <c r="I40" s="35" t="s">
        <v>526</v>
      </c>
      <c r="J40" s="160" t="s">
        <v>620</v>
      </c>
      <c r="K40" s="160">
        <v>4</v>
      </c>
      <c r="L40" s="160">
        <v>180</v>
      </c>
      <c r="M40" s="19">
        <v>5891.451</v>
      </c>
      <c r="N40" t="s">
        <v>307</v>
      </c>
      <c r="S40"/>
      <c r="T40" s="368"/>
      <c r="U40" s="438"/>
      <c r="V40" s="342"/>
      <c r="W40"/>
      <c r="X40"/>
      <c r="Y40"/>
    </row>
    <row r="41" spans="1:50" s="35" customFormat="1" ht="24">
      <c r="A41" s="35" t="s">
        <v>834</v>
      </c>
      <c r="B41" s="35" t="s">
        <v>1003</v>
      </c>
      <c r="C41" s="15">
        <v>0.42777777777777781</v>
      </c>
      <c r="D41" s="15">
        <v>0</v>
      </c>
      <c r="E41" s="160">
        <v>30</v>
      </c>
      <c r="F41" s="160" t="s">
        <v>744</v>
      </c>
      <c r="G41" s="160">
        <v>1070</v>
      </c>
      <c r="H41" s="160">
        <v>880</v>
      </c>
      <c r="I41" s="35" t="s">
        <v>387</v>
      </c>
      <c r="J41" s="160" t="s">
        <v>620</v>
      </c>
      <c r="K41" s="160">
        <v>4</v>
      </c>
      <c r="L41" s="160">
        <v>180</v>
      </c>
      <c r="M41" s="19">
        <v>5891.451</v>
      </c>
      <c r="N41" s="25" t="s">
        <v>311</v>
      </c>
      <c r="O41" s="160"/>
      <c r="P41" s="160"/>
      <c r="Q41" s="160"/>
      <c r="R41" s="160"/>
      <c r="S41" s="339"/>
      <c r="T41" s="368"/>
      <c r="U41" s="438"/>
      <c r="V41" s="342"/>
      <c r="W41" s="436"/>
      <c r="X41" s="436"/>
      <c r="Y41" s="436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35" customFormat="1" ht="24">
      <c r="A42" s="35" t="s">
        <v>1265</v>
      </c>
      <c r="B42" s="35" t="s">
        <v>702</v>
      </c>
      <c r="C42" s="15">
        <v>0.42986111111111108</v>
      </c>
      <c r="D42" s="15">
        <v>0</v>
      </c>
      <c r="E42" s="160">
        <v>10</v>
      </c>
      <c r="F42" s="160" t="s">
        <v>744</v>
      </c>
      <c r="G42" s="160">
        <v>1190</v>
      </c>
      <c r="H42" s="160">
        <v>1100</v>
      </c>
      <c r="I42" s="35" t="s">
        <v>395</v>
      </c>
      <c r="J42" s="160" t="s">
        <v>620</v>
      </c>
      <c r="K42" s="160">
        <v>4</v>
      </c>
      <c r="L42" s="160">
        <v>180</v>
      </c>
      <c r="M42" s="19">
        <v>5889.9508999999998</v>
      </c>
      <c r="N42" s="25" t="s">
        <v>181</v>
      </c>
      <c r="O42" s="160"/>
      <c r="P42" s="160"/>
      <c r="Q42" s="160"/>
      <c r="R42" s="160"/>
      <c r="S42" s="339"/>
      <c r="T42" s="367"/>
      <c r="U42" s="367"/>
      <c r="V42" s="342"/>
      <c r="W42" s="436"/>
      <c r="X42" s="436"/>
      <c r="Y42" s="436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>
      <c r="C43"/>
      <c r="E43"/>
      <c r="L43"/>
      <c r="S43"/>
      <c r="T43" s="342"/>
      <c r="U43" s="342"/>
      <c r="V43" s="342"/>
      <c r="W43"/>
      <c r="X43"/>
      <c r="Y43"/>
    </row>
    <row r="45" spans="1:50">
      <c r="B45" s="3" t="s">
        <v>1260</v>
      </c>
      <c r="C45" s="147" t="s">
        <v>1261</v>
      </c>
      <c r="D45" s="84">
        <v>5888.5839999999998</v>
      </c>
      <c r="E45" s="149"/>
      <c r="F45" s="84" t="s">
        <v>1262</v>
      </c>
      <c r="G45" s="84" t="s">
        <v>1263</v>
      </c>
      <c r="H45" s="84" t="s">
        <v>1264</v>
      </c>
      <c r="I45" s="22" t="s">
        <v>1100</v>
      </c>
      <c r="J45" s="84" t="s">
        <v>1101</v>
      </c>
      <c r="K45" s="84" t="s">
        <v>1102</v>
      </c>
      <c r="L45"/>
      <c r="S45"/>
      <c r="T45"/>
      <c r="U45"/>
      <c r="V45"/>
      <c r="W45"/>
      <c r="X45"/>
      <c r="Y45"/>
    </row>
    <row r="46" spans="1:50">
      <c r="B46" s="2"/>
      <c r="C46" s="147" t="s">
        <v>1099</v>
      </c>
      <c r="D46" s="84">
        <v>5889.9508999999998</v>
      </c>
      <c r="E46" s="149"/>
      <c r="F46" s="84" t="s">
        <v>652</v>
      </c>
      <c r="G46" s="84" t="s">
        <v>653</v>
      </c>
      <c r="H46" s="84" t="s">
        <v>654</v>
      </c>
      <c r="I46" s="22" t="s">
        <v>1294</v>
      </c>
      <c r="J46" s="84" t="s">
        <v>1295</v>
      </c>
      <c r="K46" s="84" t="s">
        <v>501</v>
      </c>
      <c r="L46"/>
      <c r="S46"/>
      <c r="T46"/>
      <c r="U46"/>
      <c r="V46"/>
      <c r="W46"/>
      <c r="X46"/>
      <c r="Y46"/>
    </row>
    <row r="47" spans="1:50">
      <c r="B47" s="2"/>
      <c r="C47" s="147" t="s">
        <v>502</v>
      </c>
      <c r="D47" s="84">
        <v>5891.451</v>
      </c>
      <c r="E47" s="149"/>
      <c r="F47" s="84" t="s">
        <v>503</v>
      </c>
      <c r="G47" s="84" t="s">
        <v>504</v>
      </c>
      <c r="H47" s="84" t="s">
        <v>505</v>
      </c>
      <c r="I47" s="22" t="s">
        <v>480</v>
      </c>
      <c r="J47" s="84" t="s">
        <v>496</v>
      </c>
      <c r="K47" s="84" t="s">
        <v>440</v>
      </c>
      <c r="L47"/>
      <c r="S47"/>
      <c r="T47"/>
      <c r="U47"/>
      <c r="V47"/>
      <c r="W47"/>
      <c r="X47"/>
      <c r="Y47"/>
    </row>
    <row r="48" spans="1:50">
      <c r="B48" s="2"/>
      <c r="C48" s="147" t="s">
        <v>497</v>
      </c>
      <c r="D48" s="155">
        <v>7647.38</v>
      </c>
      <c r="E48" s="149"/>
      <c r="F48" s="84" t="s">
        <v>1132</v>
      </c>
      <c r="G48" s="84" t="s">
        <v>1095</v>
      </c>
      <c r="H48" s="84" t="s">
        <v>1293</v>
      </c>
      <c r="I48" s="22" t="s">
        <v>498</v>
      </c>
      <c r="J48" s="84" t="s">
        <v>499</v>
      </c>
      <c r="K48" s="84" t="s">
        <v>500</v>
      </c>
      <c r="L48"/>
      <c r="S48"/>
      <c r="T48"/>
      <c r="U48"/>
      <c r="V48"/>
      <c r="W48"/>
      <c r="X48"/>
      <c r="Y48"/>
    </row>
    <row r="49" spans="2:25">
      <c r="B49" s="2"/>
      <c r="C49" s="147" t="s">
        <v>374</v>
      </c>
      <c r="D49" s="84">
        <v>7698.9647000000004</v>
      </c>
      <c r="E49" s="149"/>
      <c r="F49" s="84" t="s">
        <v>375</v>
      </c>
      <c r="G49" s="84" t="s">
        <v>376</v>
      </c>
      <c r="H49" s="84" t="s">
        <v>377</v>
      </c>
      <c r="I49" s="22" t="s">
        <v>378</v>
      </c>
      <c r="J49" s="84" t="s">
        <v>379</v>
      </c>
      <c r="K49" s="84" t="s">
        <v>380</v>
      </c>
      <c r="L49"/>
      <c r="S49"/>
      <c r="T49"/>
      <c r="U49"/>
      <c r="V49"/>
      <c r="W49"/>
      <c r="X49"/>
      <c r="Y49"/>
    </row>
    <row r="50" spans="2:25">
      <c r="B50" s="2"/>
      <c r="C50" s="147"/>
      <c r="D50" s="84"/>
      <c r="E50" s="149"/>
      <c r="F50" s="84"/>
      <c r="L50"/>
      <c r="S50"/>
      <c r="T50"/>
      <c r="U50"/>
      <c r="V50"/>
      <c r="W50"/>
      <c r="X50"/>
      <c r="Y50"/>
    </row>
    <row r="51" spans="2:25">
      <c r="B51" s="2"/>
      <c r="C51" s="147" t="s">
        <v>1302</v>
      </c>
      <c r="D51" s="748" t="s">
        <v>1297</v>
      </c>
      <c r="E51" s="748"/>
      <c r="F51" s="84" t="s">
        <v>381</v>
      </c>
      <c r="I51" s="143" t="s">
        <v>1139</v>
      </c>
      <c r="J51" s="736" t="s">
        <v>1140</v>
      </c>
      <c r="K51" s="736"/>
      <c r="L51" s="148" t="s">
        <v>1141</v>
      </c>
      <c r="S51"/>
      <c r="T51"/>
      <c r="U51"/>
      <c r="V51"/>
      <c r="W51"/>
      <c r="X51"/>
      <c r="Y51"/>
    </row>
    <row r="52" spans="2:25">
      <c r="B52" s="2"/>
      <c r="C52" s="147" t="s">
        <v>1303</v>
      </c>
      <c r="D52" s="748" t="s">
        <v>1298</v>
      </c>
      <c r="E52" s="748"/>
      <c r="F52" s="19"/>
      <c r="J52" s="736" t="s">
        <v>441</v>
      </c>
      <c r="K52" s="736"/>
      <c r="L52" s="148" t="s">
        <v>1143</v>
      </c>
      <c r="S52"/>
      <c r="T52"/>
      <c r="U52"/>
      <c r="V52"/>
      <c r="W52"/>
      <c r="X52"/>
      <c r="Y52"/>
    </row>
    <row r="53" spans="2:25">
      <c r="B53" s="2"/>
      <c r="C53" s="147" t="s">
        <v>1304</v>
      </c>
      <c r="D53" s="748" t="s">
        <v>1299</v>
      </c>
      <c r="E53" s="748"/>
      <c r="F53" s="19"/>
      <c r="L53"/>
      <c r="S53"/>
      <c r="T53"/>
      <c r="U53"/>
      <c r="V53"/>
      <c r="W53"/>
      <c r="X53"/>
      <c r="Y53"/>
    </row>
    <row r="54" spans="2:25">
      <c r="B54" s="2"/>
      <c r="C54" s="147" t="s">
        <v>1305</v>
      </c>
      <c r="D54" s="748" t="s">
        <v>1138</v>
      </c>
      <c r="E54" s="748"/>
      <c r="F54" s="19"/>
      <c r="I54" s="156"/>
      <c r="L54"/>
      <c r="S54"/>
      <c r="T54"/>
      <c r="U54"/>
      <c r="V54"/>
      <c r="W54"/>
      <c r="X54"/>
      <c r="Y54"/>
    </row>
    <row r="55" spans="2:25">
      <c r="B55" s="2"/>
      <c r="C55" s="85"/>
      <c r="E55" s="15"/>
      <c r="F55" s="19"/>
      <c r="I55" s="156"/>
      <c r="L55"/>
      <c r="S55"/>
      <c r="T55"/>
      <c r="U55"/>
      <c r="V55"/>
      <c r="W55"/>
      <c r="X55"/>
      <c r="Y55"/>
    </row>
    <row r="56" spans="2:25">
      <c r="B56" s="2"/>
      <c r="C56" s="28" t="s">
        <v>786</v>
      </c>
      <c r="D56" s="158">
        <v>1</v>
      </c>
      <c r="E56" s="749" t="s">
        <v>1032</v>
      </c>
      <c r="F56" s="749"/>
      <c r="G56" s="749"/>
      <c r="I56" s="156"/>
      <c r="L56"/>
      <c r="S56"/>
      <c r="T56"/>
      <c r="U56"/>
      <c r="V56"/>
      <c r="W56"/>
      <c r="X56"/>
      <c r="Y56"/>
    </row>
    <row r="57" spans="2:25">
      <c r="B57" s="2"/>
      <c r="C57" s="19"/>
      <c r="D57" s="28"/>
      <c r="E57" s="750" t="s">
        <v>1183</v>
      </c>
      <c r="F57" s="751"/>
      <c r="G57" s="751"/>
      <c r="I57" s="156"/>
      <c r="L57"/>
      <c r="S57"/>
      <c r="T57"/>
      <c r="U57"/>
      <c r="V57"/>
      <c r="W57"/>
      <c r="X57"/>
      <c r="Y57"/>
    </row>
    <row r="58" spans="2:25">
      <c r="B58" s="2"/>
      <c r="C58" s="85"/>
      <c r="D58" s="28">
        <v>2</v>
      </c>
      <c r="E58" s="749" t="s">
        <v>1008</v>
      </c>
      <c r="F58" s="749"/>
      <c r="G58" s="749"/>
      <c r="I58" s="156"/>
      <c r="L58"/>
      <c r="S58"/>
      <c r="T58"/>
      <c r="U58"/>
      <c r="V58"/>
      <c r="W58"/>
      <c r="X58"/>
      <c r="Y58"/>
    </row>
    <row r="59" spans="2:25">
      <c r="B59" s="2"/>
      <c r="C59" s="85"/>
      <c r="D59" s="28"/>
      <c r="E59" s="750" t="s">
        <v>1009</v>
      </c>
      <c r="F59" s="751"/>
      <c r="G59" s="751"/>
      <c r="I59" s="156"/>
      <c r="L59"/>
      <c r="S59"/>
      <c r="T59"/>
      <c r="U59"/>
      <c r="V59"/>
      <c r="W59"/>
      <c r="X59"/>
      <c r="Y59"/>
    </row>
    <row r="60" spans="2:25">
      <c r="B60" s="2"/>
      <c r="C60"/>
      <c r="D60" s="158">
        <v>3</v>
      </c>
      <c r="E60" s="736" t="s">
        <v>1010</v>
      </c>
      <c r="F60" s="736"/>
      <c r="G60" s="736"/>
      <c r="I60" s="156"/>
      <c r="L60"/>
      <c r="S60"/>
      <c r="T60"/>
      <c r="U60"/>
      <c r="V60"/>
      <c r="W60"/>
      <c r="X60"/>
      <c r="Y60"/>
    </row>
    <row r="61" spans="2:25">
      <c r="B61" s="2"/>
      <c r="C61"/>
      <c r="D61" s="158"/>
      <c r="E61" s="746" t="s">
        <v>1353</v>
      </c>
      <c r="F61" s="746"/>
      <c r="G61" s="746"/>
      <c r="I61" s="156"/>
      <c r="L61"/>
      <c r="S61"/>
      <c r="T61"/>
      <c r="U61"/>
      <c r="V61"/>
      <c r="W61"/>
      <c r="X61"/>
      <c r="Y61"/>
    </row>
    <row r="62" spans="2:25">
      <c r="B62" s="2"/>
      <c r="C62"/>
      <c r="D62" s="158">
        <v>4</v>
      </c>
      <c r="E62" s="736" t="s">
        <v>1035</v>
      </c>
      <c r="F62" s="736"/>
      <c r="G62" s="736"/>
      <c r="I62" s="156"/>
      <c r="L62"/>
      <c r="S62"/>
      <c r="T62"/>
      <c r="U62"/>
      <c r="V62"/>
      <c r="W62"/>
      <c r="X62"/>
      <c r="Y62"/>
    </row>
    <row r="63" spans="2:25">
      <c r="B63" s="2"/>
      <c r="C63"/>
      <c r="E63" s="746" t="s">
        <v>1036</v>
      </c>
      <c r="F63" s="746"/>
      <c r="G63" s="746"/>
      <c r="I63" s="156"/>
      <c r="L63"/>
      <c r="S63"/>
      <c r="T63"/>
      <c r="U63"/>
      <c r="V63"/>
      <c r="W63"/>
      <c r="X63"/>
      <c r="Y63"/>
    </row>
    <row r="73" spans="3:25">
      <c r="C73"/>
      <c r="E73"/>
      <c r="L73"/>
      <c r="S73" s="35"/>
      <c r="T73" s="35"/>
      <c r="U73" s="35"/>
      <c r="V73" s="35"/>
      <c r="W73"/>
      <c r="X73"/>
      <c r="Y73"/>
    </row>
  </sheetData>
  <sheetCalcPr fullCalcOnLoad="1"/>
  <mergeCells count="38">
    <mergeCell ref="S12:V12"/>
    <mergeCell ref="AJ12:AK12"/>
    <mergeCell ref="AL12:AM12"/>
    <mergeCell ref="E60:G60"/>
    <mergeCell ref="Q12:R12"/>
    <mergeCell ref="O12:P12"/>
    <mergeCell ref="G12:H12"/>
    <mergeCell ref="D51:E51"/>
    <mergeCell ref="J51:K51"/>
    <mergeCell ref="D52:E52"/>
    <mergeCell ref="J52:K52"/>
    <mergeCell ref="D53:E53"/>
    <mergeCell ref="W12:Y12"/>
    <mergeCell ref="E63:G63"/>
    <mergeCell ref="D54:E54"/>
    <mergeCell ref="E56:G56"/>
    <mergeCell ref="E57:G57"/>
    <mergeCell ref="E58:G58"/>
    <mergeCell ref="E59:G59"/>
    <mergeCell ref="E61:G61"/>
    <mergeCell ref="E62:G62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K8:P8"/>
    <mergeCell ref="K9:P9"/>
    <mergeCell ref="F6:I6"/>
    <mergeCell ref="F7:I7"/>
    <mergeCell ref="F8:I8"/>
    <mergeCell ref="F9:I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F1" workbookViewId="0">
      <selection activeCell="AU31" sqref="AU31"/>
    </sheetView>
  </sheetViews>
  <sheetFormatPr baseColWidth="10" defaultColWidth="8.83203125" defaultRowHeight="12"/>
  <cols>
    <col min="1" max="1" width="19.1640625" bestFit="1" customWidth="1" collapsed="1"/>
    <col min="2" max="2" width="12.5" bestFit="1" customWidth="1" collapsed="1"/>
    <col min="3" max="3" width="11.33203125" style="160" bestFit="1" customWidth="1" collapsed="1"/>
    <col min="4" max="4" width="10.6640625" style="160" customWidth="1" collapsed="1"/>
    <col min="5" max="5" width="5.83203125" style="160" bestFit="1" customWidth="1" collapsed="1"/>
    <col min="6" max="6" width="15.6640625" style="160" customWidth="1" collapsed="1"/>
    <col min="7" max="8" width="7.6640625" style="160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9" hidden="1" bestFit="1" customWidth="1" collapsed="1"/>
    <col min="13" max="13" width="13.6640625" customWidth="1" collapsed="1"/>
    <col min="14" max="14" width="30.6640625" customWidth="1" collapsed="1"/>
    <col min="15" max="18" width="9.6640625" style="159" customWidth="1" collapsed="1"/>
    <col min="19" max="19" width="12.5" style="339" bestFit="1" customWidth="1" collapsed="1"/>
    <col min="20" max="20" width="9" style="339" bestFit="1" customWidth="1" collapsed="1"/>
    <col min="21" max="22" width="8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style="287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75"/>
      <c r="Q1" s="117"/>
      <c r="R1" s="117"/>
      <c r="S1"/>
      <c r="T1"/>
      <c r="U1"/>
      <c r="V1"/>
      <c r="W1"/>
      <c r="X1"/>
      <c r="Y1"/>
      <c r="AN1"/>
    </row>
    <row r="2" spans="1:47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17"/>
      <c r="R2" s="117"/>
      <c r="S2"/>
      <c r="T2"/>
      <c r="U2"/>
      <c r="V2"/>
      <c r="W2"/>
      <c r="X2"/>
      <c r="Y2"/>
      <c r="AN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60"/>
      <c r="P3" s="160"/>
      <c r="Q3" s="117"/>
      <c r="R3" s="117"/>
      <c r="S3"/>
      <c r="T3"/>
      <c r="U3"/>
      <c r="V3"/>
      <c r="W3"/>
      <c r="X3"/>
      <c r="Y3"/>
      <c r="AN3"/>
    </row>
    <row r="4" spans="1:47">
      <c r="A4" s="3" t="s">
        <v>326</v>
      </c>
      <c r="B4" s="3"/>
      <c r="C4" s="158"/>
      <c r="D4" s="148"/>
      <c r="E4" s="158"/>
      <c r="F4" s="738" t="s">
        <v>698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Q4" s="117"/>
      <c r="R4" s="117"/>
      <c r="S4"/>
      <c r="T4"/>
      <c r="U4"/>
      <c r="V4"/>
      <c r="W4"/>
      <c r="X4"/>
      <c r="Y4"/>
      <c r="AN4"/>
    </row>
    <row r="5" spans="1:47">
      <c r="A5" s="741"/>
      <c r="B5" s="741"/>
      <c r="C5" s="741"/>
      <c r="D5" s="741"/>
      <c r="E5" s="741"/>
      <c r="F5" s="738" t="s">
        <v>860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Q5" s="117"/>
      <c r="R5" s="117"/>
      <c r="S5"/>
      <c r="T5"/>
      <c r="U5"/>
      <c r="V5"/>
      <c r="W5"/>
      <c r="X5"/>
      <c r="Y5"/>
      <c r="AN5"/>
    </row>
    <row r="6" spans="1:47">
      <c r="A6" s="67" t="s">
        <v>1302</v>
      </c>
      <c r="B6" s="135" t="s">
        <v>1303</v>
      </c>
      <c r="C6" s="158" t="s">
        <v>1304</v>
      </c>
      <c r="D6" s="148" t="s">
        <v>1305</v>
      </c>
      <c r="E6" s="158"/>
      <c r="F6" s="742" t="s">
        <v>36</v>
      </c>
      <c r="G6" s="742"/>
      <c r="H6" s="742"/>
      <c r="I6" s="742"/>
      <c r="J6" s="26"/>
      <c r="N6" s="75"/>
      <c r="Q6" s="117"/>
      <c r="R6" s="117"/>
      <c r="S6"/>
      <c r="T6"/>
      <c r="U6"/>
      <c r="V6"/>
      <c r="W6"/>
      <c r="X6"/>
      <c r="Y6"/>
      <c r="AN6"/>
    </row>
    <row r="7" spans="1:47">
      <c r="A7" s="67" t="s">
        <v>1220</v>
      </c>
      <c r="B7" s="135" t="s">
        <v>1123</v>
      </c>
      <c r="C7" s="158" t="s">
        <v>1124</v>
      </c>
      <c r="D7" s="148" t="s">
        <v>1125</v>
      </c>
      <c r="E7" s="158"/>
      <c r="F7" s="742" t="s">
        <v>414</v>
      </c>
      <c r="G7" s="742"/>
      <c r="H7" s="742"/>
      <c r="I7" s="742"/>
      <c r="J7" s="26"/>
      <c r="N7" s="75"/>
      <c r="Q7" s="117"/>
      <c r="R7" s="117"/>
      <c r="S7"/>
      <c r="T7"/>
      <c r="U7"/>
      <c r="V7"/>
      <c r="W7"/>
      <c r="X7"/>
      <c r="Y7"/>
      <c r="AN7"/>
    </row>
    <row r="8" spans="1:47" ht="12.75" customHeight="1">
      <c r="A8" s="67" t="s">
        <v>1127</v>
      </c>
      <c r="B8" s="67" t="s">
        <v>1128</v>
      </c>
      <c r="C8" s="158" t="s">
        <v>1129</v>
      </c>
      <c r="D8" s="148" t="s">
        <v>1130</v>
      </c>
      <c r="E8" s="19"/>
      <c r="F8" s="738" t="s">
        <v>1205</v>
      </c>
      <c r="G8" s="738"/>
      <c r="H8" s="738"/>
      <c r="I8" s="738"/>
      <c r="J8" s="7"/>
      <c r="K8" s="7"/>
      <c r="L8" s="7"/>
      <c r="N8" s="75"/>
      <c r="Q8" s="117"/>
      <c r="R8" s="117"/>
      <c r="S8"/>
      <c r="T8"/>
      <c r="U8"/>
      <c r="V8"/>
      <c r="W8"/>
      <c r="X8"/>
      <c r="Y8"/>
      <c r="AN8"/>
    </row>
    <row r="9" spans="1:47">
      <c r="A9" s="67"/>
      <c r="B9" s="67"/>
      <c r="C9" s="158"/>
      <c r="D9" s="148"/>
      <c r="E9" s="19"/>
      <c r="F9" s="738" t="s">
        <v>1126</v>
      </c>
      <c r="G9" s="738"/>
      <c r="H9" s="738"/>
      <c r="I9" s="738"/>
      <c r="J9" s="7"/>
      <c r="K9" s="7"/>
      <c r="L9" s="7"/>
      <c r="N9" s="75"/>
      <c r="Q9" s="117"/>
      <c r="R9" s="117"/>
      <c r="S9"/>
      <c r="T9"/>
      <c r="U9"/>
      <c r="V9"/>
      <c r="W9"/>
      <c r="X9"/>
      <c r="Y9"/>
      <c r="AN9"/>
    </row>
    <row r="10" spans="1:47">
      <c r="A10" s="67"/>
      <c r="B10" s="67"/>
      <c r="C10" s="158"/>
      <c r="D10" s="148"/>
      <c r="E10" s="19"/>
      <c r="F10" s="84"/>
      <c r="G10" s="84"/>
      <c r="H10" s="84"/>
      <c r="I10" s="157"/>
      <c r="J10" s="7"/>
      <c r="K10" s="7"/>
      <c r="L10" s="7"/>
      <c r="N10" s="75"/>
      <c r="Q10" s="117"/>
      <c r="R10" s="117"/>
      <c r="S10"/>
      <c r="T10"/>
      <c r="U10"/>
      <c r="V10"/>
      <c r="W10"/>
      <c r="X10"/>
      <c r="Y10"/>
      <c r="AN10"/>
    </row>
    <row r="11" spans="1:47">
      <c r="A11" s="3"/>
      <c r="B11" s="3"/>
      <c r="C11" s="158"/>
      <c r="D11" s="148"/>
      <c r="E11" s="19"/>
      <c r="I11" s="44"/>
      <c r="J11" s="133"/>
      <c r="K11" s="133"/>
      <c r="L11" s="133"/>
      <c r="N11" s="75"/>
      <c r="Q11" s="117"/>
      <c r="R11" s="117"/>
      <c r="S11"/>
      <c r="T11"/>
      <c r="U11"/>
      <c r="V11"/>
      <c r="W11"/>
      <c r="X11"/>
      <c r="Y11"/>
      <c r="AN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13">
      <c r="A14" t="s">
        <v>1265</v>
      </c>
      <c r="B14" t="s">
        <v>1335</v>
      </c>
      <c r="C14" s="15">
        <v>0.23402777777777781</v>
      </c>
      <c r="D14" s="15">
        <v>0</v>
      </c>
      <c r="E14" s="160">
        <v>10</v>
      </c>
      <c r="F14" s="160" t="s">
        <v>744</v>
      </c>
      <c r="G14" s="160">
        <v>1190</v>
      </c>
      <c r="H14" s="160">
        <v>1098</v>
      </c>
      <c r="I14" s="35" t="s">
        <v>395</v>
      </c>
      <c r="J14" s="160" t="s">
        <v>620</v>
      </c>
      <c r="K14" s="160">
        <v>4</v>
      </c>
      <c r="L14" s="160">
        <v>180</v>
      </c>
      <c r="M14" s="19">
        <v>5889.9508999999998</v>
      </c>
      <c r="O14" s="159">
        <v>266.60000000000002</v>
      </c>
      <c r="P14" s="159">
        <v>268.8</v>
      </c>
      <c r="S14"/>
      <c r="T14" s="369"/>
      <c r="U14" s="439"/>
      <c r="V14" s="344"/>
      <c r="W14"/>
      <c r="X14"/>
      <c r="Y14"/>
      <c r="AN14"/>
    </row>
    <row r="15" spans="1:47" ht="13">
      <c r="A15" t="s">
        <v>415</v>
      </c>
      <c r="B15" t="s">
        <v>1266</v>
      </c>
      <c r="C15" s="15">
        <v>0.25208333333333333</v>
      </c>
      <c r="D15" s="15">
        <v>0</v>
      </c>
      <c r="E15" s="160">
        <v>30</v>
      </c>
      <c r="F15" s="160" t="s">
        <v>744</v>
      </c>
      <c r="G15" s="160">
        <v>1190</v>
      </c>
      <c r="H15" s="160">
        <v>995</v>
      </c>
      <c r="I15" s="35" t="s">
        <v>526</v>
      </c>
      <c r="J15" s="160" t="s">
        <v>620</v>
      </c>
      <c r="K15" s="160">
        <v>4</v>
      </c>
      <c r="L15" s="160">
        <v>180</v>
      </c>
      <c r="M15" s="8">
        <v>5891.451</v>
      </c>
      <c r="O15" s="159">
        <v>266.7</v>
      </c>
      <c r="P15" s="159">
        <v>269</v>
      </c>
      <c r="S15"/>
      <c r="T15" s="369"/>
      <c r="U15" s="439"/>
      <c r="V15" s="344"/>
      <c r="W15"/>
      <c r="X15"/>
      <c r="Y15"/>
      <c r="AN15"/>
    </row>
    <row r="16" spans="1:47" ht="13">
      <c r="A16" s="45" t="s">
        <v>415</v>
      </c>
      <c r="B16" s="45" t="s">
        <v>1339</v>
      </c>
      <c r="C16" s="15">
        <v>0.2590277777777778</v>
      </c>
      <c r="D16" s="15">
        <v>0</v>
      </c>
      <c r="E16" s="160">
        <v>30</v>
      </c>
      <c r="F16" s="160" t="s">
        <v>744</v>
      </c>
      <c r="G16" s="160">
        <v>1070</v>
      </c>
      <c r="H16" s="160">
        <v>875</v>
      </c>
      <c r="I16" s="35" t="s">
        <v>387</v>
      </c>
      <c r="J16" s="160" t="s">
        <v>620</v>
      </c>
      <c r="K16" s="160">
        <v>4</v>
      </c>
      <c r="L16" s="160">
        <v>180</v>
      </c>
      <c r="M16" s="8">
        <v>5891.451</v>
      </c>
      <c r="N16" t="s">
        <v>893</v>
      </c>
      <c r="O16" s="159">
        <v>266.7</v>
      </c>
      <c r="P16" s="159">
        <v>269.10000000000002</v>
      </c>
      <c r="S16"/>
      <c r="T16" s="369"/>
      <c r="U16" s="439"/>
      <c r="V16" s="344"/>
      <c r="W16"/>
      <c r="X16"/>
      <c r="Y16"/>
      <c r="AN16"/>
    </row>
    <row r="17" spans="1:47" ht="13">
      <c r="A17" t="s">
        <v>530</v>
      </c>
      <c r="B17" t="s">
        <v>1340</v>
      </c>
      <c r="C17" s="15">
        <v>0.28819444444444448</v>
      </c>
      <c r="D17" s="15">
        <v>0</v>
      </c>
      <c r="E17" s="160">
        <v>30</v>
      </c>
      <c r="F17" s="160" t="s">
        <v>1038</v>
      </c>
      <c r="G17" s="160">
        <v>880</v>
      </c>
      <c r="H17" s="160">
        <v>862</v>
      </c>
      <c r="I17" s="35" t="s">
        <v>526</v>
      </c>
      <c r="J17" s="160" t="s">
        <v>620</v>
      </c>
      <c r="K17" s="160">
        <v>4</v>
      </c>
      <c r="L17" s="160">
        <v>180</v>
      </c>
      <c r="M17" s="153">
        <v>7647.38</v>
      </c>
      <c r="N17" t="s">
        <v>1268</v>
      </c>
      <c r="O17" s="159">
        <v>265</v>
      </c>
      <c r="P17" s="159">
        <v>262.60000000000002</v>
      </c>
      <c r="S17"/>
      <c r="T17" s="369"/>
      <c r="U17" s="439"/>
      <c r="V17" s="344"/>
      <c r="W17"/>
      <c r="X17"/>
      <c r="Y17"/>
      <c r="AN17"/>
    </row>
    <row r="18" spans="1:47" s="35" customFormat="1" ht="24">
      <c r="A18" s="35" t="s">
        <v>263</v>
      </c>
      <c r="B18" s="35" t="s">
        <v>1269</v>
      </c>
      <c r="C18" s="15">
        <v>0.30416666666666664</v>
      </c>
      <c r="D18" s="160"/>
      <c r="E18" s="160">
        <v>30</v>
      </c>
      <c r="F18" s="160" t="s">
        <v>1039</v>
      </c>
      <c r="G18" s="160">
        <v>870</v>
      </c>
      <c r="H18" s="160">
        <v>778</v>
      </c>
      <c r="I18" s="35" t="s">
        <v>638</v>
      </c>
      <c r="J18" s="160" t="s">
        <v>621</v>
      </c>
      <c r="K18" s="160">
        <v>4</v>
      </c>
      <c r="L18" s="160">
        <v>180</v>
      </c>
      <c r="M18" s="19">
        <v>7698.9647000000004</v>
      </c>
      <c r="N18" s="25" t="s">
        <v>86</v>
      </c>
      <c r="O18" s="160"/>
      <c r="P18" s="160"/>
      <c r="Q18" s="160"/>
      <c r="R18" s="160"/>
      <c r="S18" s="431" t="s">
        <v>1188</v>
      </c>
      <c r="T18" s="370"/>
      <c r="U18" s="440"/>
      <c r="V18" s="344"/>
      <c r="W18" s="436"/>
      <c r="X18" s="436"/>
      <c r="Y18" s="436"/>
      <c r="Z18" s="519">
        <v>76.856669999999994</v>
      </c>
      <c r="AA18" s="519">
        <v>18.91272</v>
      </c>
      <c r="AB18" s="516">
        <v>271.8143</v>
      </c>
      <c r="AC18" s="516">
        <v>34.834200000000003</v>
      </c>
      <c r="AD18" s="518">
        <v>9.1477268179000006</v>
      </c>
      <c r="AE18" s="516">
        <v>1.746</v>
      </c>
      <c r="AF18" s="516">
        <v>0.27600000000000002</v>
      </c>
      <c r="AG18" s="516">
        <v>4.6900000000000004</v>
      </c>
      <c r="AH18" s="516">
        <v>72.977000000000004</v>
      </c>
      <c r="AI18" s="515">
        <v>1798.0740000000001</v>
      </c>
      <c r="AJ18" s="516">
        <v>3.9279000000000002</v>
      </c>
      <c r="AK18" s="516">
        <v>5.09368</v>
      </c>
      <c r="AL18" s="516">
        <v>66.59169</v>
      </c>
      <c r="AM18" s="516">
        <v>1.4869000000000001</v>
      </c>
      <c r="AN18" s="514">
        <v>147783240.5</v>
      </c>
      <c r="AO18" s="517">
        <v>1.0896178000000001</v>
      </c>
      <c r="AP18" s="514">
        <v>398610.44439000002</v>
      </c>
      <c r="AQ18" s="517">
        <v>0.34573860000000001</v>
      </c>
      <c r="AR18" s="516">
        <v>117.22320000000001</v>
      </c>
      <c r="AS18" s="514" t="s">
        <v>472</v>
      </c>
      <c r="AT18" s="516">
        <v>62.639400000000002</v>
      </c>
      <c r="AU18"/>
    </row>
    <row r="19" spans="1:47" ht="13">
      <c r="A19" t="s">
        <v>836</v>
      </c>
      <c r="B19" t="s">
        <v>1244</v>
      </c>
      <c r="C19" s="15">
        <v>0.30694444444444441</v>
      </c>
      <c r="E19" s="160">
        <v>300</v>
      </c>
      <c r="F19" s="160" t="s">
        <v>1039</v>
      </c>
      <c r="G19" s="160">
        <v>870</v>
      </c>
      <c r="H19" s="160">
        <v>778</v>
      </c>
      <c r="I19" t="s">
        <v>703</v>
      </c>
      <c r="J19" s="160" t="s">
        <v>621</v>
      </c>
      <c r="K19" s="160">
        <v>4</v>
      </c>
      <c r="L19" s="160">
        <v>180</v>
      </c>
      <c r="M19" s="19">
        <v>7698.9647000000004</v>
      </c>
      <c r="S19" s="431" t="s">
        <v>1100</v>
      </c>
      <c r="T19" s="370">
        <v>0</v>
      </c>
      <c r="U19" s="440">
        <v>0</v>
      </c>
      <c r="V19" s="344" t="s">
        <v>12</v>
      </c>
      <c r="W19" s="515">
        <v>92.817022686656415</v>
      </c>
      <c r="X19" s="515">
        <v>-9.0391454716230424</v>
      </c>
      <c r="Y19" s="515">
        <v>173.98512277814643</v>
      </c>
      <c r="Z19" s="519">
        <v>76.906540000000007</v>
      </c>
      <c r="AA19" s="519">
        <v>18.907689999999999</v>
      </c>
      <c r="AB19" s="516">
        <v>272.67290000000003</v>
      </c>
      <c r="AC19" s="516">
        <v>33.386499999999998</v>
      </c>
      <c r="AD19" s="518">
        <v>9.2647129101000001</v>
      </c>
      <c r="AE19" s="516">
        <v>1.8120000000000001</v>
      </c>
      <c r="AF19" s="516">
        <v>0.28699999999999998</v>
      </c>
      <c r="AG19" s="516">
        <v>4.6900000000000004</v>
      </c>
      <c r="AH19" s="516">
        <v>73.009</v>
      </c>
      <c r="AI19" s="515">
        <v>1797.415</v>
      </c>
      <c r="AJ19" s="516">
        <v>3.9103699999999999</v>
      </c>
      <c r="AK19" s="516">
        <v>5.1038399999999999</v>
      </c>
      <c r="AL19" s="516">
        <v>66.532619999999994</v>
      </c>
      <c r="AM19" s="516">
        <v>1.4869000000000001</v>
      </c>
      <c r="AN19" s="514">
        <v>147783698</v>
      </c>
      <c r="AO19" s="517">
        <v>1.0892417999999999</v>
      </c>
      <c r="AP19" s="514">
        <v>398756.75894000003</v>
      </c>
      <c r="AQ19" s="517">
        <v>0.3508888</v>
      </c>
      <c r="AR19" s="516">
        <v>117.26439999999999</v>
      </c>
      <c r="AS19" s="514" t="s">
        <v>472</v>
      </c>
      <c r="AT19" s="516">
        <v>62.598199999999999</v>
      </c>
    </row>
    <row r="20" spans="1:47" ht="13">
      <c r="A20" t="s">
        <v>416</v>
      </c>
      <c r="B20" t="s">
        <v>1221</v>
      </c>
      <c r="C20" s="15">
        <v>0.31180555555555556</v>
      </c>
      <c r="E20" s="160">
        <v>300</v>
      </c>
      <c r="F20" s="160" t="s">
        <v>1039</v>
      </c>
      <c r="G20" s="160">
        <v>870</v>
      </c>
      <c r="H20" s="160">
        <v>778</v>
      </c>
      <c r="I20" t="s">
        <v>704</v>
      </c>
      <c r="J20" s="160" t="s">
        <v>621</v>
      </c>
      <c r="K20" s="160">
        <v>4</v>
      </c>
      <c r="L20" s="160">
        <v>180</v>
      </c>
      <c r="M20" s="19">
        <v>7698.9647000000004</v>
      </c>
      <c r="S20" s="431" t="s">
        <v>1100</v>
      </c>
      <c r="T20" s="370">
        <v>0</v>
      </c>
      <c r="U20" s="440">
        <v>0</v>
      </c>
      <c r="V20" s="344" t="s">
        <v>200</v>
      </c>
      <c r="W20" s="515">
        <v>92.918035393266734</v>
      </c>
      <c r="X20" s="515">
        <v>-7.3914992842759402</v>
      </c>
      <c r="Y20" s="515">
        <v>398.8735375867227</v>
      </c>
      <c r="Z20" s="519">
        <v>76.957049999999995</v>
      </c>
      <c r="AA20" s="519">
        <v>18.902539999999998</v>
      </c>
      <c r="AB20" s="516">
        <v>273.51940000000002</v>
      </c>
      <c r="AC20" s="516">
        <v>31.9404</v>
      </c>
      <c r="AD20" s="518">
        <v>9.3816990023999995</v>
      </c>
      <c r="AE20" s="516">
        <v>1.8839999999999999</v>
      </c>
      <c r="AF20" s="516">
        <v>0.29799999999999999</v>
      </c>
      <c r="AG20" s="516">
        <v>4.6900000000000004</v>
      </c>
      <c r="AH20" s="516">
        <v>73.042000000000002</v>
      </c>
      <c r="AI20" s="515">
        <v>1796.7460000000001</v>
      </c>
      <c r="AJ20" s="516">
        <v>3.89344</v>
      </c>
      <c r="AK20" s="516">
        <v>5.1141699999999997</v>
      </c>
      <c r="AL20" s="516">
        <v>66.473550000000003</v>
      </c>
      <c r="AM20" s="516">
        <v>1.48691</v>
      </c>
      <c r="AN20" s="514">
        <v>147784155.40000001</v>
      </c>
      <c r="AO20" s="517">
        <v>1.0888651</v>
      </c>
      <c r="AP20" s="514">
        <v>398905.17752999999</v>
      </c>
      <c r="AQ20" s="517">
        <v>0.35575630000000003</v>
      </c>
      <c r="AR20" s="516">
        <v>117.3062</v>
      </c>
      <c r="AS20" s="514" t="s">
        <v>472</v>
      </c>
      <c r="AT20" s="516">
        <v>62.556399999999996</v>
      </c>
    </row>
    <row r="21" spans="1:47" ht="13">
      <c r="A21" t="s">
        <v>257</v>
      </c>
      <c r="B21" t="s">
        <v>1182</v>
      </c>
      <c r="C21" s="15">
        <v>0.32013888888888892</v>
      </c>
      <c r="E21" s="160">
        <v>300</v>
      </c>
      <c r="F21" s="160" t="s">
        <v>1039</v>
      </c>
      <c r="G21" s="160">
        <v>870</v>
      </c>
      <c r="H21" s="160">
        <v>778</v>
      </c>
      <c r="I21" t="s">
        <v>703</v>
      </c>
      <c r="J21" s="160" t="s">
        <v>621</v>
      </c>
      <c r="K21" s="160">
        <v>4</v>
      </c>
      <c r="L21" s="160">
        <v>180</v>
      </c>
      <c r="M21" s="19">
        <v>7698.9647000000004</v>
      </c>
      <c r="S21" s="431" t="s">
        <v>498</v>
      </c>
      <c r="T21" s="370">
        <v>0</v>
      </c>
      <c r="U21" s="440">
        <v>0</v>
      </c>
      <c r="V21" s="344" t="s">
        <v>12</v>
      </c>
      <c r="W21" s="515">
        <v>95.856996577765472</v>
      </c>
      <c r="X21" s="515">
        <v>23.999279762961276</v>
      </c>
      <c r="Y21" s="515">
        <v>174.16466712201168</v>
      </c>
      <c r="Z21" s="519">
        <v>77.045150000000007</v>
      </c>
      <c r="AA21" s="519">
        <v>18.893460000000001</v>
      </c>
      <c r="AB21" s="516">
        <v>274.94709999999998</v>
      </c>
      <c r="AC21" s="516">
        <v>29.465499999999999</v>
      </c>
      <c r="AD21" s="518">
        <v>9.5822465892000004</v>
      </c>
      <c r="AE21" s="516">
        <v>2.0249999999999999</v>
      </c>
      <c r="AF21" s="516">
        <v>0.32</v>
      </c>
      <c r="AG21" s="516">
        <v>4.6900000000000004</v>
      </c>
      <c r="AH21" s="516">
        <v>73.097999999999999</v>
      </c>
      <c r="AI21" s="515">
        <v>1795.58</v>
      </c>
      <c r="AJ21" s="516">
        <v>3.8658299999999999</v>
      </c>
      <c r="AK21" s="516">
        <v>5.13225</v>
      </c>
      <c r="AL21" s="516">
        <v>66.372290000000007</v>
      </c>
      <c r="AM21" s="516">
        <v>1.48691</v>
      </c>
      <c r="AN21" s="514">
        <v>147784939.19999999</v>
      </c>
      <c r="AO21" s="517">
        <v>1.0882178</v>
      </c>
      <c r="AP21" s="514">
        <v>399164.15908999997</v>
      </c>
      <c r="AQ21" s="517">
        <v>0.36343110000000001</v>
      </c>
      <c r="AR21" s="516">
        <v>117.3792</v>
      </c>
      <c r="AS21" s="514" t="s">
        <v>472</v>
      </c>
      <c r="AT21" s="516">
        <v>62.4833</v>
      </c>
    </row>
    <row r="22" spans="1:47" ht="13">
      <c r="A22" t="s">
        <v>257</v>
      </c>
      <c r="B22" t="s">
        <v>582</v>
      </c>
      <c r="C22" s="15">
        <v>0.32500000000000001</v>
      </c>
      <c r="E22" s="160">
        <v>300</v>
      </c>
      <c r="F22" s="160" t="s">
        <v>1039</v>
      </c>
      <c r="G22" s="160">
        <v>870</v>
      </c>
      <c r="H22" s="160">
        <v>778</v>
      </c>
      <c r="I22" t="s">
        <v>704</v>
      </c>
      <c r="J22" s="160" t="s">
        <v>621</v>
      </c>
      <c r="K22" s="160">
        <v>4</v>
      </c>
      <c r="L22" s="160">
        <v>180</v>
      </c>
      <c r="M22" s="19">
        <v>7698.9647000000004</v>
      </c>
      <c r="S22" s="431" t="s">
        <v>498</v>
      </c>
      <c r="T22" s="370">
        <v>0</v>
      </c>
      <c r="U22" s="440">
        <v>0</v>
      </c>
      <c r="V22" s="344" t="s">
        <v>200</v>
      </c>
      <c r="W22" s="515">
        <v>95.609294868928373</v>
      </c>
      <c r="X22" s="515">
        <v>22.072083713377161</v>
      </c>
      <c r="Y22" s="515">
        <v>399.29042545182983</v>
      </c>
      <c r="Z22" s="519">
        <v>77.097449999999995</v>
      </c>
      <c r="AA22" s="519">
        <v>18.888020000000001</v>
      </c>
      <c r="AB22" s="516">
        <v>275.76859999999999</v>
      </c>
      <c r="AC22" s="516">
        <v>28.024899999999999</v>
      </c>
      <c r="AD22" s="518">
        <v>9.6992326813999998</v>
      </c>
      <c r="AE22" s="516">
        <v>2.1190000000000002</v>
      </c>
      <c r="AF22" s="516">
        <v>0.33500000000000002</v>
      </c>
      <c r="AG22" s="516">
        <v>4.6900000000000004</v>
      </c>
      <c r="AH22" s="516">
        <v>73.132000000000005</v>
      </c>
      <c r="AI22" s="515">
        <v>1794.89</v>
      </c>
      <c r="AJ22" s="516">
        <v>3.8505699999999998</v>
      </c>
      <c r="AK22" s="516">
        <v>5.1430100000000003</v>
      </c>
      <c r="AL22" s="516">
        <v>66.313220000000001</v>
      </c>
      <c r="AM22" s="516">
        <v>1.48692</v>
      </c>
      <c r="AN22" s="514">
        <v>147785396.19999999</v>
      </c>
      <c r="AO22" s="517">
        <v>1.0878393</v>
      </c>
      <c r="AP22" s="514">
        <v>399317.68093999999</v>
      </c>
      <c r="AQ22" s="517">
        <v>0.36751139999999999</v>
      </c>
      <c r="AR22" s="516">
        <v>117.42270000000001</v>
      </c>
      <c r="AS22" s="514" t="s">
        <v>472</v>
      </c>
      <c r="AT22" s="516">
        <v>62.439900000000002</v>
      </c>
    </row>
    <row r="23" spans="1:47" ht="13">
      <c r="A23" t="s">
        <v>263</v>
      </c>
      <c r="B23" t="s">
        <v>794</v>
      </c>
      <c r="C23" s="15">
        <v>0.3298611111111111</v>
      </c>
      <c r="E23" s="160">
        <v>30</v>
      </c>
      <c r="F23" s="160" t="s">
        <v>1039</v>
      </c>
      <c r="G23" s="160">
        <v>870</v>
      </c>
      <c r="H23" s="160">
        <v>778</v>
      </c>
      <c r="I23" t="s">
        <v>1181</v>
      </c>
      <c r="J23" s="160" t="s">
        <v>621</v>
      </c>
      <c r="K23" s="160">
        <v>4</v>
      </c>
      <c r="L23" s="160">
        <v>180</v>
      </c>
      <c r="M23" s="19">
        <v>7698.9647000000004</v>
      </c>
      <c r="S23" s="431" t="s">
        <v>1188</v>
      </c>
      <c r="T23" s="370"/>
      <c r="U23" s="440"/>
      <c r="V23" s="344"/>
      <c r="W23"/>
      <c r="X23"/>
      <c r="Y23"/>
      <c r="Z23" s="519">
        <v>77.127629999999996</v>
      </c>
      <c r="AA23" s="519">
        <v>18.88486</v>
      </c>
      <c r="AB23" s="516">
        <v>276.23509999999999</v>
      </c>
      <c r="AC23" s="516">
        <v>27.2029</v>
      </c>
      <c r="AD23" s="518">
        <v>9.7660818769999995</v>
      </c>
      <c r="AE23" s="516">
        <v>2.177</v>
      </c>
      <c r="AF23" s="516">
        <v>0.34399999999999997</v>
      </c>
      <c r="AG23" s="516">
        <v>4.6900000000000004</v>
      </c>
      <c r="AH23" s="516">
        <v>73.150999999999996</v>
      </c>
      <c r="AI23" s="515">
        <v>1794.492</v>
      </c>
      <c r="AJ23" s="516">
        <v>3.84213</v>
      </c>
      <c r="AK23" s="516">
        <v>5.1492300000000002</v>
      </c>
      <c r="AL23" s="516">
        <v>66.27946</v>
      </c>
      <c r="AM23" s="516">
        <v>1.48692</v>
      </c>
      <c r="AN23" s="514">
        <v>147785657.19999999</v>
      </c>
      <c r="AO23" s="517">
        <v>1.0876227999999999</v>
      </c>
      <c r="AP23" s="514">
        <v>399406.15729</v>
      </c>
      <c r="AQ23" s="517">
        <v>0.36970999999999998</v>
      </c>
      <c r="AR23" s="516">
        <v>117.4478</v>
      </c>
      <c r="AS23" s="514" t="s">
        <v>472</v>
      </c>
      <c r="AT23" s="516">
        <v>62.4148</v>
      </c>
    </row>
    <row r="24" spans="1:47" ht="13">
      <c r="A24" t="s">
        <v>417</v>
      </c>
      <c r="B24" t="s">
        <v>795</v>
      </c>
      <c r="C24" s="15">
        <v>0.33194444444444443</v>
      </c>
      <c r="E24" s="160">
        <v>30</v>
      </c>
      <c r="F24" s="160" t="s">
        <v>744</v>
      </c>
      <c r="G24" s="160">
        <v>1190</v>
      </c>
      <c r="H24" s="160">
        <v>1098</v>
      </c>
      <c r="I24" t="s">
        <v>1181</v>
      </c>
      <c r="J24" s="160" t="s">
        <v>621</v>
      </c>
      <c r="K24" s="160">
        <v>4</v>
      </c>
      <c r="L24" s="160">
        <v>180</v>
      </c>
      <c r="M24" s="19">
        <v>5889.9508999999998</v>
      </c>
      <c r="N24" t="s">
        <v>261</v>
      </c>
      <c r="S24" s="431" t="s">
        <v>1188</v>
      </c>
      <c r="T24" s="370"/>
      <c r="U24" s="440"/>
      <c r="V24" s="344"/>
      <c r="W24"/>
      <c r="X24"/>
      <c r="Y24"/>
      <c r="Z24" s="519">
        <v>77.150409999999994</v>
      </c>
      <c r="AA24" s="519">
        <v>18.882480000000001</v>
      </c>
      <c r="AB24" s="516">
        <v>276.58359999999999</v>
      </c>
      <c r="AC24" s="516">
        <v>26.5869</v>
      </c>
      <c r="AD24" s="518">
        <v>9.8162187736999993</v>
      </c>
      <c r="AE24" s="516">
        <v>2.2229999999999999</v>
      </c>
      <c r="AF24" s="516">
        <v>0.35199999999999998</v>
      </c>
      <c r="AG24" s="516">
        <v>4.6900000000000004</v>
      </c>
      <c r="AH24" s="516">
        <v>73.165999999999997</v>
      </c>
      <c r="AI24" s="515">
        <v>1794.193</v>
      </c>
      <c r="AJ24" s="516">
        <v>3.8359299999999998</v>
      </c>
      <c r="AK24" s="516">
        <v>5.1539200000000003</v>
      </c>
      <c r="AL24" s="516">
        <v>66.254149999999996</v>
      </c>
      <c r="AM24" s="516">
        <v>1.48692</v>
      </c>
      <c r="AN24" s="514">
        <v>147785853</v>
      </c>
      <c r="AO24" s="517">
        <v>1.0874602</v>
      </c>
      <c r="AP24" s="514">
        <v>399472.85447999998</v>
      </c>
      <c r="AQ24" s="517">
        <v>0.37129509999999999</v>
      </c>
      <c r="AR24" s="516">
        <v>117.4667</v>
      </c>
      <c r="AS24" s="514" t="s">
        <v>472</v>
      </c>
      <c r="AT24" s="516">
        <v>62.395800000000001</v>
      </c>
    </row>
    <row r="25" spans="1:47" ht="13">
      <c r="A25" t="s">
        <v>687</v>
      </c>
      <c r="B25" t="s">
        <v>797</v>
      </c>
      <c r="C25" s="15">
        <v>0.33402777777777781</v>
      </c>
      <c r="E25" s="160">
        <v>300</v>
      </c>
      <c r="F25" s="160" t="s">
        <v>744</v>
      </c>
      <c r="G25" s="160">
        <v>1190</v>
      </c>
      <c r="H25" s="160">
        <v>1098</v>
      </c>
      <c r="I25" t="s">
        <v>703</v>
      </c>
      <c r="J25" s="160" t="s">
        <v>621</v>
      </c>
      <c r="K25" s="160">
        <v>4</v>
      </c>
      <c r="L25" s="160">
        <v>180</v>
      </c>
      <c r="M25" s="19">
        <v>5889.9508999999998</v>
      </c>
      <c r="S25" s="431" t="s">
        <v>1100</v>
      </c>
      <c r="T25" s="370">
        <v>0</v>
      </c>
      <c r="U25" s="440">
        <v>0</v>
      </c>
      <c r="V25" s="344" t="s">
        <v>12</v>
      </c>
      <c r="W25" s="515">
        <v>92.716711531569956</v>
      </c>
      <c r="X25" s="515">
        <v>-9.0907095197681453</v>
      </c>
      <c r="Y25" s="515">
        <v>174.35776893186494</v>
      </c>
      <c r="Z25" s="519">
        <v>77.196349999999995</v>
      </c>
      <c r="AA25" s="519">
        <v>18.877649999999999</v>
      </c>
      <c r="AB25" s="516">
        <v>277.27789999999999</v>
      </c>
      <c r="AC25" s="516">
        <v>25.3566</v>
      </c>
      <c r="AD25" s="518">
        <v>9.9164925671000006</v>
      </c>
      <c r="AE25" s="516">
        <v>2.3220000000000001</v>
      </c>
      <c r="AF25" s="516">
        <v>0.36699999999999999</v>
      </c>
      <c r="AG25" s="516">
        <v>4.6900000000000004</v>
      </c>
      <c r="AH25" s="516">
        <v>73.194999999999993</v>
      </c>
      <c r="AI25" s="515">
        <v>1793.59</v>
      </c>
      <c r="AJ25" s="516">
        <v>3.82389</v>
      </c>
      <c r="AK25" s="516">
        <v>5.1633800000000001</v>
      </c>
      <c r="AL25" s="516">
        <v>66.203509999999994</v>
      </c>
      <c r="AM25" s="516">
        <v>1.48692</v>
      </c>
      <c r="AN25" s="514">
        <v>147786244.40000001</v>
      </c>
      <c r="AO25" s="517">
        <v>1.0871347</v>
      </c>
      <c r="AP25" s="514">
        <v>399607.08010999998</v>
      </c>
      <c r="AQ25" s="517">
        <v>0.37430000000000002</v>
      </c>
      <c r="AR25" s="516">
        <v>117.505</v>
      </c>
      <c r="AS25" s="514" t="s">
        <v>472</v>
      </c>
      <c r="AT25" s="516">
        <v>62.357599999999998</v>
      </c>
    </row>
    <row r="26" spans="1:47" ht="13">
      <c r="A26" t="s">
        <v>1100</v>
      </c>
      <c r="B26" t="s">
        <v>798</v>
      </c>
      <c r="C26" s="15">
        <v>0.33888888888888885</v>
      </c>
      <c r="E26" s="160">
        <v>300</v>
      </c>
      <c r="F26" s="160" t="s">
        <v>744</v>
      </c>
      <c r="G26" s="160">
        <v>1190</v>
      </c>
      <c r="H26" s="160">
        <v>1098</v>
      </c>
      <c r="I26" t="s">
        <v>704</v>
      </c>
      <c r="J26" s="160" t="s">
        <v>621</v>
      </c>
      <c r="K26" s="160">
        <v>4</v>
      </c>
      <c r="L26" s="160">
        <v>180</v>
      </c>
      <c r="M26" s="19">
        <v>5889.9508999999998</v>
      </c>
      <c r="S26" s="431" t="s">
        <v>1100</v>
      </c>
      <c r="T26" s="370">
        <v>0</v>
      </c>
      <c r="U26" s="440">
        <v>0</v>
      </c>
      <c r="V26" s="344" t="s">
        <v>200</v>
      </c>
      <c r="W26" s="515">
        <v>92.819891311337528</v>
      </c>
      <c r="X26" s="515">
        <v>-7.4495627505192221</v>
      </c>
      <c r="Y26" s="515">
        <v>399.728775219618</v>
      </c>
      <c r="Z26" s="519">
        <v>77.250579999999999</v>
      </c>
      <c r="AA26" s="519">
        <v>18.871949999999998</v>
      </c>
      <c r="AB26" s="516">
        <v>278.084</v>
      </c>
      <c r="AC26" s="516">
        <v>23.924099999999999</v>
      </c>
      <c r="AD26" s="518">
        <v>10.0334786594</v>
      </c>
      <c r="AE26" s="516">
        <v>2.4510000000000001</v>
      </c>
      <c r="AF26" s="516">
        <v>0.38800000000000001</v>
      </c>
      <c r="AG26" s="516">
        <v>4.6900000000000004</v>
      </c>
      <c r="AH26" s="516">
        <v>73.23</v>
      </c>
      <c r="AI26" s="515">
        <v>1792.8810000000001</v>
      </c>
      <c r="AJ26" s="516">
        <v>3.8104499999999999</v>
      </c>
      <c r="AK26" s="516">
        <v>5.1745400000000004</v>
      </c>
      <c r="AL26" s="516">
        <v>66.144440000000003</v>
      </c>
      <c r="AM26" s="516">
        <v>1.4869300000000001</v>
      </c>
      <c r="AN26" s="514">
        <v>147786700.90000001</v>
      </c>
      <c r="AO26" s="517">
        <v>1.0867543</v>
      </c>
      <c r="AP26" s="514">
        <v>399764.98796</v>
      </c>
      <c r="AQ26" s="517">
        <v>0.3775251</v>
      </c>
      <c r="AR26" s="516">
        <v>117.5502</v>
      </c>
      <c r="AS26" s="514" t="s">
        <v>472</v>
      </c>
      <c r="AT26" s="516">
        <v>62.3123</v>
      </c>
    </row>
    <row r="27" spans="1:47" ht="13">
      <c r="A27" t="s">
        <v>257</v>
      </c>
      <c r="B27" t="s">
        <v>799</v>
      </c>
      <c r="C27" s="15">
        <v>0.34375</v>
      </c>
      <c r="E27" s="160">
        <v>300</v>
      </c>
      <c r="F27" s="160" t="s">
        <v>744</v>
      </c>
      <c r="G27" s="160">
        <v>1190</v>
      </c>
      <c r="H27" s="160">
        <v>1098</v>
      </c>
      <c r="I27" t="s">
        <v>703</v>
      </c>
      <c r="J27" s="160" t="s">
        <v>621</v>
      </c>
      <c r="K27" s="160">
        <v>4</v>
      </c>
      <c r="L27" s="160">
        <v>180</v>
      </c>
      <c r="M27" s="19">
        <v>5889.9508999999998</v>
      </c>
      <c r="S27" s="431" t="s">
        <v>498</v>
      </c>
      <c r="T27" s="370">
        <v>0</v>
      </c>
      <c r="U27" s="440">
        <v>0</v>
      </c>
      <c r="V27" s="344" t="s">
        <v>12</v>
      </c>
      <c r="W27" s="515">
        <v>95.80569432710422</v>
      </c>
      <c r="X27" s="515">
        <v>23.933286464976263</v>
      </c>
      <c r="Y27" s="515">
        <v>174.49782935720395</v>
      </c>
      <c r="Z27" s="519">
        <v>77.305490000000006</v>
      </c>
      <c r="AA27" s="519">
        <v>18.866160000000001</v>
      </c>
      <c r="AB27" s="516">
        <v>278.88690000000003</v>
      </c>
      <c r="AC27" s="516">
        <v>22.494900000000001</v>
      </c>
      <c r="AD27" s="518">
        <v>10.1504647517</v>
      </c>
      <c r="AE27" s="516">
        <v>2.5950000000000002</v>
      </c>
      <c r="AF27" s="516">
        <v>0.41</v>
      </c>
      <c r="AG27" s="516">
        <v>4.68</v>
      </c>
      <c r="AH27" s="516">
        <v>73.266000000000005</v>
      </c>
      <c r="AI27" s="515">
        <v>1792.1679999999999</v>
      </c>
      <c r="AJ27" s="516">
        <v>3.79765</v>
      </c>
      <c r="AK27" s="516">
        <v>5.1858300000000002</v>
      </c>
      <c r="AL27" s="516">
        <v>66.085369999999998</v>
      </c>
      <c r="AM27" s="516">
        <v>1.4869300000000001</v>
      </c>
      <c r="AN27" s="514">
        <v>147787157.30000001</v>
      </c>
      <c r="AO27" s="517">
        <v>1.0863733</v>
      </c>
      <c r="AP27" s="514">
        <v>399924.18657000002</v>
      </c>
      <c r="AQ27" s="517">
        <v>0.38044559999999999</v>
      </c>
      <c r="AR27" s="516">
        <v>117.59610000000001</v>
      </c>
      <c r="AS27" s="514" t="s">
        <v>472</v>
      </c>
      <c r="AT27" s="516">
        <v>62.266500000000001</v>
      </c>
    </row>
    <row r="28" spans="1:47" ht="13">
      <c r="A28" t="s">
        <v>257</v>
      </c>
      <c r="B28" t="s">
        <v>800</v>
      </c>
      <c r="C28" s="15">
        <v>0.34861111111111115</v>
      </c>
      <c r="E28" s="160">
        <v>300</v>
      </c>
      <c r="F28" s="160" t="s">
        <v>744</v>
      </c>
      <c r="G28" s="160">
        <v>1190</v>
      </c>
      <c r="H28" s="160">
        <v>1098</v>
      </c>
      <c r="I28" t="s">
        <v>704</v>
      </c>
      <c r="J28" s="160" t="s">
        <v>621</v>
      </c>
      <c r="K28" s="160">
        <v>4</v>
      </c>
      <c r="L28" s="160">
        <v>180</v>
      </c>
      <c r="M28" s="19">
        <v>5889.9508999999998</v>
      </c>
      <c r="S28" s="431" t="s">
        <v>498</v>
      </c>
      <c r="T28" s="370">
        <v>0</v>
      </c>
      <c r="U28" s="440">
        <v>0</v>
      </c>
      <c r="V28" s="344" t="s">
        <v>200</v>
      </c>
      <c r="W28" s="515">
        <v>95.559414012369487</v>
      </c>
      <c r="X28" s="515">
        <v>21.99778268125824</v>
      </c>
      <c r="Y28" s="515">
        <v>400.05323557016345</v>
      </c>
      <c r="Z28" s="519">
        <v>77.361099999999993</v>
      </c>
      <c r="AA28" s="519">
        <v>18.860299999999999</v>
      </c>
      <c r="AB28" s="516">
        <v>279.68770000000001</v>
      </c>
      <c r="AC28" s="516">
        <v>21.069400000000002</v>
      </c>
      <c r="AD28" s="518">
        <v>10.267450844000001</v>
      </c>
      <c r="AE28" s="516">
        <v>2.7589999999999999</v>
      </c>
      <c r="AF28" s="516">
        <v>0.436</v>
      </c>
      <c r="AG28" s="516">
        <v>4.68</v>
      </c>
      <c r="AH28" s="516">
        <v>73.302000000000007</v>
      </c>
      <c r="AI28" s="515">
        <v>1791.4490000000001</v>
      </c>
      <c r="AJ28" s="516">
        <v>3.7855099999999999</v>
      </c>
      <c r="AK28" s="516">
        <v>5.1972500000000004</v>
      </c>
      <c r="AL28" s="516">
        <v>66.026300000000006</v>
      </c>
      <c r="AM28" s="516">
        <v>1.4869300000000001</v>
      </c>
      <c r="AN28" s="514">
        <v>147787613.5</v>
      </c>
      <c r="AO28" s="517">
        <v>1.0859916000000001</v>
      </c>
      <c r="AP28" s="514">
        <v>400084.54751</v>
      </c>
      <c r="AQ28" s="517">
        <v>0.38305909999999999</v>
      </c>
      <c r="AR28" s="516">
        <v>117.6426</v>
      </c>
      <c r="AS28" s="514" t="s">
        <v>472</v>
      </c>
      <c r="AT28" s="516">
        <v>62.22</v>
      </c>
    </row>
    <row r="29" spans="1:47" ht="13">
      <c r="A29" t="s">
        <v>257</v>
      </c>
      <c r="B29" t="s">
        <v>1040</v>
      </c>
      <c r="C29" s="15">
        <v>0.35347222222222219</v>
      </c>
      <c r="E29" s="160">
        <v>300</v>
      </c>
      <c r="F29" s="160" t="s">
        <v>744</v>
      </c>
      <c r="G29" s="160">
        <v>1190</v>
      </c>
      <c r="H29" s="160">
        <v>1098</v>
      </c>
      <c r="I29" t="s">
        <v>943</v>
      </c>
      <c r="J29" s="160" t="s">
        <v>621</v>
      </c>
      <c r="K29" s="160">
        <v>4</v>
      </c>
      <c r="L29" s="160">
        <v>180</v>
      </c>
      <c r="M29" s="19">
        <v>5889.9508999999998</v>
      </c>
      <c r="S29" s="431" t="s">
        <v>498</v>
      </c>
      <c r="T29" s="370">
        <v>-28</v>
      </c>
      <c r="U29" s="440">
        <v>0</v>
      </c>
      <c r="V29" s="344" t="s">
        <v>12</v>
      </c>
      <c r="W29" s="515">
        <v>95.15420195913147</v>
      </c>
      <c r="X29" s="515">
        <v>18.841696182703178</v>
      </c>
      <c r="Y29" s="515">
        <v>918.99638520436429</v>
      </c>
      <c r="Z29" s="519">
        <v>77.417410000000004</v>
      </c>
      <c r="AA29" s="519">
        <v>18.854379999999999</v>
      </c>
      <c r="AB29" s="516">
        <v>280.48739999999998</v>
      </c>
      <c r="AC29" s="516">
        <v>19.6478</v>
      </c>
      <c r="AD29" s="518">
        <v>10.3844369362</v>
      </c>
      <c r="AE29" s="516">
        <v>2.9460000000000002</v>
      </c>
      <c r="AF29" s="516">
        <v>0.46600000000000003</v>
      </c>
      <c r="AG29" s="516">
        <v>4.68</v>
      </c>
      <c r="AH29" s="516">
        <v>73.337999999999994</v>
      </c>
      <c r="AI29" s="515">
        <v>1790.7270000000001</v>
      </c>
      <c r="AJ29" s="516">
        <v>3.7740300000000002</v>
      </c>
      <c r="AK29" s="516">
        <v>5.20878</v>
      </c>
      <c r="AL29" s="516">
        <v>65.967230000000001</v>
      </c>
      <c r="AM29" s="516">
        <v>1.4869399999999999</v>
      </c>
      <c r="AN29" s="514">
        <v>147788069.5</v>
      </c>
      <c r="AO29" s="517">
        <v>1.0856093</v>
      </c>
      <c r="AP29" s="514">
        <v>400245.94144000002</v>
      </c>
      <c r="AQ29" s="517">
        <v>0.38536379999999998</v>
      </c>
      <c r="AR29" s="516">
        <v>117.68980000000001</v>
      </c>
      <c r="AS29" s="514" t="s">
        <v>472</v>
      </c>
      <c r="AT29" s="516">
        <v>62.172800000000002</v>
      </c>
    </row>
    <row r="30" spans="1:47" ht="13">
      <c r="A30" t="s">
        <v>822</v>
      </c>
      <c r="B30" t="s">
        <v>1041</v>
      </c>
      <c r="C30" s="15">
        <v>0.35833333333333334</v>
      </c>
      <c r="E30" s="160">
        <v>300</v>
      </c>
      <c r="F30" s="160" t="s">
        <v>744</v>
      </c>
      <c r="G30" s="160">
        <v>1190</v>
      </c>
      <c r="H30" s="160">
        <v>1098</v>
      </c>
      <c r="I30" s="330" t="s">
        <v>68</v>
      </c>
      <c r="J30" s="160" t="s">
        <v>621</v>
      </c>
      <c r="K30" s="160">
        <v>4</v>
      </c>
      <c r="L30" s="160">
        <v>180</v>
      </c>
      <c r="M30" s="19">
        <v>5889.9508999999998</v>
      </c>
      <c r="S30" s="431" t="s">
        <v>1100</v>
      </c>
      <c r="T30" s="370">
        <v>-28</v>
      </c>
      <c r="U30" s="440">
        <v>0</v>
      </c>
      <c r="V30" s="344" t="s">
        <v>12</v>
      </c>
      <c r="W30" s="515">
        <v>92.942517926961969</v>
      </c>
      <c r="X30" s="515">
        <v>-4.7537289929964404</v>
      </c>
      <c r="Y30" s="515">
        <v>926.95277219925629</v>
      </c>
      <c r="Z30" s="519">
        <v>77.474429999999998</v>
      </c>
      <c r="AA30" s="519">
        <v>18.848400000000002</v>
      </c>
      <c r="AB30" s="516">
        <v>281.28710000000001</v>
      </c>
      <c r="AC30" s="516">
        <v>18.230499999999999</v>
      </c>
      <c r="AD30" s="518">
        <v>10.5014230285</v>
      </c>
      <c r="AE30" s="516">
        <v>3.161</v>
      </c>
      <c r="AF30" s="516">
        <v>0.5</v>
      </c>
      <c r="AG30" s="516">
        <v>4.68</v>
      </c>
      <c r="AH30" s="516">
        <v>73.375</v>
      </c>
      <c r="AI30" s="515">
        <v>1790.001</v>
      </c>
      <c r="AJ30" s="516">
        <v>3.76322</v>
      </c>
      <c r="AK30" s="516">
        <v>5.2204199999999998</v>
      </c>
      <c r="AL30" s="516">
        <v>65.908159999999995</v>
      </c>
      <c r="AM30" s="516">
        <v>1.4869399999999999</v>
      </c>
      <c r="AN30" s="514">
        <v>147788525.40000001</v>
      </c>
      <c r="AO30" s="517">
        <v>1.0852263</v>
      </c>
      <c r="AP30" s="514">
        <v>400408.23823999998</v>
      </c>
      <c r="AQ30" s="517">
        <v>0.38735789999999998</v>
      </c>
      <c r="AR30" s="516">
        <v>117.7376</v>
      </c>
      <c r="AS30" s="514" t="s">
        <v>472</v>
      </c>
      <c r="AT30" s="516">
        <v>62.124899999999997</v>
      </c>
    </row>
    <row r="31" spans="1:47" ht="13">
      <c r="A31" t="s">
        <v>822</v>
      </c>
      <c r="B31" t="s">
        <v>1042</v>
      </c>
      <c r="C31" s="15">
        <v>0.36249999999999999</v>
      </c>
      <c r="E31" s="160">
        <v>300</v>
      </c>
      <c r="F31" s="160" t="s">
        <v>744</v>
      </c>
      <c r="G31" s="160">
        <v>1190</v>
      </c>
      <c r="H31" s="160">
        <v>1098</v>
      </c>
      <c r="I31" t="s">
        <v>944</v>
      </c>
      <c r="J31" s="160" t="s">
        <v>621</v>
      </c>
      <c r="K31" s="160">
        <v>4</v>
      </c>
      <c r="L31" s="160">
        <v>180</v>
      </c>
      <c r="M31" s="19">
        <v>5889.9508999999998</v>
      </c>
      <c r="S31" s="431" t="s">
        <v>1100</v>
      </c>
      <c r="T31" s="370">
        <v>-42</v>
      </c>
      <c r="U31" s="440">
        <v>0</v>
      </c>
      <c r="V31" s="344" t="s">
        <v>12</v>
      </c>
      <c r="W31" s="515">
        <v>93.007722919026492</v>
      </c>
      <c r="X31" s="515">
        <v>-3.3839145648455577</v>
      </c>
      <c r="Y31" s="515">
        <v>1307.2695289332537</v>
      </c>
      <c r="Z31" s="519">
        <v>77.523849999999996</v>
      </c>
      <c r="AA31" s="519">
        <v>18.843219999999999</v>
      </c>
      <c r="AB31" s="516">
        <v>281.97320000000002</v>
      </c>
      <c r="AC31" s="516">
        <v>17.019100000000002</v>
      </c>
      <c r="AD31" s="518">
        <v>10.601696821899999</v>
      </c>
      <c r="AE31" s="516">
        <v>3.3719999999999999</v>
      </c>
      <c r="AF31" s="516">
        <v>0.53300000000000003</v>
      </c>
      <c r="AG31" s="516">
        <v>4.68</v>
      </c>
      <c r="AH31" s="516">
        <v>73.406999999999996</v>
      </c>
      <c r="AI31" s="515">
        <v>1789.377</v>
      </c>
      <c r="AJ31" s="516">
        <v>3.75448</v>
      </c>
      <c r="AK31" s="516">
        <v>5.23048</v>
      </c>
      <c r="AL31" s="516">
        <v>65.857529999999997</v>
      </c>
      <c r="AM31" s="516">
        <v>1.4869399999999999</v>
      </c>
      <c r="AN31" s="514">
        <v>147788916</v>
      </c>
      <c r="AO31" s="517">
        <v>1.0848975000000001</v>
      </c>
      <c r="AP31" s="514">
        <v>400547.96927</v>
      </c>
      <c r="AQ31" s="517">
        <v>0.38881880000000002</v>
      </c>
      <c r="AR31" s="516">
        <v>117.7792</v>
      </c>
      <c r="AS31" s="514" t="s">
        <v>472</v>
      </c>
      <c r="AT31" s="516">
        <v>62.083399999999997</v>
      </c>
    </row>
    <row r="32" spans="1:47" ht="13">
      <c r="A32" t="s">
        <v>1325</v>
      </c>
      <c r="B32" t="s">
        <v>974</v>
      </c>
      <c r="C32" s="15">
        <v>0.36944444444444446</v>
      </c>
      <c r="E32" s="160">
        <v>300</v>
      </c>
      <c r="F32" s="160" t="s">
        <v>744</v>
      </c>
      <c r="G32" s="160">
        <v>1190</v>
      </c>
      <c r="H32" s="160">
        <v>1098</v>
      </c>
      <c r="I32" t="s">
        <v>1328</v>
      </c>
      <c r="J32" s="160" t="s">
        <v>621</v>
      </c>
      <c r="K32" s="160">
        <v>4</v>
      </c>
      <c r="L32" s="160">
        <v>180</v>
      </c>
      <c r="M32" s="19">
        <v>5889.9508999999998</v>
      </c>
      <c r="N32" t="s">
        <v>337</v>
      </c>
      <c r="S32"/>
      <c r="T32" s="370"/>
      <c r="U32" s="370"/>
      <c r="V32" s="344"/>
      <c r="W32"/>
      <c r="X32"/>
      <c r="Y32"/>
      <c r="AN32"/>
    </row>
    <row r="33" spans="1:40" ht="13">
      <c r="A33" t="s">
        <v>1265</v>
      </c>
      <c r="B33" t="s">
        <v>418</v>
      </c>
      <c r="C33" s="15">
        <v>0.38194444444444442</v>
      </c>
      <c r="D33" s="15">
        <v>0</v>
      </c>
      <c r="E33" s="160">
        <v>10</v>
      </c>
      <c r="F33" s="160" t="s">
        <v>744</v>
      </c>
      <c r="G33" s="160">
        <v>1190</v>
      </c>
      <c r="H33" s="160">
        <v>1098</v>
      </c>
      <c r="I33" s="35" t="s">
        <v>395</v>
      </c>
      <c r="J33" s="160" t="s">
        <v>620</v>
      </c>
      <c r="K33" s="160">
        <v>4</v>
      </c>
      <c r="L33" s="160">
        <v>180</v>
      </c>
      <c r="M33" s="19">
        <v>5889.9508999999998</v>
      </c>
      <c r="O33" s="159">
        <v>266.60000000000002</v>
      </c>
      <c r="P33" s="159">
        <v>269</v>
      </c>
      <c r="S33"/>
      <c r="T33" s="369"/>
      <c r="U33" s="369"/>
      <c r="V33" s="344"/>
      <c r="W33"/>
      <c r="X33"/>
      <c r="Y33"/>
      <c r="AN33"/>
    </row>
    <row r="34" spans="1:40" ht="13">
      <c r="A34" t="s">
        <v>834</v>
      </c>
      <c r="B34" t="s">
        <v>1087</v>
      </c>
      <c r="C34" s="15">
        <v>0.38472222222222219</v>
      </c>
      <c r="D34" s="15">
        <v>0</v>
      </c>
      <c r="E34" s="160">
        <v>30</v>
      </c>
      <c r="F34" s="160" t="s">
        <v>744</v>
      </c>
      <c r="G34" s="160">
        <v>1190</v>
      </c>
      <c r="H34" s="160">
        <v>995</v>
      </c>
      <c r="I34" s="35" t="s">
        <v>526</v>
      </c>
      <c r="J34" s="160" t="s">
        <v>620</v>
      </c>
      <c r="K34" s="160">
        <v>4</v>
      </c>
      <c r="L34" s="160">
        <v>180</v>
      </c>
      <c r="M34" s="8">
        <v>5891.451</v>
      </c>
      <c r="N34" s="2" t="s">
        <v>217</v>
      </c>
      <c r="O34" s="159">
        <v>266.60000000000002</v>
      </c>
      <c r="P34" s="159">
        <v>269.3</v>
      </c>
      <c r="S34"/>
      <c r="T34" s="369"/>
      <c r="U34" s="369"/>
      <c r="V34" s="344"/>
      <c r="W34"/>
      <c r="X34"/>
      <c r="Y34"/>
      <c r="AN34"/>
    </row>
    <row r="35" spans="1:40" ht="24">
      <c r="A35" t="s">
        <v>834</v>
      </c>
      <c r="B35" t="s">
        <v>1088</v>
      </c>
      <c r="C35" s="15">
        <v>0.38680555555555557</v>
      </c>
      <c r="D35" s="15">
        <v>0</v>
      </c>
      <c r="E35" s="160">
        <v>30</v>
      </c>
      <c r="F35" s="160" t="s">
        <v>744</v>
      </c>
      <c r="G35" s="160">
        <v>1070</v>
      </c>
      <c r="H35" s="160">
        <v>875</v>
      </c>
      <c r="I35" s="35" t="s">
        <v>387</v>
      </c>
      <c r="J35" s="160" t="s">
        <v>620</v>
      </c>
      <c r="K35" s="160">
        <v>4</v>
      </c>
      <c r="L35" s="160">
        <v>180</v>
      </c>
      <c r="M35" s="8">
        <v>5891.451</v>
      </c>
      <c r="N35" s="2" t="s">
        <v>338</v>
      </c>
      <c r="O35" s="159">
        <v>266.60000000000002</v>
      </c>
      <c r="P35" s="159">
        <v>269.39999999999998</v>
      </c>
      <c r="S35"/>
      <c r="T35" s="371"/>
      <c r="U35" s="371"/>
      <c r="V35"/>
      <c r="W35"/>
      <c r="X35"/>
      <c r="Y35"/>
      <c r="AN35"/>
    </row>
    <row r="36" spans="1:40">
      <c r="C36"/>
      <c r="E36"/>
      <c r="S36"/>
      <c r="T36" s="371"/>
      <c r="U36" s="371"/>
      <c r="V36"/>
      <c r="W36"/>
      <c r="X36"/>
      <c r="Y36"/>
      <c r="AN36"/>
    </row>
    <row r="37" spans="1:40">
      <c r="C37"/>
      <c r="E37"/>
      <c r="S37"/>
      <c r="T37" s="371"/>
      <c r="U37" s="371"/>
      <c r="V37"/>
      <c r="W37"/>
      <c r="X37"/>
      <c r="Y37"/>
      <c r="AN37"/>
    </row>
    <row r="38" spans="1:40">
      <c r="B38" s="3" t="s">
        <v>1260</v>
      </c>
      <c r="C38" s="147" t="s">
        <v>1261</v>
      </c>
      <c r="D38" s="84">
        <v>5888.5839999999998</v>
      </c>
      <c r="E38" s="149"/>
      <c r="F38" s="84" t="s">
        <v>1262</v>
      </c>
      <c r="G38" s="84" t="s">
        <v>1263</v>
      </c>
      <c r="H38" s="84" t="s">
        <v>1264</v>
      </c>
      <c r="I38" s="22" t="s">
        <v>1100</v>
      </c>
      <c r="J38" s="84" t="s">
        <v>1101</v>
      </c>
      <c r="K38" s="84" t="s">
        <v>1102</v>
      </c>
      <c r="L38" s="160"/>
      <c r="S38"/>
      <c r="T38" s="371"/>
      <c r="U38" s="371"/>
      <c r="V38"/>
      <c r="W38"/>
      <c r="X38"/>
      <c r="Y38"/>
      <c r="AN38"/>
    </row>
    <row r="39" spans="1:40">
      <c r="B39" s="2"/>
      <c r="C39" s="147" t="s">
        <v>1099</v>
      </c>
      <c r="D39" s="84">
        <v>5889.9508999999998</v>
      </c>
      <c r="E39" s="149"/>
      <c r="F39" s="84" t="s">
        <v>652</v>
      </c>
      <c r="G39" s="84" t="s">
        <v>653</v>
      </c>
      <c r="H39" s="84" t="s">
        <v>654</v>
      </c>
      <c r="I39" s="22" t="s">
        <v>1294</v>
      </c>
      <c r="J39" s="84" t="s">
        <v>1295</v>
      </c>
      <c r="K39" s="84" t="s">
        <v>501</v>
      </c>
      <c r="L39" s="160"/>
      <c r="S39"/>
      <c r="T39"/>
      <c r="U39"/>
      <c r="V39"/>
      <c r="W39"/>
      <c r="X39"/>
      <c r="Y39"/>
      <c r="AN39"/>
    </row>
    <row r="40" spans="1:40">
      <c r="B40" s="2"/>
      <c r="C40" s="147" t="s">
        <v>502</v>
      </c>
      <c r="D40" s="84">
        <v>5891.451</v>
      </c>
      <c r="E40" s="149"/>
      <c r="F40" s="84" t="s">
        <v>503</v>
      </c>
      <c r="G40" s="84" t="s">
        <v>504</v>
      </c>
      <c r="H40" s="84" t="s">
        <v>505</v>
      </c>
      <c r="I40" s="22" t="s">
        <v>480</v>
      </c>
      <c r="J40" s="84" t="s">
        <v>496</v>
      </c>
      <c r="K40" s="84" t="s">
        <v>440</v>
      </c>
      <c r="L40" s="160"/>
      <c r="S40"/>
      <c r="T40"/>
      <c r="U40"/>
      <c r="V40"/>
      <c r="W40"/>
      <c r="X40"/>
      <c r="Y40"/>
      <c r="AN40"/>
    </row>
    <row r="41" spans="1:40">
      <c r="B41" s="2"/>
      <c r="C41" s="147" t="s">
        <v>497</v>
      </c>
      <c r="D41" s="155">
        <v>7647.38</v>
      </c>
      <c r="E41" s="149"/>
      <c r="F41" s="84" t="s">
        <v>1132</v>
      </c>
      <c r="G41" s="84" t="s">
        <v>1095</v>
      </c>
      <c r="H41" s="84" t="s">
        <v>1293</v>
      </c>
      <c r="I41" s="22" t="s">
        <v>498</v>
      </c>
      <c r="J41" s="84" t="s">
        <v>499</v>
      </c>
      <c r="K41" s="84" t="s">
        <v>500</v>
      </c>
      <c r="L41" s="160"/>
      <c r="S41"/>
      <c r="T41"/>
      <c r="U41"/>
      <c r="V41"/>
      <c r="W41"/>
      <c r="X41"/>
      <c r="Y41"/>
      <c r="AN41"/>
    </row>
    <row r="42" spans="1:40">
      <c r="B42" s="2"/>
      <c r="C42" s="147" t="s">
        <v>374</v>
      </c>
      <c r="D42" s="84">
        <v>7698.9647000000004</v>
      </c>
      <c r="E42" s="149"/>
      <c r="F42" s="84" t="s">
        <v>375</v>
      </c>
      <c r="G42" s="84" t="s">
        <v>376</v>
      </c>
      <c r="H42" s="84" t="s">
        <v>377</v>
      </c>
      <c r="I42" s="22" t="s">
        <v>378</v>
      </c>
      <c r="J42" s="84" t="s">
        <v>379</v>
      </c>
      <c r="K42" s="84" t="s">
        <v>380</v>
      </c>
      <c r="L42" s="160"/>
      <c r="S42"/>
      <c r="T42"/>
      <c r="U42"/>
      <c r="V42"/>
      <c r="W42"/>
      <c r="X42"/>
      <c r="Y42"/>
      <c r="AN42"/>
    </row>
    <row r="43" spans="1:40">
      <c r="B43" s="2"/>
      <c r="C43" s="147"/>
      <c r="D43" s="84"/>
      <c r="E43" s="149"/>
      <c r="F43" s="84"/>
      <c r="J43" s="160"/>
      <c r="K43" s="160"/>
      <c r="L43" s="160"/>
      <c r="S43"/>
      <c r="T43"/>
      <c r="U43"/>
      <c r="V43"/>
      <c r="W43"/>
      <c r="X43"/>
      <c r="Y43"/>
      <c r="AN43"/>
    </row>
    <row r="44" spans="1:40">
      <c r="B44" s="2"/>
      <c r="C44" s="147" t="s">
        <v>1302</v>
      </c>
      <c r="D44" s="748" t="s">
        <v>1297</v>
      </c>
      <c r="E44" s="748"/>
      <c r="F44" s="84" t="s">
        <v>381</v>
      </c>
      <c r="I44" s="157" t="s">
        <v>1139</v>
      </c>
      <c r="J44" s="736" t="s">
        <v>1140</v>
      </c>
      <c r="K44" s="736"/>
      <c r="L44" s="148" t="s">
        <v>1141</v>
      </c>
      <c r="S44"/>
      <c r="T44"/>
      <c r="U44"/>
      <c r="V44"/>
      <c r="W44"/>
      <c r="X44"/>
      <c r="Y44"/>
      <c r="AN44"/>
    </row>
    <row r="45" spans="1:40">
      <c r="B45" s="2"/>
      <c r="C45" s="147" t="s">
        <v>1303</v>
      </c>
      <c r="D45" s="748" t="s">
        <v>1298</v>
      </c>
      <c r="E45" s="748"/>
      <c r="F45" s="19"/>
      <c r="J45" s="736" t="s">
        <v>441</v>
      </c>
      <c r="K45" s="736"/>
      <c r="L45" s="148" t="s">
        <v>1143</v>
      </c>
      <c r="S45"/>
      <c r="T45"/>
      <c r="U45"/>
      <c r="V45"/>
      <c r="W45"/>
      <c r="X45"/>
      <c r="Y45"/>
      <c r="AN45"/>
    </row>
    <row r="46" spans="1:40">
      <c r="B46" s="2"/>
      <c r="C46" s="147" t="s">
        <v>1304</v>
      </c>
      <c r="D46" s="748" t="s">
        <v>1299</v>
      </c>
      <c r="E46" s="748"/>
      <c r="F46" s="19"/>
      <c r="J46" s="160"/>
      <c r="K46" s="160"/>
      <c r="L46" s="160"/>
      <c r="S46"/>
      <c r="T46"/>
      <c r="U46"/>
      <c r="V46"/>
      <c r="W46"/>
      <c r="X46"/>
      <c r="Y46"/>
      <c r="AN46"/>
    </row>
    <row r="47" spans="1:40">
      <c r="B47" s="2"/>
      <c r="C47" s="147" t="s">
        <v>1305</v>
      </c>
      <c r="D47" s="748" t="s">
        <v>1138</v>
      </c>
      <c r="E47" s="748"/>
      <c r="F47" s="19"/>
      <c r="I47" s="160"/>
      <c r="J47" s="160"/>
      <c r="K47" s="160"/>
      <c r="L47" s="160"/>
      <c r="S47"/>
      <c r="T47"/>
      <c r="U47"/>
      <c r="V47"/>
      <c r="W47"/>
      <c r="X47"/>
      <c r="Y47"/>
      <c r="AN47"/>
    </row>
    <row r="48" spans="1:40">
      <c r="B48" s="2"/>
      <c r="C48" s="85"/>
      <c r="E48" s="15"/>
      <c r="F48" s="19"/>
      <c r="I48" s="160"/>
      <c r="J48" s="160"/>
      <c r="K48" s="160"/>
      <c r="L48" s="160"/>
      <c r="S48"/>
      <c r="T48"/>
      <c r="U48"/>
      <c r="V48"/>
      <c r="W48"/>
      <c r="X48"/>
      <c r="Y48"/>
      <c r="AN48"/>
    </row>
    <row r="49" spans="2:40">
      <c r="B49" s="2"/>
      <c r="C49" s="28" t="s">
        <v>786</v>
      </c>
      <c r="D49" s="158">
        <v>1</v>
      </c>
      <c r="E49" s="749" t="s">
        <v>1032</v>
      </c>
      <c r="F49" s="749"/>
      <c r="G49" s="749"/>
      <c r="I49" s="160"/>
      <c r="J49" s="160"/>
      <c r="K49" s="160"/>
      <c r="L49" s="160"/>
      <c r="S49"/>
      <c r="T49"/>
      <c r="U49"/>
      <c r="V49"/>
      <c r="W49"/>
      <c r="X49"/>
      <c r="Y49"/>
      <c r="AN49"/>
    </row>
    <row r="50" spans="2:40">
      <c r="B50" s="2"/>
      <c r="C50" s="19"/>
      <c r="D50" s="28"/>
      <c r="E50" s="750" t="s">
        <v>1183</v>
      </c>
      <c r="F50" s="751"/>
      <c r="G50" s="751"/>
      <c r="I50" s="160"/>
      <c r="J50" s="160"/>
      <c r="K50" s="160"/>
      <c r="L50" s="160"/>
      <c r="S50"/>
      <c r="T50"/>
      <c r="U50"/>
      <c r="V50"/>
      <c r="W50"/>
      <c r="X50"/>
      <c r="Y50"/>
      <c r="AN50"/>
    </row>
    <row r="51" spans="2:40">
      <c r="B51" s="2"/>
      <c r="C51" s="85"/>
      <c r="D51" s="28">
        <v>2</v>
      </c>
      <c r="E51" s="749" t="s">
        <v>1008</v>
      </c>
      <c r="F51" s="749"/>
      <c r="G51" s="749"/>
      <c r="I51" s="160"/>
      <c r="J51" s="160"/>
      <c r="K51" s="160"/>
      <c r="L51" s="160"/>
      <c r="S51"/>
      <c r="T51"/>
      <c r="U51"/>
      <c r="V51"/>
      <c r="W51"/>
      <c r="X51"/>
      <c r="Y51"/>
      <c r="AN51"/>
    </row>
    <row r="52" spans="2:40">
      <c r="B52" s="2"/>
      <c r="C52" s="85"/>
      <c r="D52" s="28"/>
      <c r="E52" s="750" t="s">
        <v>1009</v>
      </c>
      <c r="F52" s="751"/>
      <c r="G52" s="751"/>
      <c r="I52" s="160"/>
      <c r="J52" s="160"/>
      <c r="K52" s="160"/>
      <c r="L52" s="160"/>
      <c r="S52"/>
      <c r="T52"/>
      <c r="U52"/>
      <c r="V52"/>
      <c r="W52"/>
      <c r="X52"/>
      <c r="Y52"/>
      <c r="AN52"/>
    </row>
    <row r="53" spans="2:40">
      <c r="B53" s="2"/>
      <c r="C53"/>
      <c r="D53" s="158">
        <v>3</v>
      </c>
      <c r="E53" s="736" t="s">
        <v>1010</v>
      </c>
      <c r="F53" s="736"/>
      <c r="G53" s="736"/>
      <c r="I53" s="160"/>
      <c r="J53" s="160"/>
      <c r="K53" s="160"/>
      <c r="L53" s="160"/>
      <c r="S53"/>
      <c r="T53"/>
      <c r="U53"/>
      <c r="V53"/>
      <c r="W53"/>
      <c r="X53"/>
      <c r="Y53"/>
      <c r="AN53"/>
    </row>
    <row r="54" spans="2:40">
      <c r="B54" s="2"/>
      <c r="C54"/>
      <c r="D54" s="158"/>
      <c r="E54" s="746" t="s">
        <v>1353</v>
      </c>
      <c r="F54" s="746"/>
      <c r="G54" s="746"/>
      <c r="I54" s="160"/>
      <c r="J54" s="160"/>
      <c r="K54" s="160"/>
      <c r="L54" s="160"/>
      <c r="S54"/>
      <c r="T54"/>
      <c r="U54"/>
      <c r="V54"/>
      <c r="W54"/>
      <c r="X54"/>
      <c r="Y54"/>
      <c r="AN54"/>
    </row>
    <row r="55" spans="2:40">
      <c r="B55" s="2"/>
      <c r="C55"/>
      <c r="D55" s="158">
        <v>4</v>
      </c>
      <c r="E55" s="736" t="s">
        <v>1035</v>
      </c>
      <c r="F55" s="736"/>
      <c r="G55" s="736"/>
      <c r="I55" s="160"/>
      <c r="J55" s="160"/>
      <c r="K55" s="160"/>
      <c r="L55" s="160"/>
      <c r="S55"/>
      <c r="T55"/>
      <c r="U55"/>
      <c r="V55"/>
      <c r="W55"/>
      <c r="X55"/>
      <c r="Y55"/>
      <c r="AN55"/>
    </row>
    <row r="56" spans="2:40">
      <c r="B56" s="2"/>
      <c r="C56"/>
      <c r="E56" s="746" t="s">
        <v>1036</v>
      </c>
      <c r="F56" s="746"/>
      <c r="G56" s="746"/>
      <c r="I56" s="160"/>
      <c r="J56" s="160"/>
      <c r="K56" s="160"/>
      <c r="L56" s="160"/>
      <c r="S56"/>
      <c r="T56"/>
      <c r="U56"/>
      <c r="V56"/>
      <c r="W56"/>
      <c r="X56"/>
      <c r="Y56"/>
      <c r="AN56"/>
    </row>
    <row r="73" spans="3:40">
      <c r="C73"/>
      <c r="E73"/>
      <c r="S73" s="35"/>
      <c r="T73" s="35"/>
      <c r="U73" s="35"/>
      <c r="V73" s="35"/>
      <c r="W73"/>
      <c r="X73"/>
      <c r="Y73"/>
      <c r="AN73"/>
    </row>
  </sheetData>
  <sheetCalcPr fullCalcOnLoad="1"/>
  <mergeCells count="34"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  <mergeCell ref="D46:E46"/>
    <mergeCell ref="Q12:R12"/>
    <mergeCell ref="F6:I6"/>
    <mergeCell ref="F7:I7"/>
    <mergeCell ref="F8:I8"/>
    <mergeCell ref="F9:I9"/>
    <mergeCell ref="G12:H12"/>
    <mergeCell ref="O12:P12"/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I1" workbookViewId="0">
      <selection activeCell="AX17" sqref="AX17"/>
    </sheetView>
  </sheetViews>
  <sheetFormatPr baseColWidth="10" defaultColWidth="8.83203125" defaultRowHeight="12"/>
  <cols>
    <col min="1" max="1" width="19" bestFit="1" customWidth="1" collapsed="1"/>
    <col min="2" max="2" width="12.5" bestFit="1" customWidth="1" collapsed="1"/>
    <col min="3" max="3" width="11.33203125" style="302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.1640625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.75" customHeight="1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O1" s="75"/>
      <c r="P1" s="1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60"/>
      <c r="P3" s="160"/>
      <c r="Q3" s="100"/>
      <c r="R3" s="100"/>
      <c r="S3"/>
      <c r="T3"/>
      <c r="U3"/>
      <c r="V3"/>
      <c r="W3"/>
      <c r="X3"/>
      <c r="Y3"/>
    </row>
    <row r="4" spans="1:47">
      <c r="A4" s="3" t="s">
        <v>447</v>
      </c>
      <c r="B4" s="3"/>
      <c r="C4" s="301"/>
      <c r="D4" s="43"/>
      <c r="E4" s="135"/>
      <c r="F4" s="738" t="s">
        <v>698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Q4" s="100"/>
      <c r="R4" s="100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419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Q5" s="100"/>
      <c r="R5" s="100"/>
      <c r="S5"/>
      <c r="T5"/>
      <c r="U5"/>
      <c r="V5"/>
      <c r="W5"/>
      <c r="X5"/>
      <c r="Y5"/>
    </row>
    <row r="6" spans="1:47">
      <c r="A6" s="67" t="s">
        <v>1302</v>
      </c>
      <c r="B6" s="135" t="s">
        <v>1303</v>
      </c>
      <c r="C6" s="301" t="s">
        <v>1304</v>
      </c>
      <c r="D6" s="43" t="s">
        <v>1305</v>
      </c>
      <c r="E6" s="135"/>
      <c r="F6" s="742" t="s">
        <v>37</v>
      </c>
      <c r="G6" s="742"/>
      <c r="H6" s="742"/>
      <c r="I6" s="742"/>
      <c r="J6" s="26"/>
      <c r="N6" s="75"/>
      <c r="O6" s="16"/>
      <c r="P6" s="16"/>
      <c r="Q6" s="100"/>
      <c r="R6" s="100"/>
      <c r="S6"/>
      <c r="T6"/>
      <c r="U6"/>
      <c r="V6"/>
      <c r="W6"/>
      <c r="X6"/>
      <c r="Y6"/>
    </row>
    <row r="7" spans="1:47">
      <c r="A7" s="67" t="s">
        <v>1220</v>
      </c>
      <c r="B7" s="135" t="s">
        <v>1123</v>
      </c>
      <c r="C7" s="301" t="s">
        <v>1124</v>
      </c>
      <c r="D7" s="43" t="s">
        <v>1125</v>
      </c>
      <c r="E7" s="135"/>
      <c r="F7" s="742" t="s">
        <v>309</v>
      </c>
      <c r="G7" s="742"/>
      <c r="H7" s="742"/>
      <c r="I7" s="742"/>
      <c r="J7" s="26"/>
      <c r="N7" s="75"/>
      <c r="O7" s="16"/>
      <c r="P7" s="16"/>
      <c r="Q7" s="100"/>
      <c r="R7" s="100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301" t="s">
        <v>1129</v>
      </c>
      <c r="D8" s="43" t="s">
        <v>1130</v>
      </c>
      <c r="E8" s="8"/>
      <c r="F8" s="738" t="s">
        <v>1205</v>
      </c>
      <c r="G8" s="738"/>
      <c r="H8" s="738"/>
      <c r="I8" s="738"/>
      <c r="J8" s="7"/>
      <c r="K8" s="7"/>
      <c r="L8" s="7"/>
      <c r="N8" s="75"/>
      <c r="O8" s="16"/>
      <c r="P8" s="16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301"/>
      <c r="D9" s="43"/>
      <c r="E9" s="8"/>
      <c r="F9" s="738" t="s">
        <v>1126</v>
      </c>
      <c r="G9" s="738"/>
      <c r="H9" s="738"/>
      <c r="I9" s="738"/>
      <c r="J9" s="7"/>
      <c r="K9" s="7"/>
      <c r="L9" s="7"/>
      <c r="N9" s="75"/>
      <c r="O9" s="16"/>
      <c r="P9" s="16"/>
      <c r="Q9" s="100"/>
      <c r="R9" s="100"/>
      <c r="S9"/>
      <c r="T9"/>
      <c r="U9"/>
      <c r="V9"/>
      <c r="W9"/>
      <c r="X9"/>
      <c r="Y9"/>
    </row>
    <row r="10" spans="1:47" s="295" customFormat="1">
      <c r="A10" s="3"/>
      <c r="B10" s="3"/>
      <c r="C10" s="301"/>
      <c r="D10" s="148"/>
      <c r="E10" s="19"/>
      <c r="F10" s="294"/>
      <c r="G10" s="294"/>
      <c r="H10" s="294"/>
      <c r="I10" s="44"/>
      <c r="J10" s="293"/>
      <c r="K10" s="293"/>
      <c r="L10" s="293"/>
      <c r="N10" s="75"/>
      <c r="O10" s="291"/>
      <c r="P10" s="291"/>
      <c r="Q10" s="117"/>
      <c r="R10" s="117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287"/>
      <c r="AO10"/>
      <c r="AP10"/>
      <c r="AQ10"/>
      <c r="AR10"/>
      <c r="AS10"/>
      <c r="AT10"/>
      <c r="AU10"/>
    </row>
    <row r="11" spans="1:47">
      <c r="A11" s="3"/>
      <c r="B11" s="3"/>
      <c r="C11" s="301"/>
      <c r="D11" s="43"/>
      <c r="E11" s="8"/>
      <c r="F11" s="134"/>
      <c r="G11" s="16"/>
      <c r="H11" s="16"/>
      <c r="I11" s="44"/>
      <c r="J11" s="133"/>
      <c r="K11" s="133"/>
      <c r="L11" s="133"/>
      <c r="N11" s="75"/>
      <c r="O11" s="16"/>
      <c r="P11" s="16"/>
      <c r="Q11" s="100"/>
      <c r="R11" s="100"/>
      <c r="S11"/>
      <c r="T11"/>
      <c r="U11"/>
      <c r="V11"/>
      <c r="W11"/>
      <c r="X11"/>
      <c r="Y11"/>
    </row>
    <row r="12" spans="1:47" s="284" customFormat="1">
      <c r="A12" s="3"/>
      <c r="B12" s="3"/>
      <c r="C12" s="301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>
      <c r="A14" t="s">
        <v>1265</v>
      </c>
      <c r="B14" t="s">
        <v>1335</v>
      </c>
      <c r="C14" s="15">
        <v>6.1111111111111116E-2</v>
      </c>
      <c r="D14" s="15">
        <v>0</v>
      </c>
      <c r="E14" s="160">
        <v>10</v>
      </c>
      <c r="F14" s="160" t="s">
        <v>744</v>
      </c>
      <c r="G14">
        <v>1190</v>
      </c>
      <c r="H14">
        <v>1098</v>
      </c>
      <c r="I14" s="35" t="s">
        <v>395</v>
      </c>
      <c r="J14" s="160" t="s">
        <v>620</v>
      </c>
      <c r="K14" s="160">
        <v>4</v>
      </c>
      <c r="L14" s="160">
        <v>180</v>
      </c>
      <c r="M14" s="19">
        <v>5889.9508999999998</v>
      </c>
      <c r="N14" t="s">
        <v>802</v>
      </c>
      <c r="O14">
        <v>266.60000000000002</v>
      </c>
      <c r="P14">
        <v>268.8</v>
      </c>
      <c r="S14"/>
      <c r="T14" s="372"/>
      <c r="U14" s="437"/>
      <c r="V14" s="342"/>
      <c r="W14"/>
      <c r="X14"/>
      <c r="Y14"/>
    </row>
    <row r="15" spans="1:47">
      <c r="A15" t="s">
        <v>834</v>
      </c>
      <c r="B15" t="s">
        <v>1266</v>
      </c>
      <c r="C15" s="15">
        <v>8.0555555555555561E-2</v>
      </c>
      <c r="D15" s="15">
        <v>0</v>
      </c>
      <c r="E15" s="160">
        <v>30</v>
      </c>
      <c r="F15" s="160" t="s">
        <v>744</v>
      </c>
      <c r="G15">
        <v>1190</v>
      </c>
      <c r="H15">
        <v>995</v>
      </c>
      <c r="I15" s="35" t="s">
        <v>526</v>
      </c>
      <c r="J15" s="160" t="s">
        <v>620</v>
      </c>
      <c r="K15" s="160">
        <v>4</v>
      </c>
      <c r="L15" s="160">
        <v>180</v>
      </c>
      <c r="M15" s="8">
        <v>5891.451</v>
      </c>
      <c r="O15">
        <v>266.5</v>
      </c>
      <c r="P15">
        <v>269</v>
      </c>
      <c r="S15"/>
      <c r="T15" s="372"/>
      <c r="U15" s="437"/>
      <c r="V15" s="342"/>
      <c r="W15"/>
      <c r="X15"/>
      <c r="Y15"/>
    </row>
    <row r="16" spans="1:47">
      <c r="A16" s="45" t="s">
        <v>249</v>
      </c>
      <c r="B16" s="45" t="s">
        <v>1339</v>
      </c>
      <c r="C16" s="15">
        <v>8.5416666666666655E-2</v>
      </c>
      <c r="D16" s="15">
        <v>0</v>
      </c>
      <c r="E16" s="160">
        <v>30</v>
      </c>
      <c r="F16" s="160" t="s">
        <v>744</v>
      </c>
      <c r="G16">
        <v>1070</v>
      </c>
      <c r="H16">
        <v>875</v>
      </c>
      <c r="I16" s="35" t="s">
        <v>387</v>
      </c>
      <c r="J16" s="160" t="s">
        <v>620</v>
      </c>
      <c r="K16" s="160">
        <v>4</v>
      </c>
      <c r="L16" s="160">
        <v>180</v>
      </c>
      <c r="M16" s="8">
        <v>5891.451</v>
      </c>
      <c r="N16" t="s">
        <v>759</v>
      </c>
      <c r="O16">
        <v>266.39999999999998</v>
      </c>
      <c r="P16">
        <v>269.10000000000002</v>
      </c>
      <c r="S16"/>
      <c r="T16" s="372"/>
      <c r="U16" s="437"/>
      <c r="V16" s="342"/>
      <c r="W16"/>
      <c r="X16"/>
      <c r="Y16"/>
    </row>
    <row r="17" spans="1:47">
      <c r="A17" t="s">
        <v>835</v>
      </c>
      <c r="B17" t="s">
        <v>1340</v>
      </c>
      <c r="C17" s="15">
        <v>9.5833333333333326E-2</v>
      </c>
      <c r="D17" s="15">
        <v>0</v>
      </c>
      <c r="E17" s="160">
        <v>30</v>
      </c>
      <c r="F17" s="160" t="s">
        <v>1038</v>
      </c>
      <c r="G17">
        <v>880</v>
      </c>
      <c r="H17">
        <v>862</v>
      </c>
      <c r="I17" s="35" t="s">
        <v>526</v>
      </c>
      <c r="J17" s="160" t="s">
        <v>620</v>
      </c>
      <c r="K17" s="160">
        <v>4</v>
      </c>
      <c r="L17" s="160">
        <v>180</v>
      </c>
      <c r="M17" s="153">
        <v>7647.38</v>
      </c>
      <c r="N17" t="s">
        <v>1268</v>
      </c>
      <c r="O17">
        <v>265.5</v>
      </c>
      <c r="P17">
        <v>269.5</v>
      </c>
      <c r="S17"/>
      <c r="T17" s="373"/>
      <c r="U17" s="438"/>
      <c r="V17" s="342"/>
      <c r="W17"/>
      <c r="X17"/>
      <c r="Y17"/>
    </row>
    <row r="18" spans="1:47" s="35" customFormat="1" ht="24">
      <c r="A18" s="35" t="s">
        <v>1309</v>
      </c>
      <c r="B18" s="35" t="s">
        <v>1269</v>
      </c>
      <c r="C18" s="15">
        <v>0.1111111111111111</v>
      </c>
      <c r="D18" s="160"/>
      <c r="E18" s="160">
        <v>30</v>
      </c>
      <c r="F18" s="160" t="s">
        <v>1039</v>
      </c>
      <c r="G18" s="35">
        <v>870</v>
      </c>
      <c r="H18" s="35">
        <v>778</v>
      </c>
      <c r="I18" s="35" t="s">
        <v>638</v>
      </c>
      <c r="J18" s="160" t="s">
        <v>621</v>
      </c>
      <c r="K18" s="160">
        <v>4</v>
      </c>
      <c r="L18" s="160">
        <v>180</v>
      </c>
      <c r="M18" s="19">
        <v>7698.9647000000004</v>
      </c>
      <c r="N18" s="25" t="s">
        <v>86</v>
      </c>
      <c r="S18" s="431" t="s">
        <v>1188</v>
      </c>
      <c r="T18" s="373"/>
      <c r="U18" s="438"/>
      <c r="V18" s="342"/>
      <c r="W18" s="436"/>
      <c r="X18" s="436"/>
      <c r="Y18" s="436"/>
      <c r="Z18" s="525">
        <v>88.030659999999997</v>
      </c>
      <c r="AA18" s="525">
        <v>18.99286</v>
      </c>
      <c r="AB18" s="522">
        <v>121.411</v>
      </c>
      <c r="AC18" s="522">
        <v>68.031400000000005</v>
      </c>
      <c r="AD18" s="524">
        <v>4.5674181373999998</v>
      </c>
      <c r="AE18" s="522">
        <v>1.0780000000000001</v>
      </c>
      <c r="AF18" s="522">
        <v>0.17</v>
      </c>
      <c r="AG18" s="522">
        <v>4.51</v>
      </c>
      <c r="AH18" s="522">
        <v>80.129000000000005</v>
      </c>
      <c r="AI18" s="521">
        <v>1799.385</v>
      </c>
      <c r="AJ18" s="522">
        <v>3.8879000000000001</v>
      </c>
      <c r="AK18" s="522">
        <v>5.7475300000000002</v>
      </c>
      <c r="AL18" s="522">
        <v>56.787329999999997</v>
      </c>
      <c r="AM18" s="522">
        <v>1.4869699999999999</v>
      </c>
      <c r="AN18" s="520">
        <v>147856828.80000001</v>
      </c>
      <c r="AO18" s="523">
        <v>1.0184807</v>
      </c>
      <c r="AP18" s="520">
        <v>398320.13180999999</v>
      </c>
      <c r="AQ18" s="523">
        <v>-9.8509700000000006E-2</v>
      </c>
      <c r="AR18" s="522">
        <v>126.935</v>
      </c>
      <c r="AS18" s="520" t="s">
        <v>472</v>
      </c>
      <c r="AT18" s="522">
        <v>52.941499999999998</v>
      </c>
      <c r="AU18"/>
    </row>
    <row r="19" spans="1:47">
      <c r="A19" t="s">
        <v>836</v>
      </c>
      <c r="B19" t="s">
        <v>1244</v>
      </c>
      <c r="C19" s="15">
        <v>0.11388888888888889</v>
      </c>
      <c r="E19">
        <v>300</v>
      </c>
      <c r="F19" s="160" t="s">
        <v>1039</v>
      </c>
      <c r="G19">
        <v>870</v>
      </c>
      <c r="H19">
        <v>778</v>
      </c>
      <c r="I19" t="s">
        <v>703</v>
      </c>
      <c r="J19" s="160" t="s">
        <v>621</v>
      </c>
      <c r="K19" s="160">
        <v>4</v>
      </c>
      <c r="L19" s="160">
        <v>180</v>
      </c>
      <c r="M19" s="19">
        <v>7698.9647000000004</v>
      </c>
      <c r="S19" s="431" t="s">
        <v>1100</v>
      </c>
      <c r="T19" s="373">
        <v>0</v>
      </c>
      <c r="U19" s="438">
        <v>0</v>
      </c>
      <c r="V19" s="431" t="s">
        <v>12</v>
      </c>
      <c r="W19" s="521">
        <v>92.518270616321786</v>
      </c>
      <c r="X19" s="521">
        <v>-10.433567830867174</v>
      </c>
      <c r="Y19" s="521">
        <v>173.78207776212867</v>
      </c>
      <c r="Z19" s="525">
        <v>88.068700000000007</v>
      </c>
      <c r="AA19" s="525">
        <v>18.99333</v>
      </c>
      <c r="AB19" s="522">
        <v>124.3411</v>
      </c>
      <c r="AC19" s="522">
        <v>69.255200000000002</v>
      </c>
      <c r="AD19" s="524">
        <v>4.6844042296000001</v>
      </c>
      <c r="AE19" s="522">
        <v>1.069</v>
      </c>
      <c r="AF19" s="522">
        <v>0.16900000000000001</v>
      </c>
      <c r="AG19" s="522">
        <v>4.51</v>
      </c>
      <c r="AH19" s="522">
        <v>80.150999999999996</v>
      </c>
      <c r="AI19" s="521">
        <v>1799.5619999999999</v>
      </c>
      <c r="AJ19" s="522">
        <v>3.8599899999999998</v>
      </c>
      <c r="AK19" s="522">
        <v>5.7480900000000004</v>
      </c>
      <c r="AL19" s="522">
        <v>56.728279999999998</v>
      </c>
      <c r="AM19" s="522">
        <v>1.4869699999999999</v>
      </c>
      <c r="AN19" s="520">
        <v>147857256.40000001</v>
      </c>
      <c r="AO19" s="523">
        <v>1.0180011</v>
      </c>
      <c r="AP19" s="520">
        <v>398280.88530999998</v>
      </c>
      <c r="AQ19" s="523">
        <v>-8.8345900000000005E-2</v>
      </c>
      <c r="AR19" s="522">
        <v>126.96599999999999</v>
      </c>
      <c r="AS19" s="520" t="s">
        <v>472</v>
      </c>
      <c r="AT19" s="522">
        <v>52.910600000000002</v>
      </c>
    </row>
    <row r="20" spans="1:47">
      <c r="A20" t="s">
        <v>416</v>
      </c>
      <c r="B20" t="s">
        <v>1221</v>
      </c>
      <c r="C20" s="15">
        <v>0.1277777777777778</v>
      </c>
      <c r="E20">
        <v>300</v>
      </c>
      <c r="F20" s="160" t="s">
        <v>1039</v>
      </c>
      <c r="G20">
        <v>870</v>
      </c>
      <c r="H20">
        <v>778</v>
      </c>
      <c r="I20" t="s">
        <v>704</v>
      </c>
      <c r="J20" s="160" t="s">
        <v>621</v>
      </c>
      <c r="K20" s="160">
        <v>4</v>
      </c>
      <c r="L20" s="160">
        <v>180</v>
      </c>
      <c r="M20" s="19">
        <v>7698.9647000000004</v>
      </c>
      <c r="S20" s="431" t="s">
        <v>1100</v>
      </c>
      <c r="T20" s="373">
        <v>0</v>
      </c>
      <c r="U20" s="438">
        <v>0</v>
      </c>
      <c r="V20" s="431" t="s">
        <v>200</v>
      </c>
      <c r="W20" s="521">
        <v>92.536024850811003</v>
      </c>
      <c r="X20" s="521">
        <v>-9.145148519990693</v>
      </c>
      <c r="Y20" s="521">
        <v>398.15594991868466</v>
      </c>
      <c r="Z20" s="525">
        <v>88.176199999999994</v>
      </c>
      <c r="AA20" s="525">
        <v>18.993379999999998</v>
      </c>
      <c r="AB20" s="522">
        <v>134.572</v>
      </c>
      <c r="AC20" s="522">
        <v>72.476500000000001</v>
      </c>
      <c r="AD20" s="524">
        <v>5.0186502072000003</v>
      </c>
      <c r="AE20" s="522">
        <v>1.048</v>
      </c>
      <c r="AF20" s="522">
        <v>0.16600000000000001</v>
      </c>
      <c r="AG20" s="522">
        <v>4.51</v>
      </c>
      <c r="AH20" s="522">
        <v>80.210999999999999</v>
      </c>
      <c r="AI20" s="521">
        <v>1799.961</v>
      </c>
      <c r="AJ20" s="522">
        <v>3.77908</v>
      </c>
      <c r="AK20" s="522">
        <v>5.7509100000000002</v>
      </c>
      <c r="AL20" s="522">
        <v>56.559559999999998</v>
      </c>
      <c r="AM20" s="522">
        <v>1.4869600000000001</v>
      </c>
      <c r="AN20" s="520">
        <v>147858477.19999999</v>
      </c>
      <c r="AO20" s="523">
        <v>1.0166275</v>
      </c>
      <c r="AP20" s="520">
        <v>398192.53115</v>
      </c>
      <c r="AQ20" s="523">
        <v>-5.8779499999999998E-2</v>
      </c>
      <c r="AR20" s="522">
        <v>127.05329999999999</v>
      </c>
      <c r="AS20" s="520" t="s">
        <v>472</v>
      </c>
      <c r="AT20" s="522">
        <v>52.823399999999999</v>
      </c>
    </row>
    <row r="21" spans="1:47">
      <c r="A21" t="s">
        <v>837</v>
      </c>
      <c r="B21" t="s">
        <v>1182</v>
      </c>
      <c r="C21" s="15">
        <v>0.13333333333333333</v>
      </c>
      <c r="E21">
        <v>300</v>
      </c>
      <c r="F21" s="160" t="s">
        <v>1039</v>
      </c>
      <c r="G21">
        <v>870</v>
      </c>
      <c r="H21">
        <v>778</v>
      </c>
      <c r="I21" t="s">
        <v>703</v>
      </c>
      <c r="J21" s="160" t="s">
        <v>621</v>
      </c>
      <c r="K21" s="160">
        <v>4</v>
      </c>
      <c r="L21" s="160">
        <v>180</v>
      </c>
      <c r="M21" s="19">
        <v>7698.9647000000004</v>
      </c>
      <c r="S21" s="431" t="s">
        <v>498</v>
      </c>
      <c r="T21" s="373">
        <v>0</v>
      </c>
      <c r="U21" s="438">
        <v>0</v>
      </c>
      <c r="V21" s="431" t="s">
        <v>12</v>
      </c>
      <c r="W21" s="521">
        <v>95.806115481886707</v>
      </c>
      <c r="X21" s="521">
        <v>22.233013352187548</v>
      </c>
      <c r="Y21" s="521">
        <v>173.72775479145412</v>
      </c>
      <c r="Z21" s="525">
        <v>88.218779999999995</v>
      </c>
      <c r="AA21" s="525">
        <v>18.992850000000001</v>
      </c>
      <c r="AB21" s="522">
        <v>139.61410000000001</v>
      </c>
      <c r="AC21" s="522">
        <v>73.610500000000002</v>
      </c>
      <c r="AD21" s="524">
        <v>5.1523485981999997</v>
      </c>
      <c r="AE21" s="522">
        <v>1.042</v>
      </c>
      <c r="AF21" s="522">
        <v>0.16500000000000001</v>
      </c>
      <c r="AG21" s="522">
        <v>4.51</v>
      </c>
      <c r="AH21" s="522">
        <v>80.234999999999999</v>
      </c>
      <c r="AI21" s="521">
        <v>1800.076</v>
      </c>
      <c r="AJ21" s="522">
        <v>3.7463000000000002</v>
      </c>
      <c r="AK21" s="522">
        <v>5.7525599999999999</v>
      </c>
      <c r="AL21" s="522">
        <v>56.492069999999998</v>
      </c>
      <c r="AM21" s="522">
        <v>1.48695</v>
      </c>
      <c r="AN21" s="520">
        <v>147858965</v>
      </c>
      <c r="AO21" s="523">
        <v>1.0160766999999999</v>
      </c>
      <c r="AP21" s="520">
        <v>398167.19365999999</v>
      </c>
      <c r="AQ21" s="523">
        <v>-4.6769999999999999E-2</v>
      </c>
      <c r="AR21" s="522">
        <v>127.0878</v>
      </c>
      <c r="AS21" s="520" t="s">
        <v>472</v>
      </c>
      <c r="AT21" s="522">
        <v>52.789000000000001</v>
      </c>
    </row>
    <row r="22" spans="1:47">
      <c r="A22" t="s">
        <v>553</v>
      </c>
      <c r="B22" t="s">
        <v>582</v>
      </c>
      <c r="C22" s="15">
        <v>0.1388888888888889</v>
      </c>
      <c r="E22">
        <v>300</v>
      </c>
      <c r="F22" s="160" t="s">
        <v>1039</v>
      </c>
      <c r="G22">
        <v>870</v>
      </c>
      <c r="H22">
        <v>778</v>
      </c>
      <c r="I22" t="s">
        <v>704</v>
      </c>
      <c r="J22" s="160" t="s">
        <v>621</v>
      </c>
      <c r="K22" s="160">
        <v>4</v>
      </c>
      <c r="L22" s="160">
        <v>180</v>
      </c>
      <c r="M22" s="19">
        <v>7698.9647000000004</v>
      </c>
      <c r="S22" s="431" t="s">
        <v>498</v>
      </c>
      <c r="T22" s="373">
        <v>0</v>
      </c>
      <c r="U22" s="438">
        <v>0</v>
      </c>
      <c r="V22" s="431" t="s">
        <v>200</v>
      </c>
      <c r="W22" s="521">
        <v>95.485771379416093</v>
      </c>
      <c r="X22" s="521">
        <v>19.988370359487092</v>
      </c>
      <c r="Y22" s="521">
        <v>398.10966578779426</v>
      </c>
      <c r="Z22" s="525">
        <v>88.261170000000007</v>
      </c>
      <c r="AA22" s="525">
        <v>18.992010000000001</v>
      </c>
      <c r="AB22" s="522">
        <v>145.29810000000001</v>
      </c>
      <c r="AC22" s="522">
        <v>74.625600000000006</v>
      </c>
      <c r="AD22" s="524">
        <v>5.2860469892999999</v>
      </c>
      <c r="AE22" s="522">
        <v>1.0369999999999999</v>
      </c>
      <c r="AF22" s="522">
        <v>0.16400000000000001</v>
      </c>
      <c r="AG22" s="522">
        <v>4.51</v>
      </c>
      <c r="AH22" s="522">
        <v>80.259</v>
      </c>
      <c r="AI22" s="521">
        <v>1800.164</v>
      </c>
      <c r="AJ22" s="522">
        <v>3.7133400000000001</v>
      </c>
      <c r="AK22" s="522">
        <v>5.7545000000000002</v>
      </c>
      <c r="AL22" s="522">
        <v>56.424579999999999</v>
      </c>
      <c r="AM22" s="522">
        <v>1.48695</v>
      </c>
      <c r="AN22" s="520">
        <v>147859452.59999999</v>
      </c>
      <c r="AO22" s="523">
        <v>1.0155251999999999</v>
      </c>
      <c r="AP22" s="520">
        <v>398147.64172000001</v>
      </c>
      <c r="AQ22" s="523">
        <v>-3.4677300000000001E-2</v>
      </c>
      <c r="AR22" s="522">
        <v>127.1221</v>
      </c>
      <c r="AS22" s="520" t="s">
        <v>472</v>
      </c>
      <c r="AT22" s="522">
        <v>52.754800000000003</v>
      </c>
    </row>
    <row r="23" spans="1:47">
      <c r="A23" t="s">
        <v>257</v>
      </c>
      <c r="B23" t="s">
        <v>794</v>
      </c>
      <c r="C23" s="15">
        <v>0.14444444444444446</v>
      </c>
      <c r="E23">
        <v>600</v>
      </c>
      <c r="F23" s="160" t="s">
        <v>1039</v>
      </c>
      <c r="G23">
        <v>870</v>
      </c>
      <c r="H23">
        <v>778</v>
      </c>
      <c r="I23" t="s">
        <v>943</v>
      </c>
      <c r="J23" s="160" t="s">
        <v>621</v>
      </c>
      <c r="K23" s="160">
        <v>4</v>
      </c>
      <c r="L23" s="160">
        <v>180</v>
      </c>
      <c r="M23" s="19">
        <v>7698.9647000000004</v>
      </c>
      <c r="S23" s="431" t="s">
        <v>498</v>
      </c>
      <c r="T23" s="373">
        <v>-28</v>
      </c>
      <c r="U23" s="438">
        <v>0</v>
      </c>
      <c r="V23" s="431" t="s">
        <v>12</v>
      </c>
      <c r="W23" s="521">
        <v>94.97302441044387</v>
      </c>
      <c r="X23" s="521">
        <v>16.387002333522819</v>
      </c>
      <c r="Y23" s="521">
        <v>904.34924337226403</v>
      </c>
      <c r="Z23" s="525">
        <v>88.313940000000002</v>
      </c>
      <c r="AA23" s="525">
        <v>18.99051</v>
      </c>
      <c r="AB23" s="522">
        <v>153.36199999999999</v>
      </c>
      <c r="AC23" s="522">
        <v>75.688199999999995</v>
      </c>
      <c r="AD23" s="524">
        <v>5.4531699781</v>
      </c>
      <c r="AE23" s="522">
        <v>1.032</v>
      </c>
      <c r="AF23" s="522">
        <v>0.16300000000000001</v>
      </c>
      <c r="AG23" s="522">
        <v>4.51</v>
      </c>
      <c r="AH23" s="522">
        <v>80.287999999999997</v>
      </c>
      <c r="AI23" s="521">
        <v>1800.2380000000001</v>
      </c>
      <c r="AJ23" s="522">
        <v>3.67191</v>
      </c>
      <c r="AK23" s="522">
        <v>5.7573400000000001</v>
      </c>
      <c r="AL23" s="522">
        <v>56.340220000000002</v>
      </c>
      <c r="AM23" s="522">
        <v>1.48695</v>
      </c>
      <c r="AN23" s="520">
        <v>147860061.69999999</v>
      </c>
      <c r="AO23" s="523">
        <v>1.0148347</v>
      </c>
      <c r="AP23" s="520">
        <v>398131.39263999998</v>
      </c>
      <c r="AQ23" s="523">
        <v>-1.9466399999999998E-2</v>
      </c>
      <c r="AR23" s="522">
        <v>127.1648</v>
      </c>
      <c r="AS23" s="520" t="s">
        <v>472</v>
      </c>
      <c r="AT23" s="522">
        <v>52.712200000000003</v>
      </c>
    </row>
    <row r="24" spans="1:47">
      <c r="A24" t="s">
        <v>835</v>
      </c>
      <c r="B24" t="s">
        <v>1222</v>
      </c>
      <c r="C24" s="15">
        <v>0.15486111111111112</v>
      </c>
      <c r="D24" s="15">
        <v>0</v>
      </c>
      <c r="E24">
        <v>30</v>
      </c>
      <c r="F24" s="160" t="s">
        <v>1038</v>
      </c>
      <c r="G24">
        <v>880</v>
      </c>
      <c r="H24">
        <v>862</v>
      </c>
      <c r="I24" s="35" t="s">
        <v>526</v>
      </c>
      <c r="J24" s="160" t="s">
        <v>621</v>
      </c>
      <c r="K24" s="160">
        <v>4</v>
      </c>
      <c r="L24" s="160">
        <v>180</v>
      </c>
      <c r="M24" s="153">
        <v>7647.38</v>
      </c>
      <c r="O24">
        <v>265.7</v>
      </c>
      <c r="P24">
        <v>269.5</v>
      </c>
      <c r="S24"/>
      <c r="T24" s="373"/>
      <c r="U24" s="438"/>
      <c r="V24" s="342"/>
      <c r="W24"/>
      <c r="X24"/>
      <c r="Y24"/>
    </row>
    <row r="25" spans="1:47">
      <c r="A25" t="s">
        <v>834</v>
      </c>
      <c r="B25" t="s">
        <v>1173</v>
      </c>
      <c r="C25" s="15">
        <v>0.15972222222222224</v>
      </c>
      <c r="D25" s="15">
        <v>0</v>
      </c>
      <c r="E25">
        <v>30</v>
      </c>
      <c r="F25" s="160" t="s">
        <v>744</v>
      </c>
      <c r="G25">
        <v>1190</v>
      </c>
      <c r="H25">
        <v>995</v>
      </c>
      <c r="I25" s="35" t="s">
        <v>526</v>
      </c>
      <c r="J25" s="160" t="s">
        <v>620</v>
      </c>
      <c r="K25" s="160">
        <v>4</v>
      </c>
      <c r="L25" s="160">
        <v>180</v>
      </c>
      <c r="M25" s="8">
        <v>5891.451</v>
      </c>
      <c r="N25" t="s">
        <v>802</v>
      </c>
      <c r="S25"/>
      <c r="T25" s="373"/>
      <c r="U25" s="438"/>
      <c r="V25" s="342"/>
      <c r="W25"/>
      <c r="X25"/>
      <c r="Y25"/>
    </row>
    <row r="26" spans="1:47">
      <c r="A26" t="s">
        <v>417</v>
      </c>
      <c r="B26" t="s">
        <v>798</v>
      </c>
      <c r="C26" s="15">
        <v>0.16388888888888889</v>
      </c>
      <c r="E26">
        <v>30</v>
      </c>
      <c r="F26" s="160" t="s">
        <v>744</v>
      </c>
      <c r="G26">
        <v>1190</v>
      </c>
      <c r="H26">
        <v>1098</v>
      </c>
      <c r="I26" t="s">
        <v>1181</v>
      </c>
      <c r="J26" s="160" t="s">
        <v>621</v>
      </c>
      <c r="K26" s="160">
        <v>4</v>
      </c>
      <c r="L26" s="160">
        <v>180</v>
      </c>
      <c r="M26" s="19">
        <v>5889.9508999999998</v>
      </c>
      <c r="S26" s="431" t="s">
        <v>1188</v>
      </c>
      <c r="T26" s="373"/>
      <c r="U26" s="438"/>
      <c r="V26" s="342"/>
      <c r="W26"/>
      <c r="X26"/>
      <c r="Y26"/>
      <c r="Z26" s="525">
        <v>88.434740000000005</v>
      </c>
      <c r="AA26" s="525">
        <v>18.98517</v>
      </c>
      <c r="AB26" s="522">
        <v>175.43289999999999</v>
      </c>
      <c r="AC26" s="522">
        <v>76.989500000000007</v>
      </c>
      <c r="AD26" s="524">
        <v>5.8375528523</v>
      </c>
      <c r="AE26" s="522">
        <v>1.026</v>
      </c>
      <c r="AF26" s="522">
        <v>0.16200000000000001</v>
      </c>
      <c r="AG26" s="522">
        <v>4.51</v>
      </c>
      <c r="AH26" s="522">
        <v>80.355999999999995</v>
      </c>
      <c r="AI26" s="521">
        <v>1800.25</v>
      </c>
      <c r="AJ26" s="522">
        <v>3.57605</v>
      </c>
      <c r="AK26" s="522">
        <v>5.7656999999999998</v>
      </c>
      <c r="AL26" s="522">
        <v>56.146180000000001</v>
      </c>
      <c r="AM26" s="522">
        <v>1.4869300000000001</v>
      </c>
      <c r="AN26" s="520">
        <v>147861461.09999999</v>
      </c>
      <c r="AO26" s="523">
        <v>1.013242</v>
      </c>
      <c r="AP26" s="520">
        <v>398128.81530000002</v>
      </c>
      <c r="AQ26" s="523">
        <v>1.5772399999999999E-2</v>
      </c>
      <c r="AR26" s="522">
        <v>127.26220000000001</v>
      </c>
      <c r="AS26" s="520" t="s">
        <v>472</v>
      </c>
      <c r="AT26" s="522">
        <v>52.615000000000002</v>
      </c>
    </row>
    <row r="27" spans="1:47">
      <c r="A27" t="s">
        <v>687</v>
      </c>
      <c r="B27" t="s">
        <v>799</v>
      </c>
      <c r="C27" s="15">
        <v>0.16666666666666666</v>
      </c>
      <c r="E27">
        <v>300</v>
      </c>
      <c r="F27" s="160" t="s">
        <v>744</v>
      </c>
      <c r="G27">
        <v>1190</v>
      </c>
      <c r="H27">
        <v>1098</v>
      </c>
      <c r="I27" t="s">
        <v>703</v>
      </c>
      <c r="J27" s="160" t="s">
        <v>621</v>
      </c>
      <c r="K27" s="160">
        <v>4</v>
      </c>
      <c r="L27" s="160">
        <v>180</v>
      </c>
      <c r="M27" s="19">
        <v>5889.9508999999998</v>
      </c>
      <c r="S27" s="431" t="s">
        <v>1100</v>
      </c>
      <c r="T27" s="373">
        <v>0</v>
      </c>
      <c r="U27" s="438">
        <v>0</v>
      </c>
      <c r="V27" s="431" t="s">
        <v>12</v>
      </c>
      <c r="W27" s="521">
        <v>92.196906142716173</v>
      </c>
      <c r="X27" s="521">
        <v>-10.462562870143021</v>
      </c>
      <c r="Y27" s="521">
        <v>173.72170212600531</v>
      </c>
      <c r="Z27" s="525">
        <v>88.471440000000001</v>
      </c>
      <c r="AA27" s="525">
        <v>18.98302</v>
      </c>
      <c r="AB27" s="522">
        <v>182.6593</v>
      </c>
      <c r="AC27" s="522">
        <v>77.011600000000001</v>
      </c>
      <c r="AD27" s="524">
        <v>5.9545389445000003</v>
      </c>
      <c r="AE27" s="522">
        <v>1.026</v>
      </c>
      <c r="AF27" s="522">
        <v>0.16200000000000001</v>
      </c>
      <c r="AG27" s="522">
        <v>4.51</v>
      </c>
      <c r="AH27" s="522">
        <v>80.376000000000005</v>
      </c>
      <c r="AI27" s="521">
        <v>1800.2090000000001</v>
      </c>
      <c r="AJ27" s="522">
        <v>3.5468000000000002</v>
      </c>
      <c r="AK27" s="522">
        <v>5.7687400000000002</v>
      </c>
      <c r="AL27" s="522">
        <v>56.087130000000002</v>
      </c>
      <c r="AM27" s="522">
        <v>1.4869300000000001</v>
      </c>
      <c r="AN27" s="520">
        <v>147861886.59999999</v>
      </c>
      <c r="AO27" s="523">
        <v>1.012756</v>
      </c>
      <c r="AP27" s="520">
        <v>398137.69894999999</v>
      </c>
      <c r="AQ27" s="523">
        <v>2.6527599999999998E-2</v>
      </c>
      <c r="AR27" s="522">
        <v>127.29170000000001</v>
      </c>
      <c r="AS27" s="520" t="s">
        <v>472</v>
      </c>
      <c r="AT27" s="522">
        <v>52.585500000000003</v>
      </c>
    </row>
    <row r="28" spans="1:47">
      <c r="A28" t="s">
        <v>1100</v>
      </c>
      <c r="B28" t="s">
        <v>800</v>
      </c>
      <c r="C28" s="15">
        <v>0.17222222222222225</v>
      </c>
      <c r="E28">
        <v>300</v>
      </c>
      <c r="F28" s="160" t="s">
        <v>744</v>
      </c>
      <c r="G28">
        <v>1190</v>
      </c>
      <c r="H28">
        <v>1098</v>
      </c>
      <c r="I28" t="s">
        <v>704</v>
      </c>
      <c r="J28" s="160" t="s">
        <v>621</v>
      </c>
      <c r="K28" s="160">
        <v>4</v>
      </c>
      <c r="L28" s="160">
        <v>180</v>
      </c>
      <c r="M28" s="19">
        <v>5889.9508999999998</v>
      </c>
      <c r="S28" s="431" t="s">
        <v>1100</v>
      </c>
      <c r="T28" s="373">
        <v>0</v>
      </c>
      <c r="U28" s="438">
        <v>0</v>
      </c>
      <c r="V28" s="431" t="s">
        <v>200</v>
      </c>
      <c r="W28" s="521">
        <v>92.265304518992721</v>
      </c>
      <c r="X28" s="521">
        <v>-9.1834142645580119</v>
      </c>
      <c r="Y28" s="521">
        <v>398.12369337252176</v>
      </c>
      <c r="Z28" s="525">
        <v>88.513379999999998</v>
      </c>
      <c r="AA28" s="525">
        <v>18.980260000000001</v>
      </c>
      <c r="AB28" s="522">
        <v>190.81870000000001</v>
      </c>
      <c r="AC28" s="522">
        <v>76.812899999999999</v>
      </c>
      <c r="AD28" s="524">
        <v>6.0882373354999997</v>
      </c>
      <c r="AE28" s="522">
        <v>1.0269999999999999</v>
      </c>
      <c r="AF28" s="522">
        <v>0.16200000000000001</v>
      </c>
      <c r="AG28" s="522">
        <v>4.5</v>
      </c>
      <c r="AH28" s="522">
        <v>80.400000000000006</v>
      </c>
      <c r="AI28" s="521">
        <v>1800.1379999999999</v>
      </c>
      <c r="AJ28" s="522">
        <v>3.5133700000000001</v>
      </c>
      <c r="AK28" s="522">
        <v>5.7725099999999996</v>
      </c>
      <c r="AL28" s="522">
        <v>56.019640000000003</v>
      </c>
      <c r="AM28" s="522">
        <v>1.4869300000000001</v>
      </c>
      <c r="AN28" s="520">
        <v>147862372.59999999</v>
      </c>
      <c r="AO28" s="523">
        <v>1.0121998999999999</v>
      </c>
      <c r="AP28" s="520">
        <v>398153.38286999997</v>
      </c>
      <c r="AQ28" s="523">
        <v>3.8814899999999999E-2</v>
      </c>
      <c r="AR28" s="522">
        <v>127.3254</v>
      </c>
      <c r="AS28" s="520" t="s">
        <v>472</v>
      </c>
      <c r="AT28" s="522">
        <v>52.5518</v>
      </c>
    </row>
    <row r="29" spans="1:47">
      <c r="A29" t="s">
        <v>257</v>
      </c>
      <c r="B29" t="s">
        <v>1040</v>
      </c>
      <c r="C29" s="15">
        <v>0.20902777777777778</v>
      </c>
      <c r="E29">
        <v>300</v>
      </c>
      <c r="F29" s="160" t="s">
        <v>744</v>
      </c>
      <c r="G29">
        <v>1190</v>
      </c>
      <c r="H29">
        <v>1098</v>
      </c>
      <c r="I29" t="s">
        <v>703</v>
      </c>
      <c r="J29" s="160" t="s">
        <v>621</v>
      </c>
      <c r="K29" s="160">
        <v>4</v>
      </c>
      <c r="L29" s="160">
        <v>180</v>
      </c>
      <c r="M29" s="19">
        <v>5889.9508999999998</v>
      </c>
      <c r="S29" s="431" t="s">
        <v>498</v>
      </c>
      <c r="T29" s="373">
        <v>0</v>
      </c>
      <c r="U29" s="438">
        <v>0</v>
      </c>
      <c r="V29" s="431" t="s">
        <v>12</v>
      </c>
      <c r="W29" s="521">
        <v>95.367637394564824</v>
      </c>
      <c r="X29" s="521">
        <v>22.149324203160027</v>
      </c>
      <c r="Y29" s="521">
        <v>173.83707927357682</v>
      </c>
      <c r="Z29" s="525">
        <v>88.793890000000005</v>
      </c>
      <c r="AA29" s="525">
        <v>18.953980000000001</v>
      </c>
      <c r="AB29" s="522">
        <v>230.9153</v>
      </c>
      <c r="AC29" s="522">
        <v>70.871300000000005</v>
      </c>
      <c r="AD29" s="524">
        <v>6.9739891758999999</v>
      </c>
      <c r="AE29" s="522">
        <v>1.0580000000000001</v>
      </c>
      <c r="AF29" s="522">
        <v>0.16700000000000001</v>
      </c>
      <c r="AG29" s="522">
        <v>4.5</v>
      </c>
      <c r="AH29" s="522">
        <v>80.555000000000007</v>
      </c>
      <c r="AI29" s="521">
        <v>1799.001</v>
      </c>
      <c r="AJ29" s="522">
        <v>3.29426</v>
      </c>
      <c r="AK29" s="522">
        <v>5.8052400000000004</v>
      </c>
      <c r="AL29" s="522">
        <v>55.572539999999996</v>
      </c>
      <c r="AM29" s="522">
        <v>1.4869000000000001</v>
      </c>
      <c r="AN29" s="520">
        <v>147865585.5</v>
      </c>
      <c r="AO29" s="523">
        <v>1.0084964000000001</v>
      </c>
      <c r="AP29" s="520">
        <v>398405.19566999999</v>
      </c>
      <c r="AQ29" s="523">
        <v>0.1190565</v>
      </c>
      <c r="AR29" s="522">
        <v>127.5509</v>
      </c>
      <c r="AS29" s="520" t="s">
        <v>472</v>
      </c>
      <c r="AT29" s="522">
        <v>52.326700000000002</v>
      </c>
    </row>
    <row r="30" spans="1:47">
      <c r="A30" t="s">
        <v>257</v>
      </c>
      <c r="B30" t="s">
        <v>1041</v>
      </c>
      <c r="C30" s="15">
        <v>0.21736111111111112</v>
      </c>
      <c r="E30">
        <v>300</v>
      </c>
      <c r="F30" s="160" t="s">
        <v>744</v>
      </c>
      <c r="G30">
        <v>1190</v>
      </c>
      <c r="H30">
        <v>1098</v>
      </c>
      <c r="I30" s="330" t="s">
        <v>792</v>
      </c>
      <c r="J30" s="160" t="s">
        <v>621</v>
      </c>
      <c r="K30" s="160">
        <v>4</v>
      </c>
      <c r="L30" s="160">
        <v>180</v>
      </c>
      <c r="M30" s="19">
        <v>5889.9508999999998</v>
      </c>
      <c r="N30" t="s">
        <v>446</v>
      </c>
      <c r="S30" s="431" t="s">
        <v>498</v>
      </c>
      <c r="T30" s="373">
        <v>0</v>
      </c>
      <c r="U30" s="438">
        <v>0</v>
      </c>
      <c r="V30" s="431" t="s">
        <v>200</v>
      </c>
      <c r="W30" s="521">
        <v>95.02525786466127</v>
      </c>
      <c r="X30" s="521">
        <v>19.877846425839518</v>
      </c>
      <c r="Y30" s="521">
        <v>398.4664319851654</v>
      </c>
      <c r="Z30" s="525">
        <v>88.858639999999994</v>
      </c>
      <c r="AA30" s="525">
        <v>18.94614</v>
      </c>
      <c r="AB30" s="522">
        <v>236.4896</v>
      </c>
      <c r="AC30" s="522">
        <v>68.851799999999997</v>
      </c>
      <c r="AD30" s="524">
        <v>7.1745367623999998</v>
      </c>
      <c r="AE30" s="522">
        <v>1.0720000000000001</v>
      </c>
      <c r="AF30" s="522">
        <v>0.16900000000000001</v>
      </c>
      <c r="AG30" s="522">
        <v>4.5</v>
      </c>
      <c r="AH30" s="522">
        <v>80.590999999999994</v>
      </c>
      <c r="AI30" s="521">
        <v>1798.585</v>
      </c>
      <c r="AJ30" s="522">
        <v>3.24579</v>
      </c>
      <c r="AK30" s="522">
        <v>5.8144999999999998</v>
      </c>
      <c r="AL30" s="522">
        <v>55.471299999999999</v>
      </c>
      <c r="AM30" s="522">
        <v>1.48689</v>
      </c>
      <c r="AN30" s="520">
        <v>147866311.30000001</v>
      </c>
      <c r="AO30" s="523">
        <v>1.0076533000000001</v>
      </c>
      <c r="AP30" s="520">
        <v>398497.28389999998</v>
      </c>
      <c r="AQ30" s="523">
        <v>0.1366772</v>
      </c>
      <c r="AR30" s="522">
        <v>127.60299999999999</v>
      </c>
      <c r="AS30" s="520" t="s">
        <v>472</v>
      </c>
      <c r="AT30" s="522">
        <v>52.2746</v>
      </c>
    </row>
    <row r="31" spans="1:47">
      <c r="A31" t="s">
        <v>476</v>
      </c>
      <c r="B31" t="s">
        <v>1042</v>
      </c>
      <c r="C31" s="15">
        <v>0.22222222222222221</v>
      </c>
      <c r="E31">
        <v>300</v>
      </c>
      <c r="F31" s="160" t="s">
        <v>744</v>
      </c>
      <c r="G31">
        <v>1190</v>
      </c>
      <c r="H31">
        <v>1098</v>
      </c>
      <c r="I31" t="s">
        <v>943</v>
      </c>
      <c r="J31" s="160" t="s">
        <v>621</v>
      </c>
      <c r="K31" s="160">
        <v>4</v>
      </c>
      <c r="L31" s="160">
        <v>180</v>
      </c>
      <c r="M31" s="19">
        <v>5889.9508999999998</v>
      </c>
      <c r="S31" s="431" t="s">
        <v>498</v>
      </c>
      <c r="T31" s="373">
        <v>-28</v>
      </c>
      <c r="U31" s="438">
        <v>0</v>
      </c>
      <c r="V31" s="431" t="s">
        <v>12</v>
      </c>
      <c r="W31" s="521">
        <v>94.522236973591049</v>
      </c>
      <c r="X31" s="521">
        <v>16.247787883321628</v>
      </c>
      <c r="Y31" s="521">
        <v>905.00490935503149</v>
      </c>
      <c r="Z31" s="525">
        <v>88.896709999999999</v>
      </c>
      <c r="AA31" s="525">
        <v>18.94125</v>
      </c>
      <c r="AB31" s="522">
        <v>239.3263</v>
      </c>
      <c r="AC31" s="522">
        <v>67.614400000000003</v>
      </c>
      <c r="AD31" s="524">
        <v>7.2915228545000002</v>
      </c>
      <c r="AE31" s="522">
        <v>1.081</v>
      </c>
      <c r="AF31" s="522">
        <v>0.17100000000000001</v>
      </c>
      <c r="AG31" s="522">
        <v>4.5</v>
      </c>
      <c r="AH31" s="522">
        <v>80.611999999999995</v>
      </c>
      <c r="AI31" s="521">
        <v>1798.316</v>
      </c>
      <c r="AJ31" s="522">
        <v>3.2178100000000001</v>
      </c>
      <c r="AK31" s="522">
        <v>5.8202100000000003</v>
      </c>
      <c r="AL31" s="522">
        <v>55.41225</v>
      </c>
      <c r="AM31" s="522">
        <v>1.48689</v>
      </c>
      <c r="AN31" s="520">
        <v>147866734.40000001</v>
      </c>
      <c r="AO31" s="523">
        <v>1.0071607</v>
      </c>
      <c r="AP31" s="520">
        <v>398556.82647999999</v>
      </c>
      <c r="AQ31" s="523">
        <v>0.14681859999999999</v>
      </c>
      <c r="AR31" s="522">
        <v>127.6336</v>
      </c>
      <c r="AS31" s="520" t="s">
        <v>472</v>
      </c>
      <c r="AT31" s="522">
        <v>52.244</v>
      </c>
    </row>
    <row r="32" spans="1:47">
      <c r="A32" t="s">
        <v>498</v>
      </c>
      <c r="B32" t="s">
        <v>1043</v>
      </c>
      <c r="C32" s="15">
        <v>0.23124999999999998</v>
      </c>
      <c r="E32">
        <v>300</v>
      </c>
      <c r="F32" s="160" t="s">
        <v>744</v>
      </c>
      <c r="G32">
        <v>1190</v>
      </c>
      <c r="H32">
        <v>1098</v>
      </c>
      <c r="I32" t="s">
        <v>944</v>
      </c>
      <c r="J32" s="160" t="s">
        <v>621</v>
      </c>
      <c r="K32" s="160">
        <v>4</v>
      </c>
      <c r="L32" s="160">
        <v>180</v>
      </c>
      <c r="M32" s="19">
        <v>5889.9508999999998</v>
      </c>
      <c r="S32" s="431" t="s">
        <v>498</v>
      </c>
      <c r="T32" s="373">
        <v>-42</v>
      </c>
      <c r="U32" s="438">
        <v>0</v>
      </c>
      <c r="V32" s="431" t="s">
        <v>12</v>
      </c>
      <c r="W32" s="521">
        <v>94.215262966395343</v>
      </c>
      <c r="X32" s="521">
        <v>14.369446599546537</v>
      </c>
      <c r="Y32" s="521">
        <v>1277.7204350313791</v>
      </c>
      <c r="Z32" s="525">
        <v>88.968119999999999</v>
      </c>
      <c r="AA32" s="525">
        <v>18.931560000000001</v>
      </c>
      <c r="AB32" s="522">
        <v>243.9393</v>
      </c>
      <c r="AC32" s="522">
        <v>65.227900000000005</v>
      </c>
      <c r="AD32" s="524">
        <v>7.5087827399</v>
      </c>
      <c r="AE32" s="522">
        <v>1.101</v>
      </c>
      <c r="AF32" s="522">
        <v>0.17399999999999999</v>
      </c>
      <c r="AG32" s="522">
        <v>4.5</v>
      </c>
      <c r="AH32" s="522">
        <v>80.652000000000001</v>
      </c>
      <c r="AI32" s="521">
        <v>1797.7670000000001</v>
      </c>
      <c r="AJ32" s="522">
        <v>3.1665000000000001</v>
      </c>
      <c r="AK32" s="522">
        <v>5.8314000000000004</v>
      </c>
      <c r="AL32" s="522">
        <v>55.302590000000002</v>
      </c>
      <c r="AM32" s="522">
        <v>1.48688</v>
      </c>
      <c r="AN32" s="520">
        <v>147867519.59999999</v>
      </c>
      <c r="AO32" s="523">
        <v>1.0062443000000001</v>
      </c>
      <c r="AP32" s="520">
        <v>398678.60775000002</v>
      </c>
      <c r="AQ32" s="523">
        <v>0.16534689999999999</v>
      </c>
      <c r="AR32" s="522">
        <v>127.69110000000001</v>
      </c>
      <c r="AS32" s="520" t="s">
        <v>472</v>
      </c>
      <c r="AT32" s="522">
        <v>52.186599999999999</v>
      </c>
    </row>
    <row r="33" spans="1:47">
      <c r="A33" t="s">
        <v>498</v>
      </c>
      <c r="B33" t="s">
        <v>1044</v>
      </c>
      <c r="C33" s="15">
        <v>0.23680555555555557</v>
      </c>
      <c r="E33">
        <v>300</v>
      </c>
      <c r="F33" s="160" t="s">
        <v>744</v>
      </c>
      <c r="G33">
        <v>1190</v>
      </c>
      <c r="H33">
        <v>1098</v>
      </c>
      <c r="I33" t="s">
        <v>331</v>
      </c>
      <c r="J33" s="160" t="s">
        <v>621</v>
      </c>
      <c r="K33" s="160">
        <v>4</v>
      </c>
      <c r="L33" s="160">
        <v>180</v>
      </c>
      <c r="M33" s="19">
        <v>5889.9508999999998</v>
      </c>
      <c r="S33" s="431" t="s">
        <v>498</v>
      </c>
      <c r="T33" s="373">
        <v>-60</v>
      </c>
      <c r="U33" s="438">
        <v>0</v>
      </c>
      <c r="V33" s="431" t="s">
        <v>12</v>
      </c>
      <c r="W33" s="521">
        <v>93.922705336676543</v>
      </c>
      <c r="X33" s="521">
        <v>12.554269691310823</v>
      </c>
      <c r="Y33" s="521">
        <v>1760.5351776794059</v>
      </c>
      <c r="Z33" s="525">
        <v>89.012550000000005</v>
      </c>
      <c r="AA33" s="525">
        <v>18.92521</v>
      </c>
      <c r="AB33" s="522">
        <v>246.42750000000001</v>
      </c>
      <c r="AC33" s="522">
        <v>63.713900000000002</v>
      </c>
      <c r="AD33" s="524">
        <v>7.6424811308000002</v>
      </c>
      <c r="AE33" s="522">
        <v>1.115</v>
      </c>
      <c r="AF33" s="522">
        <v>0.17599999999999999</v>
      </c>
      <c r="AG33" s="522">
        <v>4.5</v>
      </c>
      <c r="AH33" s="522">
        <v>80.677000000000007</v>
      </c>
      <c r="AI33" s="521">
        <v>1797.3969999999999</v>
      </c>
      <c r="AJ33" s="522">
        <v>3.1353900000000001</v>
      </c>
      <c r="AK33" s="522">
        <v>5.8386699999999996</v>
      </c>
      <c r="AL33" s="522">
        <v>55.235100000000003</v>
      </c>
      <c r="AM33" s="522">
        <v>1.4868699999999999</v>
      </c>
      <c r="AN33" s="520">
        <v>147868002.5</v>
      </c>
      <c r="AO33" s="523">
        <v>1.0056794</v>
      </c>
      <c r="AP33" s="520">
        <v>398760.67189</v>
      </c>
      <c r="AQ33" s="523">
        <v>0.17653089999999999</v>
      </c>
      <c r="AR33" s="522">
        <v>127.727</v>
      </c>
      <c r="AS33" s="520" t="s">
        <v>472</v>
      </c>
      <c r="AT33" s="522">
        <v>52.150700000000001</v>
      </c>
    </row>
    <row r="34" spans="1:47">
      <c r="A34" t="s">
        <v>1309</v>
      </c>
      <c r="B34" t="s">
        <v>874</v>
      </c>
      <c r="C34" s="15">
        <v>0.24236111111111111</v>
      </c>
      <c r="E34">
        <v>30</v>
      </c>
      <c r="F34" s="160" t="s">
        <v>744</v>
      </c>
      <c r="G34">
        <v>1190</v>
      </c>
      <c r="H34">
        <v>1098</v>
      </c>
      <c r="I34" t="s">
        <v>1181</v>
      </c>
      <c r="J34" s="160" t="s">
        <v>621</v>
      </c>
      <c r="K34" s="160">
        <v>4</v>
      </c>
      <c r="L34" s="160">
        <v>180</v>
      </c>
      <c r="M34" s="19">
        <v>5889.9508999999998</v>
      </c>
      <c r="S34" s="431" t="s">
        <v>1188</v>
      </c>
      <c r="T34" s="373"/>
      <c r="U34" s="438"/>
      <c r="V34" s="342"/>
      <c r="W34"/>
      <c r="X34"/>
      <c r="Y34"/>
      <c r="Z34" s="525">
        <v>89.040530000000004</v>
      </c>
      <c r="AA34" s="525">
        <v>18.921099999999999</v>
      </c>
      <c r="AB34" s="522">
        <v>247.8691</v>
      </c>
      <c r="AC34" s="522">
        <v>62.753500000000003</v>
      </c>
      <c r="AD34" s="524">
        <v>7.7260426251999998</v>
      </c>
      <c r="AE34" s="522">
        <v>1.1240000000000001</v>
      </c>
      <c r="AF34" s="522">
        <v>0.17799999999999999</v>
      </c>
      <c r="AG34" s="522">
        <v>4.5</v>
      </c>
      <c r="AH34" s="522">
        <v>80.691999999999993</v>
      </c>
      <c r="AI34" s="521">
        <v>1797.154</v>
      </c>
      <c r="AJ34" s="522">
        <v>3.1161400000000001</v>
      </c>
      <c r="AK34" s="522">
        <v>5.84335</v>
      </c>
      <c r="AL34" s="522">
        <v>55.192920000000001</v>
      </c>
      <c r="AM34" s="522">
        <v>1.4868699999999999</v>
      </c>
      <c r="AN34" s="520">
        <v>147868304.09999999</v>
      </c>
      <c r="AO34" s="523">
        <v>1.0053259000000001</v>
      </c>
      <c r="AP34" s="520">
        <v>398814.67194999999</v>
      </c>
      <c r="AQ34" s="523">
        <v>0.18342910000000001</v>
      </c>
      <c r="AR34" s="522">
        <v>127.7496</v>
      </c>
      <c r="AS34" s="520" t="s">
        <v>472</v>
      </c>
      <c r="AT34" s="522">
        <v>52.1282</v>
      </c>
    </row>
    <row r="35" spans="1:47">
      <c r="A35" t="s">
        <v>1325</v>
      </c>
      <c r="B35" t="s">
        <v>986</v>
      </c>
      <c r="C35" s="15">
        <v>0.24513888888888888</v>
      </c>
      <c r="E35">
        <v>300</v>
      </c>
      <c r="F35" s="160" t="s">
        <v>744</v>
      </c>
      <c r="G35">
        <v>1190</v>
      </c>
      <c r="H35">
        <v>1098</v>
      </c>
      <c r="I35" t="s">
        <v>184</v>
      </c>
      <c r="J35" s="160" t="s">
        <v>621</v>
      </c>
      <c r="K35" s="160">
        <v>4</v>
      </c>
      <c r="L35" s="160">
        <v>180</v>
      </c>
      <c r="M35" s="19">
        <v>5889.9508999999998</v>
      </c>
      <c r="S35"/>
      <c r="T35" s="373"/>
      <c r="U35" s="438"/>
      <c r="V35" s="342"/>
      <c r="W35"/>
      <c r="X35"/>
      <c r="Y35"/>
    </row>
    <row r="36" spans="1:47">
      <c r="A36" t="s">
        <v>1338</v>
      </c>
      <c r="B36" t="s">
        <v>954</v>
      </c>
      <c r="C36" s="15">
        <v>0.25069444444444444</v>
      </c>
      <c r="D36" s="15">
        <v>0</v>
      </c>
      <c r="E36">
        <v>30</v>
      </c>
      <c r="F36" s="160" t="s">
        <v>744</v>
      </c>
      <c r="G36">
        <v>1190</v>
      </c>
      <c r="H36">
        <v>995</v>
      </c>
      <c r="I36" s="35" t="s">
        <v>526</v>
      </c>
      <c r="J36" s="160" t="s">
        <v>620</v>
      </c>
      <c r="K36" s="160">
        <v>4</v>
      </c>
      <c r="L36" s="160">
        <v>180</v>
      </c>
      <c r="M36" s="8">
        <v>5891.451</v>
      </c>
      <c r="S36"/>
      <c r="T36" s="373"/>
      <c r="U36" s="438"/>
      <c r="V36" s="342"/>
      <c r="W36"/>
      <c r="X36"/>
      <c r="Y36"/>
    </row>
    <row r="37" spans="1:47">
      <c r="A37" t="s">
        <v>1100</v>
      </c>
      <c r="B37" t="s">
        <v>879</v>
      </c>
      <c r="C37" s="15">
        <v>0.25416666666666665</v>
      </c>
      <c r="E37">
        <v>300</v>
      </c>
      <c r="F37" s="160" t="s">
        <v>744</v>
      </c>
      <c r="G37">
        <v>1190</v>
      </c>
      <c r="H37">
        <v>1098</v>
      </c>
      <c r="I37" t="s">
        <v>943</v>
      </c>
      <c r="J37" s="160" t="s">
        <v>621</v>
      </c>
      <c r="K37" s="160">
        <v>4</v>
      </c>
      <c r="L37" s="160">
        <v>180</v>
      </c>
      <c r="M37" s="19">
        <v>5889.9508999999998</v>
      </c>
      <c r="S37" s="431" t="s">
        <v>1100</v>
      </c>
      <c r="T37" s="373">
        <v>-28</v>
      </c>
      <c r="U37" s="438">
        <v>0</v>
      </c>
      <c r="V37" s="431" t="s">
        <v>12</v>
      </c>
      <c r="W37" s="521">
        <v>91.914920315111331</v>
      </c>
      <c r="X37" s="521">
        <v>-7.1335699966950417</v>
      </c>
      <c r="Y37" s="521">
        <v>931.27245046019607</v>
      </c>
      <c r="Z37" s="525">
        <v>89.15419</v>
      </c>
      <c r="AA37" s="525">
        <v>18.903549999999999</v>
      </c>
      <c r="AB37" s="522">
        <v>252.92869999999999</v>
      </c>
      <c r="AC37" s="522">
        <v>58.826799999999999</v>
      </c>
      <c r="AD37" s="524">
        <v>8.0602886026</v>
      </c>
      <c r="AE37" s="522">
        <v>1.1679999999999999</v>
      </c>
      <c r="AF37" s="522">
        <v>0.185</v>
      </c>
      <c r="AG37" s="522">
        <v>4.49</v>
      </c>
      <c r="AH37" s="522">
        <v>80.756</v>
      </c>
      <c r="AI37" s="521">
        <v>1796.0889999999999</v>
      </c>
      <c r="AJ37" s="522">
        <v>3.0407999999999999</v>
      </c>
      <c r="AK37" s="522">
        <v>5.8631599999999997</v>
      </c>
      <c r="AL37" s="522">
        <v>55.0242</v>
      </c>
      <c r="AM37" s="522">
        <v>1.4868600000000001</v>
      </c>
      <c r="AN37" s="520">
        <v>147869509.69999999</v>
      </c>
      <c r="AO37" s="523">
        <v>1.0039092000000001</v>
      </c>
      <c r="AP37" s="520">
        <v>399051.02542000002</v>
      </c>
      <c r="AQ37" s="523">
        <v>0.21024760000000001</v>
      </c>
      <c r="AR37" s="522">
        <v>127.8415</v>
      </c>
      <c r="AS37" s="520" t="s">
        <v>472</v>
      </c>
      <c r="AT37" s="522">
        <v>52.036299999999997</v>
      </c>
    </row>
    <row r="38" spans="1:47">
      <c r="A38" t="s">
        <v>1100</v>
      </c>
      <c r="B38" t="s">
        <v>1090</v>
      </c>
      <c r="C38" s="15">
        <v>0.26041666666666669</v>
      </c>
      <c r="E38">
        <v>300</v>
      </c>
      <c r="F38" s="160" t="s">
        <v>744</v>
      </c>
      <c r="G38">
        <v>1190</v>
      </c>
      <c r="H38">
        <v>1098</v>
      </c>
      <c r="I38" t="s">
        <v>944</v>
      </c>
      <c r="J38" s="160" t="s">
        <v>621</v>
      </c>
      <c r="K38" s="160">
        <v>4</v>
      </c>
      <c r="L38" s="160">
        <v>180</v>
      </c>
      <c r="M38" s="19">
        <v>5889.9508999999998</v>
      </c>
      <c r="S38" s="431" t="s">
        <v>1100</v>
      </c>
      <c r="T38" s="373">
        <v>-42</v>
      </c>
      <c r="U38" s="438">
        <v>0</v>
      </c>
      <c r="V38" s="431" t="s">
        <v>12</v>
      </c>
      <c r="W38" s="521">
        <v>91.938232283802449</v>
      </c>
      <c r="X38" s="521">
        <v>-6.0739214705672033</v>
      </c>
      <c r="Y38" s="521">
        <v>1312.5341326151611</v>
      </c>
      <c r="Z38" s="525">
        <v>89.206329999999994</v>
      </c>
      <c r="AA38" s="525">
        <v>18.895099999999999</v>
      </c>
      <c r="AB38" s="522">
        <v>254.90819999999999</v>
      </c>
      <c r="AC38" s="522">
        <v>57.025599999999997</v>
      </c>
      <c r="AD38" s="524">
        <v>8.2106992923999993</v>
      </c>
      <c r="AE38" s="522">
        <v>1.1910000000000001</v>
      </c>
      <c r="AF38" s="522">
        <v>0.188</v>
      </c>
      <c r="AG38" s="522">
        <v>4.49</v>
      </c>
      <c r="AH38" s="522">
        <v>80.784999999999997</v>
      </c>
      <c r="AI38" s="521">
        <v>1795.5640000000001</v>
      </c>
      <c r="AJ38" s="522">
        <v>3.0078399999999998</v>
      </c>
      <c r="AK38" s="522">
        <v>5.8726200000000004</v>
      </c>
      <c r="AL38" s="522">
        <v>54.948279999999997</v>
      </c>
      <c r="AM38" s="522">
        <v>1.48685</v>
      </c>
      <c r="AN38" s="520">
        <v>147870051.59999999</v>
      </c>
      <c r="AO38" s="523">
        <v>1.0032700999999999</v>
      </c>
      <c r="AP38" s="520">
        <v>399167.72071999998</v>
      </c>
      <c r="AQ38" s="523">
        <v>0.22187519999999999</v>
      </c>
      <c r="AR38" s="522">
        <v>127.88379999999999</v>
      </c>
      <c r="AS38" s="520" t="s">
        <v>472</v>
      </c>
      <c r="AT38" s="522">
        <v>51.994100000000003</v>
      </c>
    </row>
    <row r="39" spans="1:47">
      <c r="A39" t="s">
        <v>1100</v>
      </c>
      <c r="B39" t="s">
        <v>1092</v>
      </c>
      <c r="C39" s="15">
        <v>0.26597222222222222</v>
      </c>
      <c r="E39">
        <v>300</v>
      </c>
      <c r="F39" s="160" t="s">
        <v>744</v>
      </c>
      <c r="G39">
        <v>1190</v>
      </c>
      <c r="H39">
        <v>1098</v>
      </c>
      <c r="I39" t="s">
        <v>331</v>
      </c>
      <c r="J39" s="160" t="s">
        <v>621</v>
      </c>
      <c r="K39" s="160">
        <v>4</v>
      </c>
      <c r="L39" s="160">
        <v>180</v>
      </c>
      <c r="M39" s="19">
        <v>5889.9508999999998</v>
      </c>
      <c r="S39" s="431" t="s">
        <v>1100</v>
      </c>
      <c r="T39" s="373">
        <v>-60</v>
      </c>
      <c r="U39" s="438">
        <v>0</v>
      </c>
      <c r="V39" s="431" t="s">
        <v>12</v>
      </c>
      <c r="W39" s="521">
        <v>91.944110415228735</v>
      </c>
      <c r="X39" s="521">
        <v>-5.0457134405176891</v>
      </c>
      <c r="Y39" s="521">
        <v>1804.0450989998194</v>
      </c>
      <c r="Z39" s="525">
        <v>89.253240000000005</v>
      </c>
      <c r="AA39" s="525">
        <v>18.887309999999999</v>
      </c>
      <c r="AB39" s="522">
        <v>256.54520000000002</v>
      </c>
      <c r="AC39" s="522">
        <v>55.411299999999997</v>
      </c>
      <c r="AD39" s="524">
        <v>8.3443976834000004</v>
      </c>
      <c r="AE39" s="522">
        <v>1.214</v>
      </c>
      <c r="AF39" s="522">
        <v>0.192</v>
      </c>
      <c r="AG39" s="522">
        <v>4.49</v>
      </c>
      <c r="AH39" s="522">
        <v>80.811000000000007</v>
      </c>
      <c r="AI39" s="521">
        <v>1795.0740000000001</v>
      </c>
      <c r="AJ39" s="522">
        <v>2.9790800000000002</v>
      </c>
      <c r="AK39" s="522">
        <v>5.8813000000000004</v>
      </c>
      <c r="AL39" s="522">
        <v>54.880789999999998</v>
      </c>
      <c r="AM39" s="522">
        <v>1.48685</v>
      </c>
      <c r="AN39" s="520">
        <v>147870533.09999999</v>
      </c>
      <c r="AO39" s="523">
        <v>1.0027013</v>
      </c>
      <c r="AP39" s="520">
        <v>399276.65964000003</v>
      </c>
      <c r="AQ39" s="523">
        <v>0.23196120000000001</v>
      </c>
      <c r="AR39" s="522">
        <v>127.92189999999999</v>
      </c>
      <c r="AS39" s="520" t="s">
        <v>472</v>
      </c>
      <c r="AT39" s="522">
        <v>51.956000000000003</v>
      </c>
    </row>
    <row r="40" spans="1:47">
      <c r="A40" t="s">
        <v>1309</v>
      </c>
      <c r="B40" t="s">
        <v>884</v>
      </c>
      <c r="C40" s="15">
        <v>0.2722222222222222</v>
      </c>
      <c r="E40">
        <v>30</v>
      </c>
      <c r="F40" s="160" t="s">
        <v>744</v>
      </c>
      <c r="G40">
        <v>1190</v>
      </c>
      <c r="H40">
        <v>1098</v>
      </c>
      <c r="I40" t="s">
        <v>1181</v>
      </c>
      <c r="J40" s="160" t="s">
        <v>621</v>
      </c>
      <c r="K40" s="160">
        <v>4</v>
      </c>
      <c r="L40" s="160">
        <v>180</v>
      </c>
      <c r="M40" s="19">
        <v>5889.9508999999998</v>
      </c>
      <c r="S40" s="431" t="s">
        <v>1188</v>
      </c>
      <c r="T40" s="373"/>
      <c r="U40" s="438"/>
      <c r="V40" s="342"/>
      <c r="W40"/>
      <c r="X40"/>
      <c r="Y40"/>
      <c r="Z40" s="525">
        <v>89.288780000000003</v>
      </c>
      <c r="AA40" s="525">
        <v>18.88129</v>
      </c>
      <c r="AB40" s="522">
        <v>257.70690000000002</v>
      </c>
      <c r="AC40" s="522">
        <v>54.1937</v>
      </c>
      <c r="AD40" s="524">
        <v>8.4446714765999999</v>
      </c>
      <c r="AE40" s="522">
        <v>1.232</v>
      </c>
      <c r="AF40" s="522">
        <v>0.19500000000000001</v>
      </c>
      <c r="AG40" s="522">
        <v>4.49</v>
      </c>
      <c r="AH40" s="522">
        <v>80.831000000000003</v>
      </c>
      <c r="AI40" s="521">
        <v>1794.693</v>
      </c>
      <c r="AJ40" s="522">
        <v>2.9578600000000002</v>
      </c>
      <c r="AK40" s="522">
        <v>5.8879799999999998</v>
      </c>
      <c r="AL40" s="522">
        <v>54.830179999999999</v>
      </c>
      <c r="AM40" s="522">
        <v>1.4868399999999999</v>
      </c>
      <c r="AN40" s="520">
        <v>147870893.90000001</v>
      </c>
      <c r="AO40" s="523">
        <v>1.0022742</v>
      </c>
      <c r="AP40" s="520">
        <v>399361.50907999999</v>
      </c>
      <c r="AQ40" s="523">
        <v>0.2393641</v>
      </c>
      <c r="AR40" s="522">
        <v>127.9508</v>
      </c>
      <c r="AS40" s="520" t="s">
        <v>472</v>
      </c>
      <c r="AT40" s="522">
        <v>51.927100000000003</v>
      </c>
    </row>
    <row r="41" spans="1:47">
      <c r="A41" t="s">
        <v>1132</v>
      </c>
      <c r="B41" t="s">
        <v>885</v>
      </c>
      <c r="C41" s="15">
        <v>0.27569444444444446</v>
      </c>
      <c r="E41">
        <v>300</v>
      </c>
      <c r="F41" s="160" t="s">
        <v>744</v>
      </c>
      <c r="G41">
        <v>1190</v>
      </c>
      <c r="H41">
        <v>1098</v>
      </c>
      <c r="I41" t="s">
        <v>87</v>
      </c>
      <c r="J41" s="160" t="s">
        <v>621</v>
      </c>
      <c r="K41" s="160">
        <v>4</v>
      </c>
      <c r="L41" s="160">
        <v>180</v>
      </c>
      <c r="M41" s="19">
        <v>5889.9508999999998</v>
      </c>
      <c r="S41" s="431" t="s">
        <v>1132</v>
      </c>
      <c r="T41" s="373">
        <v>0</v>
      </c>
      <c r="U41" s="438">
        <v>-5.5</v>
      </c>
      <c r="V41" s="432" t="s">
        <v>165</v>
      </c>
      <c r="W41" s="521">
        <v>-52.177926025892262</v>
      </c>
      <c r="X41" s="521">
        <v>-79.274907850115412</v>
      </c>
      <c r="Y41" s="521">
        <v>239.46720582491707</v>
      </c>
      <c r="Z41" s="525">
        <v>89.336690000000004</v>
      </c>
      <c r="AA41" s="525">
        <v>18.873049999999999</v>
      </c>
      <c r="AB41" s="522">
        <v>259.17860000000002</v>
      </c>
      <c r="AC41" s="522">
        <v>52.5625</v>
      </c>
      <c r="AD41" s="524">
        <v>8.5783698674999993</v>
      </c>
      <c r="AE41" s="522">
        <v>1.258</v>
      </c>
      <c r="AF41" s="522">
        <v>0.19900000000000001</v>
      </c>
      <c r="AG41" s="522">
        <v>4.49</v>
      </c>
      <c r="AH41" s="522">
        <v>80.856999999999999</v>
      </c>
      <c r="AI41" s="521">
        <v>1794.1659999999999</v>
      </c>
      <c r="AJ41" s="522">
        <v>2.93004</v>
      </c>
      <c r="AK41" s="522">
        <v>5.8971</v>
      </c>
      <c r="AL41" s="522">
        <v>54.762689999999999</v>
      </c>
      <c r="AM41" s="522">
        <v>1.4868399999999999</v>
      </c>
      <c r="AN41" s="520">
        <v>147871374.90000001</v>
      </c>
      <c r="AO41" s="523">
        <v>1.0017039999999999</v>
      </c>
      <c r="AP41" s="520">
        <v>399478.73849000002</v>
      </c>
      <c r="AQ41" s="523">
        <v>0.24901000000000001</v>
      </c>
      <c r="AR41" s="522">
        <v>127.9898</v>
      </c>
      <c r="AS41" s="520" t="s">
        <v>472</v>
      </c>
      <c r="AT41" s="522">
        <v>51.888100000000001</v>
      </c>
    </row>
    <row r="42" spans="1:47">
      <c r="A42" t="s">
        <v>1132</v>
      </c>
      <c r="B42" t="s">
        <v>886</v>
      </c>
      <c r="C42" s="15">
        <v>0.28125</v>
      </c>
      <c r="E42">
        <v>300</v>
      </c>
      <c r="F42" s="160" t="s">
        <v>744</v>
      </c>
      <c r="G42">
        <v>1190</v>
      </c>
      <c r="H42">
        <v>1098</v>
      </c>
      <c r="I42" t="s">
        <v>88</v>
      </c>
      <c r="J42" s="160" t="s">
        <v>621</v>
      </c>
      <c r="K42" s="160">
        <v>4</v>
      </c>
      <c r="L42" s="160">
        <v>180</v>
      </c>
      <c r="M42" s="19">
        <v>5889.9508999999998</v>
      </c>
      <c r="S42" s="431" t="s">
        <v>1132</v>
      </c>
      <c r="T42" s="373">
        <v>0</v>
      </c>
      <c r="U42" s="438">
        <v>-7</v>
      </c>
      <c r="V42" s="432" t="s">
        <v>165</v>
      </c>
      <c r="W42" s="521">
        <v>-49.392377417718976</v>
      </c>
      <c r="X42" s="521">
        <v>-79.900340931468421</v>
      </c>
      <c r="Y42" s="521">
        <v>411.80081524876641</v>
      </c>
      <c r="Z42" s="525">
        <v>89.385189999999994</v>
      </c>
      <c r="AA42" s="525">
        <v>18.864570000000001</v>
      </c>
      <c r="AB42" s="522">
        <v>260.57249999999999</v>
      </c>
      <c r="AC42" s="522">
        <v>50.923999999999999</v>
      </c>
      <c r="AD42" s="524">
        <v>8.7120682585000004</v>
      </c>
      <c r="AE42" s="522">
        <v>1.2869999999999999</v>
      </c>
      <c r="AF42" s="522">
        <v>0.20399999999999999</v>
      </c>
      <c r="AG42" s="522">
        <v>4.49</v>
      </c>
      <c r="AH42" s="522">
        <v>80.885000000000005</v>
      </c>
      <c r="AI42" s="521">
        <v>1793.6189999999999</v>
      </c>
      <c r="AJ42" s="522">
        <v>2.9028</v>
      </c>
      <c r="AK42" s="522">
        <v>5.90646</v>
      </c>
      <c r="AL42" s="522">
        <v>54.695210000000003</v>
      </c>
      <c r="AM42" s="522">
        <v>1.4868300000000001</v>
      </c>
      <c r="AN42" s="520">
        <v>147871855.59999999</v>
      </c>
      <c r="AO42" s="523">
        <v>1.0011331000000001</v>
      </c>
      <c r="AP42" s="520">
        <v>399600.53461999999</v>
      </c>
      <c r="AQ42" s="523">
        <v>0.25838879999999997</v>
      </c>
      <c r="AR42" s="522">
        <v>128.02940000000001</v>
      </c>
      <c r="AS42" s="520" t="s">
        <v>472</v>
      </c>
      <c r="AT42" s="522">
        <v>51.848599999999998</v>
      </c>
    </row>
    <row r="43" spans="1:47">
      <c r="A43" t="s">
        <v>375</v>
      </c>
      <c r="B43" t="s">
        <v>657</v>
      </c>
      <c r="C43" s="15">
        <v>0.28680555555555554</v>
      </c>
      <c r="E43">
        <v>300</v>
      </c>
      <c r="F43" s="160" t="s">
        <v>744</v>
      </c>
      <c r="G43">
        <v>1190</v>
      </c>
      <c r="H43">
        <v>1098</v>
      </c>
      <c r="I43" s="330" t="s">
        <v>205</v>
      </c>
      <c r="J43" s="160" t="s">
        <v>621</v>
      </c>
      <c r="K43" s="160">
        <v>4</v>
      </c>
      <c r="L43" s="160">
        <v>180</v>
      </c>
      <c r="M43" s="19">
        <v>5889.9508999999998</v>
      </c>
      <c r="N43" t="s">
        <v>450</v>
      </c>
      <c r="S43" s="431" t="s">
        <v>375</v>
      </c>
      <c r="T43" s="373">
        <v>0</v>
      </c>
      <c r="U43" s="438">
        <v>5.5</v>
      </c>
      <c r="V43" s="432" t="s">
        <v>165</v>
      </c>
      <c r="W43" s="521">
        <v>-124.84885809893606</v>
      </c>
      <c r="X43" s="521">
        <v>80.830863070042497</v>
      </c>
      <c r="Y43" s="521">
        <v>166.51542289188319</v>
      </c>
      <c r="Z43" s="525">
        <v>89.43432</v>
      </c>
      <c r="AA43" s="525">
        <v>18.855840000000001</v>
      </c>
      <c r="AB43" s="522">
        <v>261.89850000000001</v>
      </c>
      <c r="AC43" s="522">
        <v>49.279499999999999</v>
      </c>
      <c r="AD43" s="524">
        <v>8.8457666493999998</v>
      </c>
      <c r="AE43" s="522">
        <v>1.3180000000000001</v>
      </c>
      <c r="AF43" s="522">
        <v>0.20799999999999999</v>
      </c>
      <c r="AG43" s="522">
        <v>4.49</v>
      </c>
      <c r="AH43" s="522">
        <v>80.912000000000006</v>
      </c>
      <c r="AI43" s="521">
        <v>1793.0530000000001</v>
      </c>
      <c r="AJ43" s="522">
        <v>2.87615</v>
      </c>
      <c r="AK43" s="522">
        <v>5.9160599999999999</v>
      </c>
      <c r="AL43" s="522">
        <v>54.627719999999997</v>
      </c>
      <c r="AM43" s="522">
        <v>1.4868300000000001</v>
      </c>
      <c r="AN43" s="520">
        <v>147872336</v>
      </c>
      <c r="AO43" s="523">
        <v>1.0005614</v>
      </c>
      <c r="AP43" s="520">
        <v>399726.76663999999</v>
      </c>
      <c r="AQ43" s="523">
        <v>0.26748959999999999</v>
      </c>
      <c r="AR43" s="522">
        <v>128.06950000000001</v>
      </c>
      <c r="AS43" s="520" t="s">
        <v>472</v>
      </c>
      <c r="AT43" s="522">
        <v>51.808500000000002</v>
      </c>
    </row>
    <row r="44" spans="1:47">
      <c r="A44" t="s">
        <v>834</v>
      </c>
      <c r="B44" t="s">
        <v>1150</v>
      </c>
      <c r="C44" s="15">
        <v>0.3347222222222222</v>
      </c>
      <c r="D44" s="15">
        <v>0</v>
      </c>
      <c r="E44">
        <v>30</v>
      </c>
      <c r="F44" s="160" t="s">
        <v>744</v>
      </c>
      <c r="G44">
        <v>1190</v>
      </c>
      <c r="H44">
        <v>1098</v>
      </c>
      <c r="I44" s="35" t="s">
        <v>526</v>
      </c>
      <c r="J44" s="160" t="s">
        <v>620</v>
      </c>
      <c r="K44" s="160">
        <v>4</v>
      </c>
      <c r="L44" s="160">
        <v>180</v>
      </c>
      <c r="M44" s="8">
        <v>5891.451</v>
      </c>
      <c r="S44"/>
      <c r="T44" s="373"/>
      <c r="U44" s="373"/>
      <c r="V44" s="342"/>
      <c r="W44"/>
      <c r="X44"/>
      <c r="Y44"/>
    </row>
    <row r="45" spans="1:47" s="35" customFormat="1" ht="24">
      <c r="A45" s="35" t="s">
        <v>755</v>
      </c>
      <c r="B45" s="35" t="s">
        <v>1155</v>
      </c>
      <c r="C45" s="15">
        <v>0.33680555555555558</v>
      </c>
      <c r="D45" s="15">
        <v>0</v>
      </c>
      <c r="E45" s="35">
        <v>30</v>
      </c>
      <c r="F45" s="160" t="s">
        <v>744</v>
      </c>
      <c r="G45" s="35">
        <v>1070</v>
      </c>
      <c r="H45" s="35">
        <v>875</v>
      </c>
      <c r="I45" s="35" t="s">
        <v>387</v>
      </c>
      <c r="J45" s="160" t="s">
        <v>620</v>
      </c>
      <c r="K45" s="160">
        <v>4</v>
      </c>
      <c r="L45" s="160">
        <v>180</v>
      </c>
      <c r="M45" s="19">
        <v>5891.451</v>
      </c>
      <c r="N45" s="25" t="s">
        <v>445</v>
      </c>
      <c r="S45" s="339"/>
      <c r="T45" s="372"/>
      <c r="U45" s="372"/>
      <c r="V45" s="342"/>
      <c r="W45" s="436"/>
      <c r="X45" s="436"/>
      <c r="Y45" s="436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s="35" customFormat="1" ht="24">
      <c r="A46" s="35" t="s">
        <v>1265</v>
      </c>
      <c r="B46" s="35" t="s">
        <v>554</v>
      </c>
      <c r="C46" s="15">
        <v>0.35972222222222222</v>
      </c>
      <c r="D46" s="15">
        <v>0</v>
      </c>
      <c r="E46" s="35">
        <v>10</v>
      </c>
      <c r="F46" s="160" t="s">
        <v>744</v>
      </c>
      <c r="G46" s="35">
        <v>1190</v>
      </c>
      <c r="H46" s="35">
        <v>1098</v>
      </c>
      <c r="I46" s="35" t="s">
        <v>395</v>
      </c>
      <c r="J46" s="160" t="s">
        <v>620</v>
      </c>
      <c r="K46" s="160">
        <v>4</v>
      </c>
      <c r="L46" s="160">
        <v>180</v>
      </c>
      <c r="M46" s="19">
        <v>5889.9508999999998</v>
      </c>
      <c r="N46" s="25" t="s">
        <v>451</v>
      </c>
      <c r="S46" s="339"/>
      <c r="T46" s="372"/>
      <c r="U46" s="372"/>
      <c r="V46" s="342"/>
      <c r="W46" s="436"/>
      <c r="X46" s="436"/>
      <c r="Y46" s="43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>
      <c r="C47"/>
      <c r="S47"/>
      <c r="T47" s="372"/>
      <c r="U47" s="372"/>
      <c r="V47" s="342"/>
      <c r="W47"/>
      <c r="X47"/>
      <c r="Y47"/>
    </row>
    <row r="48" spans="1:47">
      <c r="C48"/>
      <c r="S48"/>
      <c r="T48" s="372"/>
      <c r="U48" s="372"/>
      <c r="V48" s="342"/>
      <c r="W48"/>
      <c r="X48"/>
      <c r="Y48"/>
    </row>
    <row r="49" spans="2:25">
      <c r="B49" s="3" t="s">
        <v>1260</v>
      </c>
      <c r="C49" s="147" t="s">
        <v>1261</v>
      </c>
      <c r="D49" s="84">
        <v>5888.5839999999998</v>
      </c>
      <c r="E49" s="149"/>
      <c r="F49" s="84" t="s">
        <v>1262</v>
      </c>
      <c r="G49" s="84" t="s">
        <v>1263</v>
      </c>
      <c r="H49" s="84" t="s">
        <v>1264</v>
      </c>
      <c r="I49" s="22" t="s">
        <v>1100</v>
      </c>
      <c r="J49" s="84" t="s">
        <v>1101</v>
      </c>
      <c r="K49" s="84" t="s">
        <v>1102</v>
      </c>
      <c r="L49" s="160"/>
      <c r="S49"/>
      <c r="T49" s="342"/>
      <c r="U49" s="342"/>
      <c r="V49" s="342"/>
      <c r="W49"/>
      <c r="X49"/>
      <c r="Y49"/>
    </row>
    <row r="50" spans="2:25">
      <c r="B50" s="2"/>
      <c r="C50" s="147" t="s">
        <v>1099</v>
      </c>
      <c r="D50" s="84">
        <v>5889.9508999999998</v>
      </c>
      <c r="E50" s="149"/>
      <c r="F50" s="84" t="s">
        <v>652</v>
      </c>
      <c r="G50" s="84" t="s">
        <v>653</v>
      </c>
      <c r="H50" s="84" t="s">
        <v>654</v>
      </c>
      <c r="I50" s="22" t="s">
        <v>1294</v>
      </c>
      <c r="J50" s="84" t="s">
        <v>1295</v>
      </c>
      <c r="K50" s="84" t="s">
        <v>501</v>
      </c>
      <c r="L50" s="160"/>
      <c r="S50"/>
      <c r="T50"/>
      <c r="U50"/>
      <c r="V50"/>
      <c r="W50"/>
      <c r="X50"/>
      <c r="Y50"/>
    </row>
    <row r="51" spans="2:25">
      <c r="B51" s="2"/>
      <c r="C51" s="147" t="s">
        <v>502</v>
      </c>
      <c r="D51" s="84">
        <v>5891.451</v>
      </c>
      <c r="E51" s="149"/>
      <c r="F51" s="84" t="s">
        <v>503</v>
      </c>
      <c r="G51" s="84" t="s">
        <v>504</v>
      </c>
      <c r="H51" s="84" t="s">
        <v>505</v>
      </c>
      <c r="I51" s="22" t="s">
        <v>480</v>
      </c>
      <c r="J51" s="84" t="s">
        <v>496</v>
      </c>
      <c r="K51" s="84" t="s">
        <v>440</v>
      </c>
      <c r="L51" s="160"/>
      <c r="S51"/>
      <c r="T51"/>
      <c r="U51"/>
      <c r="V51"/>
      <c r="W51"/>
      <c r="X51"/>
      <c r="Y51"/>
    </row>
    <row r="52" spans="2:25">
      <c r="B52" s="2"/>
      <c r="C52" s="147" t="s">
        <v>497</v>
      </c>
      <c r="D52" s="155">
        <v>7647.38</v>
      </c>
      <c r="E52" s="149"/>
      <c r="F52" s="84" t="s">
        <v>1132</v>
      </c>
      <c r="G52" s="84" t="s">
        <v>1095</v>
      </c>
      <c r="H52" s="84" t="s">
        <v>1293</v>
      </c>
      <c r="I52" s="22" t="s">
        <v>498</v>
      </c>
      <c r="J52" s="84" t="s">
        <v>499</v>
      </c>
      <c r="K52" s="84" t="s">
        <v>500</v>
      </c>
      <c r="L52" s="160"/>
      <c r="S52"/>
      <c r="T52"/>
      <c r="U52"/>
      <c r="V52"/>
      <c r="W52"/>
      <c r="X52"/>
      <c r="Y52"/>
    </row>
    <row r="53" spans="2:25">
      <c r="B53" s="2"/>
      <c r="C53" s="147" t="s">
        <v>374</v>
      </c>
      <c r="D53" s="84">
        <v>7698.9647000000004</v>
      </c>
      <c r="E53" s="149"/>
      <c r="F53" s="84" t="s">
        <v>375</v>
      </c>
      <c r="G53" s="84" t="s">
        <v>376</v>
      </c>
      <c r="H53" s="84" t="s">
        <v>377</v>
      </c>
      <c r="I53" s="22" t="s">
        <v>378</v>
      </c>
      <c r="J53" s="84" t="s">
        <v>379</v>
      </c>
      <c r="K53" s="84" t="s">
        <v>380</v>
      </c>
      <c r="L53" s="160"/>
      <c r="S53"/>
      <c r="T53"/>
      <c r="U53"/>
      <c r="V53"/>
      <c r="W53"/>
      <c r="X53"/>
      <c r="Y53"/>
    </row>
    <row r="54" spans="2:25">
      <c r="B54" s="2"/>
      <c r="C54" s="147"/>
      <c r="D54" s="84"/>
      <c r="E54" s="149"/>
      <c r="F54" s="84"/>
      <c r="G54" s="160"/>
      <c r="H54" s="160"/>
      <c r="J54" s="160"/>
      <c r="K54" s="160"/>
      <c r="L54" s="160"/>
      <c r="S54"/>
      <c r="T54"/>
      <c r="U54"/>
      <c r="V54"/>
      <c r="W54"/>
      <c r="X54"/>
      <c r="Y54"/>
    </row>
    <row r="55" spans="2:25">
      <c r="B55" s="2"/>
      <c r="C55" s="147" t="s">
        <v>1302</v>
      </c>
      <c r="D55" s="748" t="s">
        <v>1297</v>
      </c>
      <c r="E55" s="748"/>
      <c r="F55" s="84" t="s">
        <v>381</v>
      </c>
      <c r="G55" s="160"/>
      <c r="H55" s="160"/>
      <c r="I55" s="157" t="s">
        <v>1139</v>
      </c>
      <c r="J55" s="736" t="s">
        <v>1140</v>
      </c>
      <c r="K55" s="736"/>
      <c r="L55" s="148" t="s">
        <v>1141</v>
      </c>
      <c r="S55"/>
      <c r="T55"/>
      <c r="U55"/>
      <c r="V55"/>
      <c r="W55"/>
      <c r="X55"/>
      <c r="Y55"/>
    </row>
    <row r="56" spans="2:25">
      <c r="B56" s="2"/>
      <c r="C56" s="147" t="s">
        <v>1303</v>
      </c>
      <c r="D56" s="748" t="s">
        <v>1298</v>
      </c>
      <c r="E56" s="748"/>
      <c r="F56" s="19"/>
      <c r="G56" s="160"/>
      <c r="H56" s="160"/>
      <c r="J56" s="736" t="s">
        <v>441</v>
      </c>
      <c r="K56" s="736"/>
      <c r="L56" s="148" t="s">
        <v>1143</v>
      </c>
      <c r="S56"/>
      <c r="T56"/>
      <c r="U56"/>
      <c r="V56"/>
      <c r="W56"/>
      <c r="X56"/>
      <c r="Y56"/>
    </row>
    <row r="57" spans="2:25">
      <c r="B57" s="2"/>
      <c r="C57" s="147" t="s">
        <v>1304</v>
      </c>
      <c r="D57" s="748" t="s">
        <v>1299</v>
      </c>
      <c r="E57" s="748"/>
      <c r="F57" s="19"/>
      <c r="G57" s="160"/>
      <c r="H57" s="160"/>
      <c r="J57" s="160"/>
      <c r="K57" s="160"/>
      <c r="L57" s="160"/>
      <c r="S57"/>
      <c r="T57"/>
      <c r="U57"/>
      <c r="V57"/>
      <c r="W57"/>
      <c r="X57"/>
      <c r="Y57"/>
    </row>
    <row r="58" spans="2:25">
      <c r="B58" s="2"/>
      <c r="C58" s="147" t="s">
        <v>1305</v>
      </c>
      <c r="D58" s="748" t="s">
        <v>1138</v>
      </c>
      <c r="E58" s="748"/>
      <c r="F58" s="19"/>
      <c r="G58" s="160"/>
      <c r="H58" s="160"/>
      <c r="I58" s="160"/>
      <c r="J58" s="160"/>
      <c r="K58" s="160"/>
      <c r="L58" s="160"/>
      <c r="S58"/>
      <c r="T58"/>
      <c r="U58"/>
      <c r="V58"/>
      <c r="W58"/>
      <c r="X58"/>
      <c r="Y58"/>
    </row>
    <row r="59" spans="2:25">
      <c r="B59" s="2"/>
      <c r="C59" s="85"/>
      <c r="D59" s="160"/>
      <c r="E59" s="15"/>
      <c r="F59" s="19"/>
      <c r="G59" s="160"/>
      <c r="H59" s="160"/>
      <c r="I59" s="160"/>
      <c r="J59" s="160"/>
      <c r="K59" s="160"/>
      <c r="L59" s="160"/>
      <c r="S59"/>
      <c r="T59"/>
      <c r="U59"/>
      <c r="V59"/>
      <c r="W59"/>
      <c r="X59"/>
      <c r="Y59"/>
    </row>
    <row r="60" spans="2:25">
      <c r="B60" s="2"/>
      <c r="C60" s="28" t="s">
        <v>786</v>
      </c>
      <c r="D60" s="158">
        <v>1</v>
      </c>
      <c r="E60" s="749" t="s">
        <v>1032</v>
      </c>
      <c r="F60" s="749"/>
      <c r="G60" s="749"/>
      <c r="H60" s="160"/>
      <c r="I60" s="160"/>
      <c r="J60" s="160"/>
      <c r="K60" s="160"/>
      <c r="L60" s="160"/>
      <c r="S60"/>
      <c r="T60"/>
      <c r="U60"/>
      <c r="V60"/>
      <c r="W60"/>
      <c r="X60"/>
      <c r="Y60"/>
    </row>
    <row r="61" spans="2:25">
      <c r="B61" s="2"/>
      <c r="C61" s="19"/>
      <c r="D61" s="28"/>
      <c r="E61" s="750" t="s">
        <v>1183</v>
      </c>
      <c r="F61" s="751"/>
      <c r="G61" s="751"/>
      <c r="H61" s="160"/>
      <c r="I61" s="160"/>
      <c r="J61" s="160"/>
      <c r="K61" s="160"/>
      <c r="L61" s="160"/>
      <c r="S61"/>
      <c r="T61"/>
      <c r="U61"/>
      <c r="V61"/>
      <c r="W61"/>
      <c r="X61"/>
      <c r="Y61"/>
    </row>
    <row r="62" spans="2:25">
      <c r="B62" s="2"/>
      <c r="C62" s="85"/>
      <c r="D62" s="28">
        <v>2</v>
      </c>
      <c r="E62" s="749" t="s">
        <v>1008</v>
      </c>
      <c r="F62" s="749"/>
      <c r="G62" s="749"/>
      <c r="H62" s="160"/>
      <c r="I62" s="160"/>
      <c r="J62" s="160"/>
      <c r="K62" s="160"/>
      <c r="L62" s="160"/>
      <c r="S62"/>
      <c r="T62"/>
      <c r="U62"/>
      <c r="V62"/>
      <c r="W62"/>
      <c r="X62"/>
      <c r="Y62"/>
    </row>
    <row r="63" spans="2:25">
      <c r="B63" s="2"/>
      <c r="C63" s="85"/>
      <c r="D63" s="28"/>
      <c r="E63" s="750" t="s">
        <v>1009</v>
      </c>
      <c r="F63" s="751"/>
      <c r="G63" s="751"/>
      <c r="H63" s="160"/>
      <c r="I63" s="160"/>
      <c r="J63" s="160"/>
      <c r="K63" s="160"/>
      <c r="L63" s="160"/>
      <c r="S63"/>
      <c r="T63"/>
      <c r="U63"/>
      <c r="V63"/>
      <c r="W63"/>
      <c r="X63"/>
      <c r="Y63"/>
    </row>
    <row r="64" spans="2:25">
      <c r="B64" s="2"/>
      <c r="C64"/>
      <c r="D64" s="158">
        <v>3</v>
      </c>
      <c r="E64" s="736" t="s">
        <v>1010</v>
      </c>
      <c r="F64" s="736"/>
      <c r="G64" s="736"/>
      <c r="H64" s="160"/>
      <c r="I64" s="160"/>
      <c r="J64" s="160"/>
      <c r="K64" s="160"/>
      <c r="L64" s="160"/>
      <c r="S64"/>
      <c r="T64"/>
      <c r="U64"/>
      <c r="V64"/>
      <c r="W64"/>
      <c r="X64"/>
      <c r="Y64"/>
    </row>
    <row r="65" spans="2:25">
      <c r="B65" s="2"/>
      <c r="C65"/>
      <c r="D65" s="158"/>
      <c r="E65" s="746" t="s">
        <v>1353</v>
      </c>
      <c r="F65" s="746"/>
      <c r="G65" s="746"/>
      <c r="H65" s="160"/>
      <c r="I65" s="160"/>
      <c r="J65" s="160"/>
      <c r="K65" s="160"/>
      <c r="L65" s="160"/>
      <c r="S65"/>
      <c r="T65"/>
      <c r="U65"/>
      <c r="V65"/>
      <c r="W65"/>
      <c r="X65"/>
      <c r="Y65"/>
    </row>
    <row r="66" spans="2:25">
      <c r="B66" s="2"/>
      <c r="C66"/>
      <c r="D66" s="158">
        <v>4</v>
      </c>
      <c r="E66" s="736" t="s">
        <v>1035</v>
      </c>
      <c r="F66" s="736"/>
      <c r="G66" s="736"/>
      <c r="H66" s="160"/>
      <c r="I66" s="160"/>
      <c r="J66" s="160"/>
      <c r="K66" s="160"/>
      <c r="L66" s="160"/>
      <c r="S66"/>
      <c r="T66"/>
      <c r="U66"/>
      <c r="V66"/>
      <c r="W66"/>
      <c r="X66"/>
      <c r="Y66"/>
    </row>
    <row r="67" spans="2:25">
      <c r="B67" s="2"/>
      <c r="C67"/>
      <c r="D67" s="160"/>
      <c r="E67" s="746" t="s">
        <v>1036</v>
      </c>
      <c r="F67" s="746"/>
      <c r="G67" s="746"/>
      <c r="H67" s="160"/>
      <c r="I67" s="160"/>
      <c r="J67" s="160"/>
      <c r="K67" s="160"/>
      <c r="L67" s="160"/>
      <c r="S67"/>
      <c r="T67"/>
      <c r="U67"/>
      <c r="V67"/>
      <c r="W67"/>
      <c r="X67"/>
      <c r="Y67"/>
    </row>
    <row r="73" spans="2:25">
      <c r="C73"/>
      <c r="S73" s="35"/>
      <c r="T73" s="35"/>
      <c r="U73" s="35"/>
      <c r="V73" s="35"/>
      <c r="W73"/>
      <c r="X73"/>
      <c r="Y73"/>
    </row>
  </sheetData>
  <sheetCalcPr fullCalcOnLoad="1"/>
  <mergeCells count="34"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8:I8"/>
    <mergeCell ref="F9:I9"/>
    <mergeCell ref="G12:H12"/>
    <mergeCell ref="O12:P12"/>
    <mergeCell ref="E66:G66"/>
    <mergeCell ref="K5:P5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E64:G64"/>
    <mergeCell ref="E65:G65"/>
    <mergeCell ref="W12:Y12"/>
    <mergeCell ref="J55:K55"/>
    <mergeCell ref="J56:K56"/>
    <mergeCell ref="K3:N3"/>
    <mergeCell ref="K4:P4"/>
    <mergeCell ref="S12:V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7"/>
  <sheetViews>
    <sheetView topLeftCell="AN1" workbookViewId="0">
      <selection activeCell="AX27" sqref="AX27"/>
    </sheetView>
  </sheetViews>
  <sheetFormatPr baseColWidth="10" defaultColWidth="8.83203125" defaultRowHeight="12"/>
  <cols>
    <col min="1" max="1" width="19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83203125" bestFit="1" customWidth="1" collapsed="1"/>
    <col min="32" max="32" width="6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.75" customHeight="1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2.75" customHeight="1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ht="12.75" customHeight="1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67"/>
      <c r="P3" s="167"/>
      <c r="S3"/>
      <c r="T3"/>
      <c r="U3"/>
      <c r="V3"/>
      <c r="W3"/>
      <c r="X3"/>
      <c r="Y3"/>
    </row>
    <row r="4" spans="1:47" ht="12.75" customHeight="1">
      <c r="A4" s="3" t="s">
        <v>324</v>
      </c>
      <c r="B4" s="3"/>
      <c r="C4" s="6"/>
      <c r="D4" s="43"/>
      <c r="E4" s="6"/>
      <c r="F4" s="738" t="s">
        <v>323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 ht="12.75" customHeight="1">
      <c r="A5" s="741"/>
      <c r="B5" s="741"/>
      <c r="C5" s="741"/>
      <c r="D5" s="741"/>
      <c r="E5" s="741"/>
      <c r="F5" s="738" t="s">
        <v>189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Q5" s="7"/>
      <c r="S5"/>
      <c r="T5"/>
      <c r="U5"/>
      <c r="V5"/>
      <c r="W5"/>
      <c r="X5"/>
      <c r="Y5"/>
    </row>
    <row r="6" spans="1:47" ht="12.75" customHeight="1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42" t="s">
        <v>390</v>
      </c>
      <c r="G6" s="742"/>
      <c r="H6" s="742"/>
      <c r="I6" s="742"/>
      <c r="J6" s="26"/>
      <c r="N6" s="25"/>
      <c r="S6"/>
      <c r="T6"/>
      <c r="U6"/>
      <c r="V6"/>
      <c r="W6"/>
      <c r="X6"/>
      <c r="Y6"/>
    </row>
    <row r="7" spans="1:47" ht="12.75" customHeight="1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42" t="s">
        <v>309</v>
      </c>
      <c r="G7" s="742"/>
      <c r="H7" s="742"/>
      <c r="I7" s="742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38" t="s">
        <v>191</v>
      </c>
      <c r="G8" s="738"/>
      <c r="H8" s="738"/>
      <c r="I8" s="738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170"/>
      <c r="D9" s="43"/>
      <c r="E9" s="8"/>
      <c r="F9" s="738" t="s">
        <v>1206</v>
      </c>
      <c r="G9" s="738"/>
      <c r="H9" s="738"/>
      <c r="I9" s="738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161"/>
      <c r="D10" s="43"/>
      <c r="E10" s="8"/>
      <c r="F10" s="159"/>
      <c r="G10" s="159"/>
      <c r="H10" s="159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ht="12.75" customHeight="1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s="35" customFormat="1">
      <c r="A14" s="137" t="s">
        <v>1265</v>
      </c>
      <c r="B14" s="64" t="s">
        <v>1335</v>
      </c>
      <c r="C14" s="32">
        <v>8.2638888888888887E-2</v>
      </c>
      <c r="D14" s="15">
        <v>0</v>
      </c>
      <c r="E14" s="160">
        <v>10</v>
      </c>
      <c r="F14" s="160" t="s">
        <v>744</v>
      </c>
      <c r="G14" s="33">
        <v>1190</v>
      </c>
      <c r="H14" s="33">
        <v>1098</v>
      </c>
      <c r="I14" s="35" t="s">
        <v>395</v>
      </c>
      <c r="J14" s="160" t="s">
        <v>620</v>
      </c>
      <c r="K14" s="160">
        <v>4</v>
      </c>
      <c r="L14" s="160">
        <v>180</v>
      </c>
      <c r="M14" s="19">
        <v>5889.9508999999998</v>
      </c>
      <c r="N14" t="s">
        <v>802</v>
      </c>
      <c r="O14" s="33">
        <v>265.60000000000002</v>
      </c>
      <c r="P14" s="33">
        <v>269</v>
      </c>
      <c r="Q14" s="72"/>
      <c r="R14" s="72"/>
      <c r="S14" s="339"/>
      <c r="T14" s="374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 s="35" customFormat="1">
      <c r="A15" s="59" t="s">
        <v>834</v>
      </c>
      <c r="B15" s="25" t="s">
        <v>1266</v>
      </c>
      <c r="C15" s="15">
        <v>9.8611111111111108E-2</v>
      </c>
      <c r="D15" s="15">
        <v>0</v>
      </c>
      <c r="E15" s="160">
        <v>30</v>
      </c>
      <c r="F15" s="160" t="s">
        <v>744</v>
      </c>
      <c r="G15" s="16">
        <v>1190</v>
      </c>
      <c r="H15" s="16">
        <v>994</v>
      </c>
      <c r="I15" s="35" t="s">
        <v>526</v>
      </c>
      <c r="J15" s="160" t="s">
        <v>620</v>
      </c>
      <c r="K15" s="160">
        <v>4</v>
      </c>
      <c r="L15" s="160">
        <v>180</v>
      </c>
      <c r="M15" s="8">
        <v>5891.451</v>
      </c>
      <c r="N15"/>
      <c r="O15" s="16">
        <v>265.7</v>
      </c>
      <c r="P15" s="16">
        <v>269.39999999999998</v>
      </c>
      <c r="S15" s="339"/>
      <c r="T15" s="375"/>
      <c r="U15" s="438"/>
      <c r="V15" s="342"/>
      <c r="W15" s="436"/>
      <c r="X15" s="436"/>
      <c r="Y15" s="436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7" s="35" customFormat="1">
      <c r="A16" s="59" t="s">
        <v>834</v>
      </c>
      <c r="B16" s="35" t="s">
        <v>1339</v>
      </c>
      <c r="C16" s="15">
        <v>0.10902777777777778</v>
      </c>
      <c r="D16" s="15">
        <v>0</v>
      </c>
      <c r="E16" s="160">
        <v>30</v>
      </c>
      <c r="F16" s="160" t="s">
        <v>744</v>
      </c>
      <c r="G16" s="16">
        <v>1070</v>
      </c>
      <c r="H16" s="16">
        <v>874</v>
      </c>
      <c r="I16" s="35" t="s">
        <v>387</v>
      </c>
      <c r="J16" s="160" t="s">
        <v>620</v>
      </c>
      <c r="K16" s="160">
        <v>4</v>
      </c>
      <c r="L16" s="160">
        <v>180</v>
      </c>
      <c r="M16" s="8">
        <v>5891.451</v>
      </c>
      <c r="N16"/>
      <c r="O16" s="16">
        <v>265.60000000000002</v>
      </c>
      <c r="P16" s="16">
        <v>269.39999999999998</v>
      </c>
      <c r="S16" s="339"/>
      <c r="T16" s="375"/>
      <c r="U16" s="438"/>
      <c r="V16" s="342"/>
      <c r="W16" s="436"/>
      <c r="X16" s="436"/>
      <c r="Y16" s="43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1:47" s="35" customFormat="1">
      <c r="A17" s="25" t="s">
        <v>835</v>
      </c>
      <c r="B17" s="25" t="s">
        <v>1340</v>
      </c>
      <c r="C17" s="15">
        <v>0.12569444444444444</v>
      </c>
      <c r="D17" s="15">
        <v>0</v>
      </c>
      <c r="E17" s="160">
        <v>30</v>
      </c>
      <c r="F17" s="160" t="s">
        <v>1038</v>
      </c>
      <c r="G17" s="16">
        <v>880</v>
      </c>
      <c r="H17" s="16">
        <v>862</v>
      </c>
      <c r="I17" s="35" t="s">
        <v>526</v>
      </c>
      <c r="J17" s="160" t="s">
        <v>620</v>
      </c>
      <c r="K17" s="160">
        <v>4</v>
      </c>
      <c r="L17" s="160">
        <v>180</v>
      </c>
      <c r="M17" s="153">
        <v>7647.38</v>
      </c>
      <c r="N17" t="s">
        <v>1268</v>
      </c>
      <c r="O17" s="16">
        <v>264.39999999999998</v>
      </c>
      <c r="P17" s="16">
        <v>264</v>
      </c>
      <c r="S17" s="339"/>
      <c r="T17" s="375"/>
      <c r="U17" s="438"/>
      <c r="V17" s="342"/>
      <c r="W17" s="436"/>
      <c r="X17" s="436"/>
      <c r="Y17" s="436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7" s="35" customFormat="1" ht="12.75" customHeight="1">
      <c r="A18" s="25" t="s">
        <v>552</v>
      </c>
      <c r="B18" s="25" t="s">
        <v>1269</v>
      </c>
      <c r="C18" s="15">
        <v>0.13402777777777777</v>
      </c>
      <c r="D18" s="160"/>
      <c r="E18" s="160">
        <v>30</v>
      </c>
      <c r="F18" s="160" t="s">
        <v>1039</v>
      </c>
      <c r="G18" s="16">
        <v>870</v>
      </c>
      <c r="H18" s="16">
        <v>778</v>
      </c>
      <c r="I18" s="35" t="s">
        <v>638</v>
      </c>
      <c r="J18" s="160" t="s">
        <v>621</v>
      </c>
      <c r="K18" s="160">
        <v>4</v>
      </c>
      <c r="L18" s="160">
        <v>180</v>
      </c>
      <c r="M18" s="19">
        <v>7698.9647000000004</v>
      </c>
      <c r="N18" s="171" t="s">
        <v>598</v>
      </c>
      <c r="O18" s="16"/>
      <c r="P18" s="16"/>
      <c r="S18" s="431" t="s">
        <v>1188</v>
      </c>
      <c r="T18" s="375"/>
      <c r="U18" s="438"/>
      <c r="V18" s="342"/>
      <c r="W18" s="436"/>
      <c r="X18" s="436"/>
      <c r="Y18" s="436"/>
      <c r="Z18" s="531">
        <v>100.84284</v>
      </c>
      <c r="AA18" s="531">
        <v>18.141760000000001</v>
      </c>
      <c r="AB18" s="528">
        <v>117.8053</v>
      </c>
      <c r="AC18" s="528">
        <v>64.864099999999993</v>
      </c>
      <c r="AD18" s="530">
        <v>5.1846342981999998</v>
      </c>
      <c r="AE18" s="528">
        <v>1.1040000000000001</v>
      </c>
      <c r="AF18" s="528">
        <v>0.17499999999999999</v>
      </c>
      <c r="AG18" s="528">
        <v>4.3</v>
      </c>
      <c r="AH18" s="528">
        <v>87.215000000000003</v>
      </c>
      <c r="AI18" s="527">
        <v>1791.99</v>
      </c>
      <c r="AJ18" s="528">
        <v>2.6322800000000002</v>
      </c>
      <c r="AK18" s="528">
        <v>6.3765599999999996</v>
      </c>
      <c r="AL18" s="528">
        <v>44.362830000000002</v>
      </c>
      <c r="AM18" s="528">
        <v>1.4852099999999999</v>
      </c>
      <c r="AN18" s="526">
        <v>147942017</v>
      </c>
      <c r="AO18" s="529">
        <v>0.90530630000000001</v>
      </c>
      <c r="AP18" s="526">
        <v>399963.82867000002</v>
      </c>
      <c r="AQ18" s="529">
        <v>-0.13177800000000001</v>
      </c>
      <c r="AR18" s="528">
        <v>137.9992</v>
      </c>
      <c r="AS18" s="526" t="s">
        <v>472</v>
      </c>
      <c r="AT18" s="528">
        <v>41.896999999999998</v>
      </c>
      <c r="AU18"/>
    </row>
    <row r="19" spans="1:47" s="35" customFormat="1">
      <c r="A19" s="25" t="s">
        <v>822</v>
      </c>
      <c r="B19" s="25" t="s">
        <v>1244</v>
      </c>
      <c r="C19" s="15">
        <v>0.15277777777777776</v>
      </c>
      <c r="D19" s="15"/>
      <c r="E19" s="19">
        <v>300</v>
      </c>
      <c r="F19" s="160" t="s">
        <v>1039</v>
      </c>
      <c r="G19" s="160">
        <v>870</v>
      </c>
      <c r="H19" s="160">
        <v>778</v>
      </c>
      <c r="I19" s="52" t="s">
        <v>703</v>
      </c>
      <c r="J19" s="167" t="s">
        <v>621</v>
      </c>
      <c r="K19" s="167">
        <v>4</v>
      </c>
      <c r="L19" s="167">
        <v>180</v>
      </c>
      <c r="M19" s="19">
        <v>7698.9647000000004</v>
      </c>
      <c r="N19" s="25"/>
      <c r="O19" s="16"/>
      <c r="P19" s="16"/>
      <c r="S19" s="431" t="s">
        <v>1100</v>
      </c>
      <c r="T19" s="375">
        <v>0</v>
      </c>
      <c r="U19" s="438">
        <v>0</v>
      </c>
      <c r="V19" s="431" t="s">
        <v>12</v>
      </c>
      <c r="W19" s="527">
        <v>90.892278343215253</v>
      </c>
      <c r="X19" s="527">
        <v>-11.798298264411654</v>
      </c>
      <c r="Y19" s="527">
        <v>174.43026572285316</v>
      </c>
      <c r="Z19" s="531">
        <v>101.00323</v>
      </c>
      <c r="AA19" s="531">
        <v>18.12566</v>
      </c>
      <c r="AB19" s="528">
        <v>130.1583</v>
      </c>
      <c r="AC19" s="528">
        <v>70.0458</v>
      </c>
      <c r="AD19" s="530">
        <v>5.6860032601999997</v>
      </c>
      <c r="AE19" s="528">
        <v>1.0629999999999999</v>
      </c>
      <c r="AF19" s="528">
        <v>0.16800000000000001</v>
      </c>
      <c r="AG19" s="528">
        <v>4.3</v>
      </c>
      <c r="AH19" s="528">
        <v>87.290999999999997</v>
      </c>
      <c r="AI19" s="527">
        <v>1792.8789999999999</v>
      </c>
      <c r="AJ19" s="528">
        <v>2.5118299999999998</v>
      </c>
      <c r="AK19" s="528">
        <v>6.3826200000000002</v>
      </c>
      <c r="AL19" s="528">
        <v>44.109830000000002</v>
      </c>
      <c r="AM19" s="528">
        <v>1.48515</v>
      </c>
      <c r="AN19" s="526">
        <v>147943644.30000001</v>
      </c>
      <c r="AO19" s="529">
        <v>0.90276049999999997</v>
      </c>
      <c r="AP19" s="526">
        <v>399765.54686</v>
      </c>
      <c r="AQ19" s="529">
        <v>-8.8179400000000005E-2</v>
      </c>
      <c r="AR19" s="528">
        <v>138.13030000000001</v>
      </c>
      <c r="AS19" s="526" t="s">
        <v>472</v>
      </c>
      <c r="AT19" s="528">
        <v>41.766300000000001</v>
      </c>
      <c r="AU19"/>
    </row>
    <row r="20" spans="1:47" s="35" customFormat="1">
      <c r="A20" s="25" t="s">
        <v>822</v>
      </c>
      <c r="B20" s="25" t="s">
        <v>1221</v>
      </c>
      <c r="C20" s="15">
        <v>0.15902777777777777</v>
      </c>
      <c r="D20" s="15"/>
      <c r="E20" s="19">
        <v>300</v>
      </c>
      <c r="F20" s="160" t="s">
        <v>1039</v>
      </c>
      <c r="G20" s="160">
        <v>870</v>
      </c>
      <c r="H20" s="160">
        <v>778</v>
      </c>
      <c r="I20" s="52" t="s">
        <v>185</v>
      </c>
      <c r="J20" s="167" t="s">
        <v>621</v>
      </c>
      <c r="K20" s="167">
        <v>4</v>
      </c>
      <c r="L20" s="167">
        <v>180</v>
      </c>
      <c r="M20" s="19">
        <v>7698.9647000000004</v>
      </c>
      <c r="N20" s="25"/>
      <c r="O20" s="16"/>
      <c r="P20" s="16"/>
      <c r="S20" s="431" t="s">
        <v>1100</v>
      </c>
      <c r="T20" s="375">
        <v>0</v>
      </c>
      <c r="U20" s="438">
        <v>0</v>
      </c>
      <c r="V20" s="431" t="s">
        <v>200</v>
      </c>
      <c r="W20" s="527">
        <v>90.922847998335399</v>
      </c>
      <c r="X20" s="527">
        <v>-10.934984706687855</v>
      </c>
      <c r="Y20" s="527">
        <v>399.68982903108781</v>
      </c>
      <c r="Z20" s="531">
        <v>101.05054</v>
      </c>
      <c r="AA20" s="531">
        <v>18.12003</v>
      </c>
      <c r="AB20" s="528">
        <v>134.9665</v>
      </c>
      <c r="AC20" s="528">
        <v>71.422600000000003</v>
      </c>
      <c r="AD20" s="530">
        <v>5.8364139487999998</v>
      </c>
      <c r="AE20" s="528">
        <v>1.054</v>
      </c>
      <c r="AF20" s="528">
        <v>0.16700000000000001</v>
      </c>
      <c r="AG20" s="528">
        <v>4.3</v>
      </c>
      <c r="AH20" s="528">
        <v>87.313000000000002</v>
      </c>
      <c r="AI20" s="527">
        <v>1793.076</v>
      </c>
      <c r="AJ20" s="528">
        <v>2.47499</v>
      </c>
      <c r="AK20" s="528">
        <v>6.3852500000000001</v>
      </c>
      <c r="AL20" s="528">
        <v>44.033929999999998</v>
      </c>
      <c r="AM20" s="528">
        <v>1.4851300000000001</v>
      </c>
      <c r="AN20" s="526">
        <v>147944131.59999999</v>
      </c>
      <c r="AO20" s="529">
        <v>0.90199499999999999</v>
      </c>
      <c r="AP20" s="526">
        <v>399721.54973000003</v>
      </c>
      <c r="AQ20" s="529">
        <v>-7.4738700000000005E-2</v>
      </c>
      <c r="AR20" s="528">
        <v>138.1688</v>
      </c>
      <c r="AS20" s="526" t="s">
        <v>472</v>
      </c>
      <c r="AT20" s="528">
        <v>41.727800000000002</v>
      </c>
      <c r="AU20"/>
    </row>
    <row r="21" spans="1:47" s="35" customFormat="1">
      <c r="A21" s="25" t="s">
        <v>837</v>
      </c>
      <c r="B21" s="25" t="s">
        <v>1182</v>
      </c>
      <c r="C21" s="15">
        <v>0.16458333333333333</v>
      </c>
      <c r="D21" s="15"/>
      <c r="E21" s="19">
        <v>300</v>
      </c>
      <c r="F21" s="160" t="s">
        <v>1039</v>
      </c>
      <c r="G21" s="160">
        <v>870</v>
      </c>
      <c r="H21" s="160">
        <v>778</v>
      </c>
      <c r="I21" s="52" t="s">
        <v>703</v>
      </c>
      <c r="J21" s="167" t="s">
        <v>621</v>
      </c>
      <c r="K21" s="167">
        <v>4</v>
      </c>
      <c r="L21" s="167">
        <v>180</v>
      </c>
      <c r="M21" s="19">
        <v>7698.9647000000004</v>
      </c>
      <c r="N21" s="25"/>
      <c r="O21" s="16"/>
      <c r="P21" s="16"/>
      <c r="S21" s="431" t="s">
        <v>498</v>
      </c>
      <c r="T21" s="375">
        <v>0</v>
      </c>
      <c r="U21" s="438">
        <v>0</v>
      </c>
      <c r="V21" s="431" t="s">
        <v>12</v>
      </c>
      <c r="W21" s="527">
        <v>94.515017127796085</v>
      </c>
      <c r="X21" s="527">
        <v>20.241175409296474</v>
      </c>
      <c r="Y21" s="527">
        <v>174.39280306917362</v>
      </c>
      <c r="Z21" s="531">
        <v>101.09235</v>
      </c>
      <c r="AA21" s="531">
        <v>18.114709999999999</v>
      </c>
      <c r="AB21" s="528">
        <v>139.7869</v>
      </c>
      <c r="AC21" s="528">
        <v>72.547200000000004</v>
      </c>
      <c r="AD21" s="530">
        <v>5.9701123385999999</v>
      </c>
      <c r="AE21" s="528">
        <v>1.048</v>
      </c>
      <c r="AF21" s="528">
        <v>0.16600000000000001</v>
      </c>
      <c r="AG21" s="528">
        <v>4.29</v>
      </c>
      <c r="AH21" s="528">
        <v>87.332999999999998</v>
      </c>
      <c r="AI21" s="527">
        <v>1793.2239999999999</v>
      </c>
      <c r="AJ21" s="528">
        <v>2.4420199999999999</v>
      </c>
      <c r="AK21" s="528">
        <v>6.3879099999999998</v>
      </c>
      <c r="AL21" s="528">
        <v>43.966459999999998</v>
      </c>
      <c r="AM21" s="528">
        <v>1.48512</v>
      </c>
      <c r="AN21" s="526">
        <v>147944564.40000001</v>
      </c>
      <c r="AO21" s="529">
        <v>0.9013139</v>
      </c>
      <c r="AP21" s="526">
        <v>399688.56303999998</v>
      </c>
      <c r="AQ21" s="529">
        <v>-6.2680799999999995E-2</v>
      </c>
      <c r="AR21" s="528">
        <v>138.2028</v>
      </c>
      <c r="AS21" s="526" t="s">
        <v>472</v>
      </c>
      <c r="AT21" s="528">
        <v>41.693899999999999</v>
      </c>
      <c r="AU21"/>
    </row>
    <row r="22" spans="1:47" s="35" customFormat="1">
      <c r="A22" s="25" t="s">
        <v>476</v>
      </c>
      <c r="B22" s="25" t="s">
        <v>582</v>
      </c>
      <c r="C22" s="15">
        <v>0.16944444444444443</v>
      </c>
      <c r="D22" s="15"/>
      <c r="E22" s="19">
        <v>300</v>
      </c>
      <c r="F22" s="160" t="s">
        <v>1039</v>
      </c>
      <c r="G22" s="160">
        <v>870</v>
      </c>
      <c r="H22" s="160">
        <v>778</v>
      </c>
      <c r="I22" s="52" t="s">
        <v>185</v>
      </c>
      <c r="J22" s="167" t="s">
        <v>621</v>
      </c>
      <c r="K22" s="167">
        <v>4</v>
      </c>
      <c r="L22" s="167">
        <v>180</v>
      </c>
      <c r="M22" s="19">
        <v>7698.9647000000004</v>
      </c>
      <c r="N22" s="25"/>
      <c r="O22" s="16"/>
      <c r="P22" s="16"/>
      <c r="S22" s="431" t="s">
        <v>498</v>
      </c>
      <c r="T22" s="375">
        <v>0</v>
      </c>
      <c r="U22" s="438">
        <v>0</v>
      </c>
      <c r="V22" s="431" t="s">
        <v>200</v>
      </c>
      <c r="W22" s="527">
        <v>94.123071834359294</v>
      </c>
      <c r="X22" s="527">
        <v>17.584219279366369</v>
      </c>
      <c r="Y22" s="527">
        <v>399.62603256710599</v>
      </c>
      <c r="Z22" s="531">
        <v>101.12877</v>
      </c>
      <c r="AA22" s="531">
        <v>18.10981</v>
      </c>
      <c r="AB22" s="528">
        <v>144.4693</v>
      </c>
      <c r="AC22" s="528">
        <v>73.438500000000005</v>
      </c>
      <c r="AD22" s="530">
        <v>6.0870984297000001</v>
      </c>
      <c r="AE22" s="528">
        <v>1.0429999999999999</v>
      </c>
      <c r="AF22" s="528">
        <v>0.16500000000000001</v>
      </c>
      <c r="AG22" s="528">
        <v>4.29</v>
      </c>
      <c r="AH22" s="528">
        <v>87.35</v>
      </c>
      <c r="AI22" s="527">
        <v>1793.3320000000001</v>
      </c>
      <c r="AJ22" s="528">
        <v>2.4130400000000001</v>
      </c>
      <c r="AK22" s="528">
        <v>6.3904800000000002</v>
      </c>
      <c r="AL22" s="528">
        <v>43.907429999999998</v>
      </c>
      <c r="AM22" s="528">
        <v>1.4851000000000001</v>
      </c>
      <c r="AN22" s="526">
        <v>147944942.80000001</v>
      </c>
      <c r="AO22" s="529">
        <v>0.9007174</v>
      </c>
      <c r="AP22" s="526">
        <v>399664.46444000001</v>
      </c>
      <c r="AQ22" s="529">
        <v>-5.2056400000000003E-2</v>
      </c>
      <c r="AR22" s="528">
        <v>138.23240000000001</v>
      </c>
      <c r="AS22" s="526" t="s">
        <v>472</v>
      </c>
      <c r="AT22" s="528">
        <v>41.664299999999997</v>
      </c>
      <c r="AU22"/>
    </row>
    <row r="23" spans="1:47" s="35" customFormat="1">
      <c r="A23" s="25" t="s">
        <v>555</v>
      </c>
      <c r="B23" s="25" t="s">
        <v>794</v>
      </c>
      <c r="C23" s="15">
        <v>0.17500000000000002</v>
      </c>
      <c r="D23" s="15"/>
      <c r="E23" s="19">
        <v>300</v>
      </c>
      <c r="F23" s="160" t="s">
        <v>1039</v>
      </c>
      <c r="G23" s="160">
        <v>870</v>
      </c>
      <c r="H23" s="160">
        <v>778</v>
      </c>
      <c r="I23" s="52" t="s">
        <v>943</v>
      </c>
      <c r="J23" s="167" t="s">
        <v>621</v>
      </c>
      <c r="K23" s="167">
        <v>4</v>
      </c>
      <c r="L23" s="167">
        <v>180</v>
      </c>
      <c r="M23" s="19">
        <v>7698.9647000000004</v>
      </c>
      <c r="N23" s="25"/>
      <c r="O23" s="16"/>
      <c r="P23" s="16"/>
      <c r="S23" s="431" t="s">
        <v>1100</v>
      </c>
      <c r="T23" s="375">
        <v>-28</v>
      </c>
      <c r="U23" s="438">
        <v>0</v>
      </c>
      <c r="V23" s="431" t="s">
        <v>12</v>
      </c>
      <c r="W23" s="527">
        <v>90.917094667632341</v>
      </c>
      <c r="X23" s="527">
        <v>-9.4627508896100458</v>
      </c>
      <c r="Y23" s="527">
        <v>942.45836233955697</v>
      </c>
      <c r="Z23" s="531">
        <v>101.17023</v>
      </c>
      <c r="AA23" s="531">
        <v>18.103919999999999</v>
      </c>
      <c r="AB23" s="528">
        <v>150.38120000000001</v>
      </c>
      <c r="AC23" s="528">
        <v>74.331299999999999</v>
      </c>
      <c r="AD23" s="530">
        <v>6.2207968195000003</v>
      </c>
      <c r="AE23" s="528">
        <v>1.038</v>
      </c>
      <c r="AF23" s="528">
        <v>0.16400000000000001</v>
      </c>
      <c r="AG23" s="528">
        <v>4.29</v>
      </c>
      <c r="AH23" s="528">
        <v>87.37</v>
      </c>
      <c r="AI23" s="527">
        <v>1793.431</v>
      </c>
      <c r="AJ23" s="528">
        <v>2.3797899999999998</v>
      </c>
      <c r="AK23" s="528">
        <v>6.3936999999999999</v>
      </c>
      <c r="AL23" s="528">
        <v>43.839959999999998</v>
      </c>
      <c r="AM23" s="528">
        <v>1.48508</v>
      </c>
      <c r="AN23" s="526">
        <v>147945375</v>
      </c>
      <c r="AO23" s="529">
        <v>0.90003500000000003</v>
      </c>
      <c r="AP23" s="526">
        <v>399642.40437</v>
      </c>
      <c r="AQ23" s="529">
        <v>-3.9843000000000003E-2</v>
      </c>
      <c r="AR23" s="528">
        <v>138.26609999999999</v>
      </c>
      <c r="AS23" s="526" t="s">
        <v>472</v>
      </c>
      <c r="AT23" s="528">
        <v>41.630800000000001</v>
      </c>
      <c r="AU23"/>
    </row>
    <row r="24" spans="1:47" s="35" customFormat="1">
      <c r="A24" s="25" t="s">
        <v>1100</v>
      </c>
      <c r="B24" s="25" t="s">
        <v>795</v>
      </c>
      <c r="C24" s="15">
        <v>0.18055555555555555</v>
      </c>
      <c r="D24" s="15"/>
      <c r="E24" s="19">
        <v>300</v>
      </c>
      <c r="F24" s="160" t="s">
        <v>1039</v>
      </c>
      <c r="G24" s="160">
        <v>870</v>
      </c>
      <c r="H24" s="160">
        <v>778</v>
      </c>
      <c r="I24" s="52" t="s">
        <v>703</v>
      </c>
      <c r="J24" s="167" t="s">
        <v>621</v>
      </c>
      <c r="K24" s="167">
        <v>4</v>
      </c>
      <c r="L24" s="167">
        <v>120</v>
      </c>
      <c r="M24" s="19">
        <v>7698.9647000000004</v>
      </c>
      <c r="N24" s="25" t="s">
        <v>994</v>
      </c>
      <c r="O24" s="16"/>
      <c r="P24" s="16"/>
      <c r="S24" s="431" t="s">
        <v>1100</v>
      </c>
      <c r="T24" s="375">
        <v>0</v>
      </c>
      <c r="U24" s="438">
        <v>0</v>
      </c>
      <c r="V24" s="431" t="s">
        <v>12</v>
      </c>
      <c r="W24" s="527">
        <v>90.700597191482089</v>
      </c>
      <c r="X24" s="527">
        <v>-12.058957137656996</v>
      </c>
      <c r="Y24" s="527">
        <v>116.24162681253074</v>
      </c>
      <c r="Z24" s="531">
        <v>101.21155</v>
      </c>
      <c r="AA24" s="531">
        <v>18.097729999999999</v>
      </c>
      <c r="AB24" s="528">
        <v>156.89019999999999</v>
      </c>
      <c r="AC24" s="528">
        <v>75.066500000000005</v>
      </c>
      <c r="AD24" s="530">
        <v>6.3544952092000004</v>
      </c>
      <c r="AE24" s="528">
        <v>1.0349999999999999</v>
      </c>
      <c r="AF24" s="528">
        <v>0.16400000000000001</v>
      </c>
      <c r="AG24" s="528">
        <v>4.29</v>
      </c>
      <c r="AH24" s="528">
        <v>87.388999999999996</v>
      </c>
      <c r="AI24" s="527">
        <v>1793.5039999999999</v>
      </c>
      <c r="AJ24" s="528">
        <v>2.3464399999999999</v>
      </c>
      <c r="AK24" s="528">
        <v>6.3972199999999999</v>
      </c>
      <c r="AL24" s="528">
        <v>43.772489999999998</v>
      </c>
      <c r="AM24" s="528">
        <v>1.4850699999999999</v>
      </c>
      <c r="AN24" s="526">
        <v>147945806.80000001</v>
      </c>
      <c r="AO24" s="529">
        <v>0.89935209999999999</v>
      </c>
      <c r="AP24" s="526">
        <v>399626.22259000002</v>
      </c>
      <c r="AQ24" s="529">
        <v>-2.7567600000000001E-2</v>
      </c>
      <c r="AR24" s="528">
        <v>138.2997</v>
      </c>
      <c r="AS24" s="526" t="s">
        <v>472</v>
      </c>
      <c r="AT24" s="528">
        <v>41.597299999999997</v>
      </c>
      <c r="AU24"/>
    </row>
    <row r="25" spans="1:47" s="35" customFormat="1">
      <c r="A25" s="25" t="s">
        <v>498</v>
      </c>
      <c r="B25" s="25" t="s">
        <v>797</v>
      </c>
      <c r="C25" s="15">
        <v>0.18611111111111112</v>
      </c>
      <c r="D25" s="15"/>
      <c r="E25" s="19">
        <v>300</v>
      </c>
      <c r="F25" s="160" t="s">
        <v>1039</v>
      </c>
      <c r="G25" s="160">
        <v>870</v>
      </c>
      <c r="H25" s="160">
        <v>778</v>
      </c>
      <c r="I25" s="52" t="s">
        <v>703</v>
      </c>
      <c r="J25" s="167" t="s">
        <v>621</v>
      </c>
      <c r="K25" s="167">
        <v>4</v>
      </c>
      <c r="L25" s="167">
        <v>120</v>
      </c>
      <c r="M25" s="19">
        <v>7698.9647000000004</v>
      </c>
      <c r="N25" s="25" t="s">
        <v>994</v>
      </c>
      <c r="O25" s="16"/>
      <c r="P25" s="16"/>
      <c r="S25" s="431" t="s">
        <v>498</v>
      </c>
      <c r="T25" s="375">
        <v>0</v>
      </c>
      <c r="U25" s="438">
        <v>0</v>
      </c>
      <c r="V25" s="431" t="s">
        <v>12</v>
      </c>
      <c r="W25" s="527">
        <v>94.498502407587225</v>
      </c>
      <c r="X25" s="527">
        <v>21.029410838763702</v>
      </c>
      <c r="Y25" s="527">
        <v>116.24472059566892</v>
      </c>
      <c r="Z25" s="531">
        <v>101.25277</v>
      </c>
      <c r="AA25" s="531">
        <v>18.091239999999999</v>
      </c>
      <c r="AB25" s="528">
        <v>163.9442</v>
      </c>
      <c r="AC25" s="528">
        <v>75.619600000000005</v>
      </c>
      <c r="AD25" s="530">
        <v>6.4881935989999997</v>
      </c>
      <c r="AE25" s="528">
        <v>1.032</v>
      </c>
      <c r="AF25" s="528">
        <v>0.16300000000000001</v>
      </c>
      <c r="AG25" s="528">
        <v>4.29</v>
      </c>
      <c r="AH25" s="528">
        <v>87.408000000000001</v>
      </c>
      <c r="AI25" s="527">
        <v>1793.55</v>
      </c>
      <c r="AJ25" s="528">
        <v>2.3130000000000002</v>
      </c>
      <c r="AK25" s="528">
        <v>6.4010400000000001</v>
      </c>
      <c r="AL25" s="528">
        <v>43.705030000000001</v>
      </c>
      <c r="AM25" s="528">
        <v>1.48505</v>
      </c>
      <c r="AN25" s="526">
        <v>147946238.30000001</v>
      </c>
      <c r="AO25" s="529">
        <v>0.89866849999999998</v>
      </c>
      <c r="AP25" s="526">
        <v>399615.94537999999</v>
      </c>
      <c r="AQ25" s="529">
        <v>-1.52447E-2</v>
      </c>
      <c r="AR25" s="528">
        <v>138.3331</v>
      </c>
      <c r="AS25" s="526" t="s">
        <v>472</v>
      </c>
      <c r="AT25" s="528">
        <v>41.563899999999997</v>
      </c>
      <c r="AU25"/>
    </row>
    <row r="26" spans="1:47" s="35" customFormat="1">
      <c r="A26" s="25" t="s">
        <v>498</v>
      </c>
      <c r="B26" s="25" t="s">
        <v>798</v>
      </c>
      <c r="C26" s="15">
        <v>0.1986111111111111</v>
      </c>
      <c r="D26" s="15"/>
      <c r="E26" s="19">
        <v>300</v>
      </c>
      <c r="F26" s="160" t="s">
        <v>1039</v>
      </c>
      <c r="G26" s="160">
        <v>870</v>
      </c>
      <c r="H26" s="160">
        <v>778</v>
      </c>
      <c r="I26" s="52" t="s">
        <v>79</v>
      </c>
      <c r="J26" s="167" t="s">
        <v>621</v>
      </c>
      <c r="K26" s="167">
        <v>4</v>
      </c>
      <c r="L26" s="167">
        <v>120</v>
      </c>
      <c r="M26" s="19">
        <v>7698.9647000000004</v>
      </c>
      <c r="N26" s="25" t="s">
        <v>599</v>
      </c>
      <c r="O26" s="16"/>
      <c r="P26" s="16"/>
      <c r="S26" s="431" t="s">
        <v>498</v>
      </c>
      <c r="T26" s="375">
        <v>-120</v>
      </c>
      <c r="U26" s="438">
        <v>0</v>
      </c>
      <c r="V26" s="431" t="s">
        <v>12</v>
      </c>
      <c r="W26" s="527">
        <v>92.08551741349406</v>
      </c>
      <c r="X26" s="527">
        <v>5.1459931430044481</v>
      </c>
      <c r="Y26" s="527">
        <v>3317.3188039516676</v>
      </c>
      <c r="Z26" s="531">
        <v>101.34529999999999</v>
      </c>
      <c r="AA26" s="531">
        <v>18.075520000000001</v>
      </c>
      <c r="AB26" s="528">
        <v>181.09360000000001</v>
      </c>
      <c r="AC26" s="528">
        <v>76.096199999999996</v>
      </c>
      <c r="AD26" s="530">
        <v>6.7890149759999998</v>
      </c>
      <c r="AE26" s="528">
        <v>1.03</v>
      </c>
      <c r="AF26" s="528">
        <v>0.16300000000000001</v>
      </c>
      <c r="AG26" s="528">
        <v>4.29</v>
      </c>
      <c r="AH26" s="528">
        <v>87.451999999999998</v>
      </c>
      <c r="AI26" s="527">
        <v>1793.557</v>
      </c>
      <c r="AJ26" s="528">
        <v>2.2376499999999999</v>
      </c>
      <c r="AK26" s="528">
        <v>6.4107000000000003</v>
      </c>
      <c r="AL26" s="528">
        <v>43.553229999999999</v>
      </c>
      <c r="AM26" s="528">
        <v>1.4850099999999999</v>
      </c>
      <c r="AN26" s="526">
        <v>147947208.09999999</v>
      </c>
      <c r="AO26" s="529">
        <v>0.89712809999999998</v>
      </c>
      <c r="AP26" s="526">
        <v>399614.49849999999</v>
      </c>
      <c r="AQ26" s="529">
        <v>1.2579099999999999E-2</v>
      </c>
      <c r="AR26" s="528">
        <v>138.40809999999999</v>
      </c>
      <c r="AS26" s="526" t="s">
        <v>472</v>
      </c>
      <c r="AT26" s="528">
        <v>41.489100000000001</v>
      </c>
      <c r="AU26"/>
    </row>
    <row r="27" spans="1:47" s="35" customFormat="1">
      <c r="A27" s="25" t="s">
        <v>552</v>
      </c>
      <c r="B27" s="25" t="s">
        <v>799</v>
      </c>
      <c r="C27" s="15">
        <v>0.20416666666666669</v>
      </c>
      <c r="D27" s="15"/>
      <c r="E27" s="19">
        <v>30</v>
      </c>
      <c r="F27" s="160" t="s">
        <v>1039</v>
      </c>
      <c r="G27" s="160">
        <v>870</v>
      </c>
      <c r="H27" s="160">
        <v>778</v>
      </c>
      <c r="I27" s="52" t="s">
        <v>638</v>
      </c>
      <c r="J27" s="167" t="s">
        <v>621</v>
      </c>
      <c r="K27" s="167">
        <v>4</v>
      </c>
      <c r="L27" s="167">
        <v>120</v>
      </c>
      <c r="M27" s="19">
        <v>7698.9647000000004</v>
      </c>
      <c r="N27" s="25" t="s">
        <v>556</v>
      </c>
      <c r="O27" s="16"/>
      <c r="P27" s="16"/>
      <c r="S27" s="431" t="s">
        <v>1188</v>
      </c>
      <c r="T27" s="375"/>
      <c r="U27" s="438"/>
      <c r="V27" s="342"/>
      <c r="W27" s="436"/>
      <c r="X27" s="436"/>
      <c r="Y27" s="436"/>
      <c r="Z27" s="531">
        <v>101.37098</v>
      </c>
      <c r="AA27" s="531">
        <v>18.070879999999999</v>
      </c>
      <c r="AB27" s="528">
        <v>185.93270000000001</v>
      </c>
      <c r="AC27" s="528">
        <v>76.027699999999996</v>
      </c>
      <c r="AD27" s="530">
        <v>6.8725764696000002</v>
      </c>
      <c r="AE27" s="528">
        <v>1.03</v>
      </c>
      <c r="AF27" s="528">
        <v>0.16300000000000001</v>
      </c>
      <c r="AG27" s="528">
        <v>4.29</v>
      </c>
      <c r="AH27" s="528">
        <v>87.463999999999999</v>
      </c>
      <c r="AI27" s="527">
        <v>1793.5340000000001</v>
      </c>
      <c r="AJ27" s="528">
        <v>2.2167300000000001</v>
      </c>
      <c r="AK27" s="528">
        <v>6.4136499999999996</v>
      </c>
      <c r="AL27" s="528">
        <v>43.511060000000001</v>
      </c>
      <c r="AM27" s="528">
        <v>1.4850000000000001</v>
      </c>
      <c r="AN27" s="526">
        <v>147947477.19999999</v>
      </c>
      <c r="AO27" s="529">
        <v>0.89669960000000004</v>
      </c>
      <c r="AP27" s="526">
        <v>399619.43294000003</v>
      </c>
      <c r="AQ27" s="529">
        <v>2.0314700000000002E-2</v>
      </c>
      <c r="AR27" s="528">
        <v>138.4289</v>
      </c>
      <c r="AS27" s="526" t="s">
        <v>472</v>
      </c>
      <c r="AT27" s="528">
        <v>41.468299999999999</v>
      </c>
      <c r="AU27"/>
    </row>
    <row r="28" spans="1:47" s="35" customFormat="1">
      <c r="A28" s="25" t="s">
        <v>835</v>
      </c>
      <c r="B28" s="25" t="s">
        <v>941</v>
      </c>
      <c r="C28" s="15">
        <v>0.20694444444444446</v>
      </c>
      <c r="D28" s="15">
        <v>0</v>
      </c>
      <c r="E28" s="19">
        <v>30</v>
      </c>
      <c r="F28" s="160" t="s">
        <v>1038</v>
      </c>
      <c r="G28" s="16">
        <v>880</v>
      </c>
      <c r="H28" s="16">
        <v>862</v>
      </c>
      <c r="I28" s="35" t="s">
        <v>526</v>
      </c>
      <c r="J28" s="160" t="s">
        <v>620</v>
      </c>
      <c r="K28" s="160">
        <v>4</v>
      </c>
      <c r="L28" s="167">
        <v>120</v>
      </c>
      <c r="M28" s="153">
        <v>7647.38</v>
      </c>
      <c r="N28" s="25" t="s">
        <v>556</v>
      </c>
      <c r="O28" s="16">
        <v>264.39999999999998</v>
      </c>
      <c r="P28" s="16">
        <v>263.89999999999998</v>
      </c>
      <c r="S28" s="339"/>
      <c r="T28" s="375"/>
      <c r="U28" s="438"/>
      <c r="V28" s="342"/>
      <c r="W28" s="436"/>
      <c r="X28" s="436"/>
      <c r="Y28" s="436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s="35" customFormat="1">
      <c r="A29" s="25" t="s">
        <v>834</v>
      </c>
      <c r="B29" s="25" t="s">
        <v>562</v>
      </c>
      <c r="C29" s="15">
        <v>0.21180555555555555</v>
      </c>
      <c r="D29" s="15">
        <v>0</v>
      </c>
      <c r="E29" s="19">
        <v>30</v>
      </c>
      <c r="F29" s="160" t="s">
        <v>744</v>
      </c>
      <c r="G29" s="16">
        <v>1190</v>
      </c>
      <c r="H29" s="16">
        <v>994</v>
      </c>
      <c r="I29" s="35" t="s">
        <v>526</v>
      </c>
      <c r="J29" s="160" t="s">
        <v>620</v>
      </c>
      <c r="K29" s="160">
        <v>4</v>
      </c>
      <c r="L29" s="167">
        <v>120</v>
      </c>
      <c r="M29" s="8">
        <v>5891.451</v>
      </c>
      <c r="N29" s="25" t="s">
        <v>802</v>
      </c>
      <c r="O29" s="16">
        <v>266.60000000000002</v>
      </c>
      <c r="P29" s="16">
        <v>270.60000000000002</v>
      </c>
      <c r="S29" s="339"/>
      <c r="T29" s="375"/>
      <c r="U29" s="438"/>
      <c r="V29" s="342"/>
      <c r="W29" s="436"/>
      <c r="X29" s="436"/>
      <c r="Y29" s="436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s="35" customFormat="1">
      <c r="A30" s="25" t="s">
        <v>999</v>
      </c>
      <c r="B30" s="25" t="s">
        <v>1041</v>
      </c>
      <c r="C30" s="15">
        <v>0.21527777777777779</v>
      </c>
      <c r="D30" s="15"/>
      <c r="E30" s="19">
        <v>30</v>
      </c>
      <c r="F30" s="160" t="s">
        <v>744</v>
      </c>
      <c r="G30" s="16">
        <v>1190</v>
      </c>
      <c r="H30" s="16">
        <v>1098</v>
      </c>
      <c r="I30" s="52" t="s">
        <v>638</v>
      </c>
      <c r="J30" s="16" t="s">
        <v>621</v>
      </c>
      <c r="K30" s="167">
        <v>4</v>
      </c>
      <c r="L30" s="167">
        <v>120</v>
      </c>
      <c r="M30" s="8">
        <v>5891.451</v>
      </c>
      <c r="N30" s="25" t="s">
        <v>994</v>
      </c>
      <c r="O30" s="16"/>
      <c r="P30" s="16"/>
      <c r="S30" s="431" t="s">
        <v>1188</v>
      </c>
      <c r="T30" s="375"/>
      <c r="U30" s="438"/>
      <c r="V30" s="342"/>
      <c r="W30" s="436"/>
      <c r="X30" s="436"/>
      <c r="Y30" s="436"/>
      <c r="Z30" s="531">
        <v>101.45328000000001</v>
      </c>
      <c r="AA30" s="531">
        <v>18.055240000000001</v>
      </c>
      <c r="AB30" s="528">
        <v>200.6926</v>
      </c>
      <c r="AC30" s="528">
        <v>75.239699999999999</v>
      </c>
      <c r="AD30" s="530">
        <v>7.1399732490999996</v>
      </c>
      <c r="AE30" s="528">
        <v>1.034</v>
      </c>
      <c r="AF30" s="528">
        <v>0.16300000000000001</v>
      </c>
      <c r="AG30" s="528">
        <v>4.29</v>
      </c>
      <c r="AH30" s="528">
        <v>87.501999999999995</v>
      </c>
      <c r="AI30" s="527">
        <v>1793.394</v>
      </c>
      <c r="AJ30" s="528">
        <v>2.14994</v>
      </c>
      <c r="AK30" s="528">
        <v>6.4238400000000002</v>
      </c>
      <c r="AL30" s="528">
        <v>43.376130000000003</v>
      </c>
      <c r="AM30" s="528">
        <v>1.4849699999999999</v>
      </c>
      <c r="AN30" s="526">
        <v>147948337.30000001</v>
      </c>
      <c r="AO30" s="529">
        <v>0.89532690000000004</v>
      </c>
      <c r="AP30" s="526">
        <v>399650.80622000003</v>
      </c>
      <c r="AQ30" s="529">
        <v>4.5025700000000002E-2</v>
      </c>
      <c r="AR30" s="528">
        <v>138.4956</v>
      </c>
      <c r="AS30" s="526" t="s">
        <v>472</v>
      </c>
      <c r="AT30" s="528">
        <v>41.401800000000001</v>
      </c>
      <c r="AU30"/>
    </row>
    <row r="31" spans="1:47" s="35" customFormat="1">
      <c r="A31" s="25" t="s">
        <v>557</v>
      </c>
      <c r="B31" s="25" t="s">
        <v>1042</v>
      </c>
      <c r="C31" s="15">
        <v>0.21736111111111112</v>
      </c>
      <c r="D31" s="15"/>
      <c r="E31" s="19">
        <v>300</v>
      </c>
      <c r="F31" s="160" t="s">
        <v>744</v>
      </c>
      <c r="G31" s="160">
        <v>1190</v>
      </c>
      <c r="H31" s="160">
        <v>1098</v>
      </c>
      <c r="I31" s="52" t="s">
        <v>34</v>
      </c>
      <c r="J31" s="167" t="s">
        <v>621</v>
      </c>
      <c r="K31" s="167">
        <v>4</v>
      </c>
      <c r="L31" s="167">
        <v>120</v>
      </c>
      <c r="M31" s="8">
        <v>5891.451</v>
      </c>
      <c r="N31" s="25" t="s">
        <v>558</v>
      </c>
      <c r="O31" s="16"/>
      <c r="P31" s="16"/>
      <c r="S31" s="431" t="s">
        <v>1100</v>
      </c>
      <c r="T31" s="375">
        <v>0</v>
      </c>
      <c r="U31" s="438">
        <v>0</v>
      </c>
      <c r="V31" s="431" t="s">
        <v>12</v>
      </c>
      <c r="W31" s="527">
        <v>90.470330734058322</v>
      </c>
      <c r="X31" s="527">
        <v>-12.066742918151725</v>
      </c>
      <c r="Y31" s="527">
        <v>116.26391997894211</v>
      </c>
      <c r="Z31" s="531">
        <v>101.48421999999999</v>
      </c>
      <c r="AA31" s="531">
        <v>18.04907</v>
      </c>
      <c r="AB31" s="528">
        <v>205.74889999999999</v>
      </c>
      <c r="AC31" s="528">
        <v>74.740799999999993</v>
      </c>
      <c r="AD31" s="530">
        <v>7.2402470414</v>
      </c>
      <c r="AE31" s="528">
        <v>1.036</v>
      </c>
      <c r="AF31" s="528">
        <v>0.16400000000000001</v>
      </c>
      <c r="AG31" s="528">
        <v>4.29</v>
      </c>
      <c r="AH31" s="528">
        <v>87.516000000000005</v>
      </c>
      <c r="AI31" s="527">
        <v>1793.3130000000001</v>
      </c>
      <c r="AJ31" s="528">
        <v>2.1249899999999999</v>
      </c>
      <c r="AK31" s="528">
        <v>6.4279500000000001</v>
      </c>
      <c r="AL31" s="528">
        <v>43.325530000000001</v>
      </c>
      <c r="AM31" s="528">
        <v>1.48495</v>
      </c>
      <c r="AN31" s="526">
        <v>147948659.59999999</v>
      </c>
      <c r="AO31" s="529">
        <v>0.89481149999999998</v>
      </c>
      <c r="AP31" s="526">
        <v>399668.67927999998</v>
      </c>
      <c r="AQ31" s="529">
        <v>5.4258399999999998E-2</v>
      </c>
      <c r="AR31" s="528">
        <v>138.5206</v>
      </c>
      <c r="AS31" s="526" t="s">
        <v>472</v>
      </c>
      <c r="AT31" s="528">
        <v>41.3767</v>
      </c>
      <c r="AU31"/>
    </row>
    <row r="32" spans="1:47" s="35" customFormat="1">
      <c r="A32" s="25" t="s">
        <v>498</v>
      </c>
      <c r="B32" s="25" t="s">
        <v>1043</v>
      </c>
      <c r="C32" s="15">
        <v>0.22361111111111109</v>
      </c>
      <c r="D32" s="15"/>
      <c r="E32" s="19">
        <v>300</v>
      </c>
      <c r="F32" s="160" t="s">
        <v>744</v>
      </c>
      <c r="G32" s="160">
        <v>1190</v>
      </c>
      <c r="H32" s="160">
        <v>1098</v>
      </c>
      <c r="I32" s="52" t="s">
        <v>33</v>
      </c>
      <c r="J32" s="167" t="s">
        <v>621</v>
      </c>
      <c r="K32" s="167">
        <v>4</v>
      </c>
      <c r="L32" s="167">
        <v>120</v>
      </c>
      <c r="M32" s="8">
        <v>5891.451</v>
      </c>
      <c r="N32" s="25" t="s">
        <v>558</v>
      </c>
      <c r="O32" s="16"/>
      <c r="P32" s="16"/>
      <c r="S32" s="431" t="s">
        <v>498</v>
      </c>
      <c r="T32" s="375">
        <v>0</v>
      </c>
      <c r="U32" s="438">
        <v>0</v>
      </c>
      <c r="V32" s="431" t="s">
        <v>12</v>
      </c>
      <c r="W32" s="527">
        <v>94.282844326381095</v>
      </c>
      <c r="X32" s="527">
        <v>20.998961454234493</v>
      </c>
      <c r="Y32" s="527">
        <v>116.2744667095451</v>
      </c>
      <c r="Z32" s="531">
        <v>101.53075</v>
      </c>
      <c r="AA32" s="531">
        <v>18.039490000000001</v>
      </c>
      <c r="AB32" s="528">
        <v>212.7176</v>
      </c>
      <c r="AC32" s="528">
        <v>73.815299999999993</v>
      </c>
      <c r="AD32" s="530">
        <v>7.3906577298</v>
      </c>
      <c r="AE32" s="528">
        <v>1.0409999999999999</v>
      </c>
      <c r="AF32" s="528">
        <v>0.16500000000000001</v>
      </c>
      <c r="AG32" s="528">
        <v>4.29</v>
      </c>
      <c r="AH32" s="528">
        <v>87.537999999999997</v>
      </c>
      <c r="AI32" s="527">
        <v>1793.165</v>
      </c>
      <c r="AJ32" s="528">
        <v>2.08771</v>
      </c>
      <c r="AK32" s="528">
        <v>6.4344099999999997</v>
      </c>
      <c r="AL32" s="528">
        <v>43.249630000000003</v>
      </c>
      <c r="AM32" s="528">
        <v>1.4849300000000001</v>
      </c>
      <c r="AN32" s="526">
        <v>147949142.5</v>
      </c>
      <c r="AO32" s="529">
        <v>0.89403770000000005</v>
      </c>
      <c r="AP32" s="526">
        <v>399701.70869</v>
      </c>
      <c r="AQ32" s="529">
        <v>6.8052500000000002E-2</v>
      </c>
      <c r="AR32" s="528">
        <v>138.55840000000001</v>
      </c>
      <c r="AS32" s="526" t="s">
        <v>472</v>
      </c>
      <c r="AT32" s="528">
        <v>41.339100000000002</v>
      </c>
      <c r="AU32"/>
    </row>
    <row r="33" spans="1:47" s="35" customFormat="1">
      <c r="A33" s="25" t="s">
        <v>999</v>
      </c>
      <c r="B33" s="25" t="s">
        <v>1044</v>
      </c>
      <c r="C33" s="15">
        <v>0.22916666666666666</v>
      </c>
      <c r="D33" s="15"/>
      <c r="E33" s="19">
        <v>30</v>
      </c>
      <c r="F33" s="160" t="s">
        <v>744</v>
      </c>
      <c r="G33" s="160">
        <v>1190</v>
      </c>
      <c r="H33" s="160">
        <v>1098</v>
      </c>
      <c r="I33" s="52" t="s">
        <v>638</v>
      </c>
      <c r="J33" s="167" t="s">
        <v>621</v>
      </c>
      <c r="K33" s="167">
        <v>4</v>
      </c>
      <c r="L33" s="167">
        <v>180</v>
      </c>
      <c r="M33" s="8">
        <v>5891.451</v>
      </c>
      <c r="N33" s="25" t="s">
        <v>559</v>
      </c>
      <c r="O33" s="16"/>
      <c r="P33" s="16"/>
      <c r="S33" s="431" t="s">
        <v>1188</v>
      </c>
      <c r="T33" s="375"/>
      <c r="U33" s="438"/>
      <c r="V33" s="342"/>
      <c r="W33" s="436"/>
      <c r="X33" s="436"/>
      <c r="Y33" s="436"/>
      <c r="Z33" s="531">
        <v>101.55667</v>
      </c>
      <c r="AA33" s="531">
        <v>18.033999999999999</v>
      </c>
      <c r="AB33" s="528">
        <v>216.25909999999999</v>
      </c>
      <c r="AC33" s="528">
        <v>73.220600000000005</v>
      </c>
      <c r="AD33" s="530">
        <v>7.4742192233999996</v>
      </c>
      <c r="AE33" s="528">
        <v>1.044</v>
      </c>
      <c r="AF33" s="528">
        <v>0.16500000000000001</v>
      </c>
      <c r="AG33" s="528">
        <v>4.29</v>
      </c>
      <c r="AH33" s="528">
        <v>87.55</v>
      </c>
      <c r="AI33" s="527">
        <v>1793.068</v>
      </c>
      <c r="AJ33" s="528">
        <v>2.0670799999999998</v>
      </c>
      <c r="AK33" s="528">
        <v>6.4381599999999999</v>
      </c>
      <c r="AL33" s="528">
        <v>43.207459999999998</v>
      </c>
      <c r="AM33" s="528">
        <v>1.48492</v>
      </c>
      <c r="AN33" s="526">
        <v>147949410.69999999</v>
      </c>
      <c r="AO33" s="529">
        <v>0.89360740000000005</v>
      </c>
      <c r="AP33" s="526">
        <v>399723.27078999998</v>
      </c>
      <c r="AQ33" s="529">
        <v>7.5680899999999995E-2</v>
      </c>
      <c r="AR33" s="528">
        <v>138.57939999999999</v>
      </c>
      <c r="AS33" s="526" t="s">
        <v>472</v>
      </c>
      <c r="AT33" s="528">
        <v>41.318100000000001</v>
      </c>
      <c r="AU33"/>
    </row>
    <row r="34" spans="1:47" s="35" customFormat="1">
      <c r="A34" s="25" t="s">
        <v>1100</v>
      </c>
      <c r="B34" s="25" t="s">
        <v>874</v>
      </c>
      <c r="C34" s="15">
        <v>0.23124999999999998</v>
      </c>
      <c r="D34" s="15"/>
      <c r="E34" s="19">
        <v>300</v>
      </c>
      <c r="F34" s="160" t="s">
        <v>744</v>
      </c>
      <c r="G34" s="160">
        <v>1190</v>
      </c>
      <c r="H34" s="160">
        <v>1098</v>
      </c>
      <c r="I34" s="52" t="s">
        <v>703</v>
      </c>
      <c r="J34" s="167" t="s">
        <v>621</v>
      </c>
      <c r="K34" s="167">
        <v>4</v>
      </c>
      <c r="L34" s="167">
        <v>180</v>
      </c>
      <c r="M34" s="8">
        <v>5891.451</v>
      </c>
      <c r="N34" s="25"/>
      <c r="O34" s="16"/>
      <c r="P34" s="16"/>
      <c r="S34" s="431" t="s">
        <v>1100</v>
      </c>
      <c r="T34" s="375">
        <v>0</v>
      </c>
      <c r="U34" s="438">
        <v>0</v>
      </c>
      <c r="V34" s="431" t="s">
        <v>12</v>
      </c>
      <c r="W34" s="527">
        <v>90.405338293833083</v>
      </c>
      <c r="X34" s="527">
        <v>-11.819091472389438</v>
      </c>
      <c r="Y34" s="527">
        <v>174.42296360572027</v>
      </c>
      <c r="Z34" s="531">
        <v>101.58788</v>
      </c>
      <c r="AA34" s="531">
        <v>18.027259999999998</v>
      </c>
      <c r="AB34" s="528">
        <v>220.2039</v>
      </c>
      <c r="AC34" s="528">
        <v>72.441299999999998</v>
      </c>
      <c r="AD34" s="530">
        <v>7.5744930155999999</v>
      </c>
      <c r="AE34" s="528">
        <v>1.048</v>
      </c>
      <c r="AF34" s="528">
        <v>0.16600000000000001</v>
      </c>
      <c r="AG34" s="528">
        <v>4.29</v>
      </c>
      <c r="AH34" s="528">
        <v>87.564999999999998</v>
      </c>
      <c r="AI34" s="527">
        <v>1792.9390000000001</v>
      </c>
      <c r="AJ34" s="528">
        <v>2.04243</v>
      </c>
      <c r="AK34" s="528">
        <v>6.4427899999999996</v>
      </c>
      <c r="AL34" s="528">
        <v>43.156860000000002</v>
      </c>
      <c r="AM34" s="528">
        <v>1.48491</v>
      </c>
      <c r="AN34" s="526">
        <v>147949732.30000001</v>
      </c>
      <c r="AO34" s="529">
        <v>0.89309079999999996</v>
      </c>
      <c r="AP34" s="526">
        <v>399752.15980999998</v>
      </c>
      <c r="AQ34" s="529">
        <v>8.4795599999999999E-2</v>
      </c>
      <c r="AR34" s="528">
        <v>138.60470000000001</v>
      </c>
      <c r="AS34" s="526" t="s">
        <v>472</v>
      </c>
      <c r="AT34" s="528">
        <v>41.2928</v>
      </c>
      <c r="AU34"/>
    </row>
    <row r="35" spans="1:47" s="35" customFormat="1">
      <c r="A35" s="25" t="s">
        <v>1100</v>
      </c>
      <c r="B35" s="25" t="s">
        <v>875</v>
      </c>
      <c r="C35" s="15">
        <v>0.23680555555555557</v>
      </c>
      <c r="D35" s="15"/>
      <c r="E35" s="19">
        <v>300</v>
      </c>
      <c r="F35" s="160" t="s">
        <v>744</v>
      </c>
      <c r="G35" s="160">
        <v>1190</v>
      </c>
      <c r="H35" s="160">
        <v>1098</v>
      </c>
      <c r="I35" s="52" t="s">
        <v>792</v>
      </c>
      <c r="J35" s="167" t="s">
        <v>621</v>
      </c>
      <c r="K35" s="167">
        <v>4</v>
      </c>
      <c r="L35" s="167">
        <v>180</v>
      </c>
      <c r="M35" s="8">
        <v>5891.451</v>
      </c>
      <c r="N35" s="25"/>
      <c r="O35" s="16"/>
      <c r="P35" s="16"/>
      <c r="S35" s="431" t="s">
        <v>1100</v>
      </c>
      <c r="T35" s="375">
        <v>0</v>
      </c>
      <c r="U35" s="438">
        <v>0</v>
      </c>
      <c r="V35" s="431" t="s">
        <v>200</v>
      </c>
      <c r="W35" s="527">
        <v>90.437773402913621</v>
      </c>
      <c r="X35" s="527">
        <v>-10.981393230512708</v>
      </c>
      <c r="Y35" s="527">
        <v>399.76408270729189</v>
      </c>
      <c r="Z35" s="531">
        <v>101.62965</v>
      </c>
      <c r="AA35" s="531">
        <v>18.01803</v>
      </c>
      <c r="AB35" s="528">
        <v>224.97319999999999</v>
      </c>
      <c r="AC35" s="528">
        <v>71.305800000000005</v>
      </c>
      <c r="AD35" s="530">
        <v>7.7081914053</v>
      </c>
      <c r="AE35" s="528">
        <v>1.0549999999999999</v>
      </c>
      <c r="AF35" s="528">
        <v>0.16700000000000001</v>
      </c>
      <c r="AG35" s="528">
        <v>4.29</v>
      </c>
      <c r="AH35" s="528">
        <v>87.584000000000003</v>
      </c>
      <c r="AI35" s="527">
        <v>1792.7429999999999</v>
      </c>
      <c r="AJ35" s="528">
        <v>2.0097499999999999</v>
      </c>
      <c r="AK35" s="528">
        <v>6.4492000000000003</v>
      </c>
      <c r="AL35" s="528">
        <v>43.089390000000002</v>
      </c>
      <c r="AM35" s="528">
        <v>1.48489</v>
      </c>
      <c r="AN35" s="526">
        <v>147950160.80000001</v>
      </c>
      <c r="AO35" s="529">
        <v>0.89240149999999996</v>
      </c>
      <c r="AP35" s="526">
        <v>399795.76656999998</v>
      </c>
      <c r="AQ35" s="529">
        <v>9.6871799999999994E-2</v>
      </c>
      <c r="AR35" s="528">
        <v>138.6386</v>
      </c>
      <c r="AS35" s="526" t="s">
        <v>472</v>
      </c>
      <c r="AT35" s="528">
        <v>41.259</v>
      </c>
      <c r="AU35"/>
    </row>
    <row r="36" spans="1:47" s="35" customFormat="1">
      <c r="A36" s="25" t="s">
        <v>416</v>
      </c>
      <c r="B36" s="25" t="s">
        <v>877</v>
      </c>
      <c r="C36" s="15">
        <v>0.24097222222222223</v>
      </c>
      <c r="D36" s="15"/>
      <c r="E36" s="19">
        <v>300</v>
      </c>
      <c r="F36" s="160" t="s">
        <v>744</v>
      </c>
      <c r="G36" s="160">
        <v>1190</v>
      </c>
      <c r="H36" s="160">
        <v>1098</v>
      </c>
      <c r="I36" s="52" t="s">
        <v>943</v>
      </c>
      <c r="J36" s="167" t="s">
        <v>621</v>
      </c>
      <c r="K36" s="167">
        <v>4</v>
      </c>
      <c r="L36" s="167">
        <v>180</v>
      </c>
      <c r="M36" s="8">
        <v>5891.451</v>
      </c>
      <c r="N36" s="25"/>
      <c r="O36" s="16"/>
      <c r="P36" s="16"/>
      <c r="S36" s="431" t="s">
        <v>1100</v>
      </c>
      <c r="T36" s="375">
        <v>-28</v>
      </c>
      <c r="U36" s="438">
        <v>0</v>
      </c>
      <c r="V36" s="431" t="s">
        <v>12</v>
      </c>
      <c r="W36" s="527">
        <v>90.506229862802527</v>
      </c>
      <c r="X36" s="527">
        <v>-9.5347745864594327</v>
      </c>
      <c r="Y36" s="527">
        <v>943.54921133464632</v>
      </c>
      <c r="Z36" s="531">
        <v>101.66112</v>
      </c>
      <c r="AA36" s="531">
        <v>18.010899999999999</v>
      </c>
      <c r="AB36" s="528">
        <v>228.21119999999999</v>
      </c>
      <c r="AC36" s="528">
        <v>70.392399999999995</v>
      </c>
      <c r="AD36" s="530">
        <v>7.8084651976000004</v>
      </c>
      <c r="AE36" s="528">
        <v>1.0609999999999999</v>
      </c>
      <c r="AF36" s="528">
        <v>0.16800000000000001</v>
      </c>
      <c r="AG36" s="528">
        <v>4.29</v>
      </c>
      <c r="AH36" s="528">
        <v>87.599000000000004</v>
      </c>
      <c r="AI36" s="527">
        <v>1792.58</v>
      </c>
      <c r="AJ36" s="528">
        <v>1.9854000000000001</v>
      </c>
      <c r="AK36" s="528">
        <v>6.45418</v>
      </c>
      <c r="AL36" s="528">
        <v>43.038789999999999</v>
      </c>
      <c r="AM36" s="528">
        <v>1.48488</v>
      </c>
      <c r="AN36" s="526">
        <v>147950482</v>
      </c>
      <c r="AO36" s="529">
        <v>0.89188400000000001</v>
      </c>
      <c r="AP36" s="526">
        <v>399832.26312000002</v>
      </c>
      <c r="AQ36" s="529">
        <v>0.1058636</v>
      </c>
      <c r="AR36" s="528">
        <v>138.66419999999999</v>
      </c>
      <c r="AS36" s="526" t="s">
        <v>472</v>
      </c>
      <c r="AT36" s="528">
        <v>41.233400000000003</v>
      </c>
      <c r="AU36"/>
    </row>
    <row r="37" spans="1:47" s="35" customFormat="1">
      <c r="A37" s="25" t="s">
        <v>1100</v>
      </c>
      <c r="B37" s="25" t="s">
        <v>879</v>
      </c>
      <c r="C37" s="15">
        <v>0.24930555555555556</v>
      </c>
      <c r="D37" s="15"/>
      <c r="E37" s="19">
        <v>300</v>
      </c>
      <c r="F37" s="160" t="s">
        <v>744</v>
      </c>
      <c r="G37" s="160">
        <v>1190</v>
      </c>
      <c r="H37" s="160">
        <v>1098</v>
      </c>
      <c r="I37" s="52" t="s">
        <v>944</v>
      </c>
      <c r="J37" s="167" t="s">
        <v>621</v>
      </c>
      <c r="K37" s="167">
        <v>4</v>
      </c>
      <c r="L37" s="167">
        <v>180</v>
      </c>
      <c r="M37" s="8">
        <v>5891.451</v>
      </c>
      <c r="N37" s="25"/>
      <c r="O37" s="16"/>
      <c r="P37" s="16"/>
      <c r="S37" s="431" t="s">
        <v>1100</v>
      </c>
      <c r="T37" s="375">
        <v>-42</v>
      </c>
      <c r="U37" s="438">
        <v>0</v>
      </c>
      <c r="V37" s="431" t="s">
        <v>12</v>
      </c>
      <c r="W37" s="527">
        <v>90.489097924209034</v>
      </c>
      <c r="X37" s="527">
        <v>-8.8252277582728347</v>
      </c>
      <c r="Y37" s="527">
        <v>1329.4156382817087</v>
      </c>
      <c r="Z37" s="531">
        <v>101.7139</v>
      </c>
      <c r="AA37" s="531">
        <v>17.998670000000001</v>
      </c>
      <c r="AB37" s="528">
        <v>233.03550000000001</v>
      </c>
      <c r="AC37" s="528">
        <v>68.773200000000003</v>
      </c>
      <c r="AD37" s="530">
        <v>7.9755881847000003</v>
      </c>
      <c r="AE37" s="528">
        <v>1.0720000000000001</v>
      </c>
      <c r="AF37" s="528">
        <v>0.17</v>
      </c>
      <c r="AG37" s="528">
        <v>4.28</v>
      </c>
      <c r="AH37" s="528">
        <v>87.623999999999995</v>
      </c>
      <c r="AI37" s="527">
        <v>1792.2750000000001</v>
      </c>
      <c r="AJ37" s="528">
        <v>1.9451400000000001</v>
      </c>
      <c r="AK37" s="528">
        <v>6.4627999999999997</v>
      </c>
      <c r="AL37" s="528">
        <v>42.954459999999997</v>
      </c>
      <c r="AM37" s="528">
        <v>1.4848600000000001</v>
      </c>
      <c r="AN37" s="526">
        <v>147951016.90000001</v>
      </c>
      <c r="AO37" s="529">
        <v>0.89102079999999995</v>
      </c>
      <c r="AP37" s="526">
        <v>399900.24829000002</v>
      </c>
      <c r="AQ37" s="529">
        <v>0.1207075</v>
      </c>
      <c r="AR37" s="528">
        <v>138.7071</v>
      </c>
      <c r="AS37" s="526" t="s">
        <v>472</v>
      </c>
      <c r="AT37" s="528">
        <v>41.190600000000003</v>
      </c>
      <c r="AU37"/>
    </row>
    <row r="38" spans="1:47" s="35" customFormat="1">
      <c r="A38" s="25" t="s">
        <v>1100</v>
      </c>
      <c r="B38" s="25" t="s">
        <v>1090</v>
      </c>
      <c r="C38" s="15">
        <v>0.25555555555555559</v>
      </c>
      <c r="D38" s="15"/>
      <c r="E38" s="19">
        <v>300</v>
      </c>
      <c r="F38" s="160" t="s">
        <v>744</v>
      </c>
      <c r="G38" s="160">
        <v>1190</v>
      </c>
      <c r="H38" s="160">
        <v>1098</v>
      </c>
      <c r="I38" s="52" t="s">
        <v>331</v>
      </c>
      <c r="J38" s="167" t="s">
        <v>621</v>
      </c>
      <c r="K38" s="167">
        <v>4</v>
      </c>
      <c r="L38" s="167">
        <v>180</v>
      </c>
      <c r="M38" s="8">
        <v>5891.451</v>
      </c>
      <c r="N38" s="25"/>
      <c r="O38" s="16"/>
      <c r="P38" s="16"/>
      <c r="S38" s="431" t="s">
        <v>1100</v>
      </c>
      <c r="T38" s="375">
        <v>-60</v>
      </c>
      <c r="U38" s="438">
        <v>0</v>
      </c>
      <c r="V38" s="431" t="s">
        <v>12</v>
      </c>
      <c r="W38" s="527">
        <v>90.451616817339783</v>
      </c>
      <c r="X38" s="527">
        <v>-8.1377123477258646</v>
      </c>
      <c r="Y38" s="527">
        <v>1826.2987593964153</v>
      </c>
      <c r="Z38" s="531">
        <v>101.77248</v>
      </c>
      <c r="AA38" s="531">
        <v>17.9847</v>
      </c>
      <c r="AB38" s="528">
        <v>237.6335</v>
      </c>
      <c r="AC38" s="528">
        <v>66.879499999999993</v>
      </c>
      <c r="AD38" s="530">
        <v>8.1594234705000002</v>
      </c>
      <c r="AE38" s="528">
        <v>1.087</v>
      </c>
      <c r="AF38" s="528">
        <v>0.17199999999999999</v>
      </c>
      <c r="AG38" s="528">
        <v>4.28</v>
      </c>
      <c r="AH38" s="528">
        <v>87.650999999999996</v>
      </c>
      <c r="AI38" s="527">
        <v>1791.894</v>
      </c>
      <c r="AJ38" s="528">
        <v>1.90141</v>
      </c>
      <c r="AK38" s="528">
        <v>6.4727499999999996</v>
      </c>
      <c r="AL38" s="528">
        <v>42.861699999999999</v>
      </c>
      <c r="AM38" s="528">
        <v>1.4848300000000001</v>
      </c>
      <c r="AN38" s="526">
        <v>147951604.59999999</v>
      </c>
      <c r="AO38" s="529">
        <v>0.89007020000000003</v>
      </c>
      <c r="AP38" s="526">
        <v>399985.24628000002</v>
      </c>
      <c r="AQ38" s="529">
        <v>0.1368017</v>
      </c>
      <c r="AR38" s="528">
        <v>138.75479999999999</v>
      </c>
      <c r="AS38" s="526" t="s">
        <v>472</v>
      </c>
      <c r="AT38" s="528">
        <v>41.143000000000001</v>
      </c>
      <c r="AU38"/>
    </row>
    <row r="39" spans="1:47" s="35" customFormat="1">
      <c r="A39" s="25" t="s">
        <v>1100</v>
      </c>
      <c r="B39" s="25" t="s">
        <v>1092</v>
      </c>
      <c r="C39" s="15">
        <v>0.26111111111111113</v>
      </c>
      <c r="D39" s="15"/>
      <c r="E39" s="19">
        <v>300</v>
      </c>
      <c r="F39" s="160" t="s">
        <v>744</v>
      </c>
      <c r="G39" s="160">
        <v>1190</v>
      </c>
      <c r="H39" s="160">
        <v>1098</v>
      </c>
      <c r="I39" s="52" t="s">
        <v>945</v>
      </c>
      <c r="J39" s="167" t="s">
        <v>621</v>
      </c>
      <c r="K39" s="167">
        <v>4</v>
      </c>
      <c r="L39" s="167">
        <v>180</v>
      </c>
      <c r="M39" s="8">
        <v>5891.451</v>
      </c>
      <c r="N39" s="25"/>
      <c r="O39" s="16"/>
      <c r="P39" s="16"/>
      <c r="S39" s="431" t="s">
        <v>1100</v>
      </c>
      <c r="T39" s="375">
        <v>-120</v>
      </c>
      <c r="U39" s="438">
        <v>0</v>
      </c>
      <c r="V39" s="431" t="s">
        <v>12</v>
      </c>
      <c r="W39" s="527">
        <v>90.341194381244421</v>
      </c>
      <c r="X39" s="527">
        <v>-6.7591437285058591</v>
      </c>
      <c r="Y39" s="527">
        <v>3484.1418838280601</v>
      </c>
      <c r="Z39" s="531">
        <v>101.81546</v>
      </c>
      <c r="AA39" s="531">
        <v>17.974209999999999</v>
      </c>
      <c r="AB39" s="528">
        <v>240.58709999999999</v>
      </c>
      <c r="AC39" s="528">
        <v>65.443600000000004</v>
      </c>
      <c r="AD39" s="530">
        <v>8.2931218600999994</v>
      </c>
      <c r="AE39" s="528">
        <v>1.099</v>
      </c>
      <c r="AF39" s="528">
        <v>0.17399999999999999</v>
      </c>
      <c r="AG39" s="528">
        <v>4.28</v>
      </c>
      <c r="AH39" s="528">
        <v>87.671000000000006</v>
      </c>
      <c r="AI39" s="527">
        <v>1791.588</v>
      </c>
      <c r="AJ39" s="528">
        <v>1.87</v>
      </c>
      <c r="AK39" s="528">
        <v>6.48027</v>
      </c>
      <c r="AL39" s="528">
        <v>42.794229999999999</v>
      </c>
      <c r="AM39" s="528">
        <v>1.48482</v>
      </c>
      <c r="AN39" s="526">
        <v>147952031.69999999</v>
      </c>
      <c r="AO39" s="529">
        <v>0.88937809999999995</v>
      </c>
      <c r="AP39" s="526">
        <v>400053.68913999997</v>
      </c>
      <c r="AQ39" s="529">
        <v>0.14833250000000001</v>
      </c>
      <c r="AR39" s="528">
        <v>138.78989999999999</v>
      </c>
      <c r="AS39" s="526" t="s">
        <v>472</v>
      </c>
      <c r="AT39" s="528">
        <v>41.107999999999997</v>
      </c>
      <c r="AU39"/>
    </row>
    <row r="40" spans="1:47" s="35" customFormat="1">
      <c r="A40" s="25" t="s">
        <v>1188</v>
      </c>
      <c r="B40" s="25" t="s">
        <v>884</v>
      </c>
      <c r="C40" s="15">
        <v>0.26666666666666666</v>
      </c>
      <c r="D40" s="15"/>
      <c r="E40" s="19">
        <v>30</v>
      </c>
      <c r="F40" s="160" t="s">
        <v>744</v>
      </c>
      <c r="G40" s="160">
        <v>1190</v>
      </c>
      <c r="H40" s="160">
        <v>1098</v>
      </c>
      <c r="I40" s="52" t="s">
        <v>638</v>
      </c>
      <c r="J40" s="167" t="s">
        <v>621</v>
      </c>
      <c r="K40" s="167">
        <v>4</v>
      </c>
      <c r="L40" s="167">
        <v>180</v>
      </c>
      <c r="M40" s="8">
        <v>5891.451</v>
      </c>
      <c r="N40" s="25"/>
      <c r="O40" s="16"/>
      <c r="P40" s="16"/>
      <c r="S40" s="431" t="s">
        <v>1188</v>
      </c>
      <c r="T40" s="375"/>
      <c r="U40" s="438"/>
      <c r="V40" s="342"/>
      <c r="W40" s="436"/>
      <c r="X40" s="436"/>
      <c r="Y40" s="436"/>
      <c r="Z40" s="531">
        <v>101.84251</v>
      </c>
      <c r="AA40" s="531">
        <v>17.967510000000001</v>
      </c>
      <c r="AB40" s="528">
        <v>242.28989999999999</v>
      </c>
      <c r="AC40" s="528">
        <v>64.525499999999994</v>
      </c>
      <c r="AD40" s="530">
        <v>8.3766833537000007</v>
      </c>
      <c r="AE40" s="528">
        <v>1.107</v>
      </c>
      <c r="AF40" s="528">
        <v>0.17499999999999999</v>
      </c>
      <c r="AG40" s="528">
        <v>4.28</v>
      </c>
      <c r="AH40" s="528">
        <v>87.683999999999997</v>
      </c>
      <c r="AI40" s="527">
        <v>1791.383</v>
      </c>
      <c r="AJ40" s="528">
        <v>1.85056</v>
      </c>
      <c r="AK40" s="528">
        <v>6.4850899999999996</v>
      </c>
      <c r="AL40" s="528">
        <v>42.752070000000003</v>
      </c>
      <c r="AM40" s="528">
        <v>1.4847999999999999</v>
      </c>
      <c r="AN40" s="526">
        <v>147952298.40000001</v>
      </c>
      <c r="AO40" s="529">
        <v>0.88894519999999999</v>
      </c>
      <c r="AP40" s="526">
        <v>400099.26228999998</v>
      </c>
      <c r="AQ40" s="529">
        <v>0.15545790000000001</v>
      </c>
      <c r="AR40" s="528">
        <v>138.81190000000001</v>
      </c>
      <c r="AS40" s="526" t="s">
        <v>472</v>
      </c>
      <c r="AT40" s="528">
        <v>41.085900000000002</v>
      </c>
      <c r="AU40"/>
    </row>
    <row r="41" spans="1:47" s="35" customFormat="1">
      <c r="A41" s="25" t="s">
        <v>1325</v>
      </c>
      <c r="B41" s="25" t="s">
        <v>808</v>
      </c>
      <c r="C41" s="15">
        <v>0.26874999999999999</v>
      </c>
      <c r="D41" s="15"/>
      <c r="E41" s="19">
        <v>600</v>
      </c>
      <c r="F41" s="160" t="s">
        <v>744</v>
      </c>
      <c r="G41" s="160">
        <v>1190</v>
      </c>
      <c r="H41" s="160">
        <v>1098</v>
      </c>
      <c r="I41" s="52" t="s">
        <v>334</v>
      </c>
      <c r="J41" s="167" t="s">
        <v>621</v>
      </c>
      <c r="K41" s="167">
        <v>4</v>
      </c>
      <c r="L41" s="167">
        <v>180</v>
      </c>
      <c r="M41" s="8">
        <v>5891.451</v>
      </c>
      <c r="N41" s="25"/>
      <c r="O41" s="16"/>
      <c r="P41" s="16"/>
      <c r="S41" s="339"/>
      <c r="T41" s="375"/>
      <c r="U41" s="438"/>
      <c r="V41" s="342"/>
      <c r="W41" s="436"/>
      <c r="X41" s="436"/>
      <c r="Y41" s="436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s="35" customFormat="1">
      <c r="A42" s="25" t="s">
        <v>834</v>
      </c>
      <c r="B42" s="25" t="s">
        <v>809</v>
      </c>
      <c r="C42" s="15">
        <v>0.27847222222222223</v>
      </c>
      <c r="D42" s="15">
        <v>0</v>
      </c>
      <c r="E42" s="19">
        <v>30</v>
      </c>
      <c r="F42" s="160" t="s">
        <v>744</v>
      </c>
      <c r="G42" s="16">
        <v>1190</v>
      </c>
      <c r="H42" s="16">
        <v>994</v>
      </c>
      <c r="I42" s="35" t="s">
        <v>526</v>
      </c>
      <c r="J42" s="160" t="s">
        <v>620</v>
      </c>
      <c r="K42" s="160">
        <v>4</v>
      </c>
      <c r="L42" s="160">
        <v>180</v>
      </c>
      <c r="M42" s="8">
        <v>5891.451</v>
      </c>
      <c r="N42" s="25"/>
      <c r="O42" s="16"/>
      <c r="P42" s="16"/>
      <c r="S42" s="339"/>
      <c r="T42" s="375"/>
      <c r="U42" s="438"/>
      <c r="V42" s="342"/>
      <c r="W42" s="436"/>
      <c r="X42" s="436"/>
      <c r="Y42" s="436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s="35" customFormat="1">
      <c r="A43" s="25" t="s">
        <v>999</v>
      </c>
      <c r="B43" s="25" t="s">
        <v>657</v>
      </c>
      <c r="C43" s="15">
        <v>0.28333333333333333</v>
      </c>
      <c r="D43" s="15"/>
      <c r="E43" s="19">
        <v>30</v>
      </c>
      <c r="F43" s="160" t="s">
        <v>744</v>
      </c>
      <c r="G43" s="16">
        <v>1190</v>
      </c>
      <c r="H43" s="16">
        <v>1098</v>
      </c>
      <c r="I43" s="52" t="s">
        <v>638</v>
      </c>
      <c r="J43" s="167" t="s">
        <v>621</v>
      </c>
      <c r="K43" s="167">
        <v>4</v>
      </c>
      <c r="L43" s="167">
        <v>180</v>
      </c>
      <c r="M43" s="8">
        <v>5891.451</v>
      </c>
      <c r="N43" s="25"/>
      <c r="O43" s="16"/>
      <c r="P43" s="16"/>
      <c r="S43" s="431" t="s">
        <v>1188</v>
      </c>
      <c r="T43" s="375"/>
      <c r="U43" s="438"/>
      <c r="V43" s="342"/>
      <c r="W43" s="436"/>
      <c r="X43" s="436"/>
      <c r="Y43" s="436"/>
      <c r="Z43" s="531">
        <v>101.97454</v>
      </c>
      <c r="AA43" s="531">
        <v>17.933890000000002</v>
      </c>
      <c r="AB43" s="528">
        <v>249.2432</v>
      </c>
      <c r="AC43" s="528">
        <v>59.950699999999998</v>
      </c>
      <c r="AD43" s="530">
        <v>8.7777785225000002</v>
      </c>
      <c r="AE43" s="528">
        <v>1.1539999999999999</v>
      </c>
      <c r="AF43" s="528">
        <v>0.183</v>
      </c>
      <c r="AG43" s="528">
        <v>4.28</v>
      </c>
      <c r="AH43" s="528">
        <v>87.745999999999995</v>
      </c>
      <c r="AI43" s="527">
        <v>1790.2739999999999</v>
      </c>
      <c r="AJ43" s="528">
        <v>1.75945</v>
      </c>
      <c r="AK43" s="528">
        <v>6.5094799999999999</v>
      </c>
      <c r="AL43" s="528">
        <v>42.549669999999999</v>
      </c>
      <c r="AM43" s="528">
        <v>1.48475</v>
      </c>
      <c r="AN43" s="526">
        <v>147953577</v>
      </c>
      <c r="AO43" s="529">
        <v>0.88686390000000004</v>
      </c>
      <c r="AP43" s="526">
        <v>400347.26053000003</v>
      </c>
      <c r="AQ43" s="529">
        <v>0.1886765</v>
      </c>
      <c r="AR43" s="528">
        <v>138.91999999999999</v>
      </c>
      <c r="AS43" s="526" t="s">
        <v>472</v>
      </c>
      <c r="AT43" s="528">
        <v>40.978000000000002</v>
      </c>
      <c r="AU43"/>
    </row>
    <row r="44" spans="1:47" s="35" customFormat="1">
      <c r="A44" s="25" t="s">
        <v>498</v>
      </c>
      <c r="B44" s="25" t="s">
        <v>658</v>
      </c>
      <c r="C44" s="15">
        <v>0.28541666666666665</v>
      </c>
      <c r="D44" s="15"/>
      <c r="E44" s="19">
        <v>300</v>
      </c>
      <c r="F44" s="160" t="s">
        <v>744</v>
      </c>
      <c r="G44" s="160">
        <v>1190</v>
      </c>
      <c r="H44" s="160">
        <v>1098</v>
      </c>
      <c r="I44" s="52" t="s">
        <v>703</v>
      </c>
      <c r="J44" s="167" t="s">
        <v>621</v>
      </c>
      <c r="K44" s="167">
        <v>4</v>
      </c>
      <c r="L44" s="167">
        <v>180</v>
      </c>
      <c r="M44" s="8">
        <v>5891.451</v>
      </c>
      <c r="N44" s="25"/>
      <c r="O44" s="16"/>
      <c r="P44" s="16"/>
      <c r="S44" s="431" t="s">
        <v>498</v>
      </c>
      <c r="T44" s="375">
        <v>0</v>
      </c>
      <c r="U44" s="438">
        <v>0</v>
      </c>
      <c r="V44" s="431" t="s">
        <v>12</v>
      </c>
      <c r="W44" s="527">
        <v>93.841526342562304</v>
      </c>
      <c r="X44" s="527">
        <v>20.118947679101399</v>
      </c>
      <c r="Y44" s="527">
        <v>174.7119899012323</v>
      </c>
      <c r="Z44" s="531">
        <v>102.00817000000001</v>
      </c>
      <c r="AA44" s="531">
        <v>17.92511</v>
      </c>
      <c r="AB44" s="528">
        <v>250.72800000000001</v>
      </c>
      <c r="AC44" s="528">
        <v>58.773600000000002</v>
      </c>
      <c r="AD44" s="530">
        <v>8.8780523146999997</v>
      </c>
      <c r="AE44" s="528">
        <v>1.169</v>
      </c>
      <c r="AF44" s="528">
        <v>0.185</v>
      </c>
      <c r="AG44" s="528">
        <v>4.28</v>
      </c>
      <c r="AH44" s="528">
        <v>87.760999999999996</v>
      </c>
      <c r="AI44" s="527">
        <v>1789.9639999999999</v>
      </c>
      <c r="AJ44" s="528">
        <v>1.7373099999999999</v>
      </c>
      <c r="AK44" s="528">
        <v>6.5158800000000001</v>
      </c>
      <c r="AL44" s="528">
        <v>42.499070000000003</v>
      </c>
      <c r="AM44" s="528">
        <v>1.4847399999999999</v>
      </c>
      <c r="AN44" s="526">
        <v>147953896.19999999</v>
      </c>
      <c r="AO44" s="529">
        <v>0.88634279999999999</v>
      </c>
      <c r="AP44" s="526">
        <v>400416.63640000002</v>
      </c>
      <c r="AQ44" s="529">
        <v>0.19670000000000001</v>
      </c>
      <c r="AR44" s="528">
        <v>138.94759999999999</v>
      </c>
      <c r="AS44" s="526" t="s">
        <v>472</v>
      </c>
      <c r="AT44" s="528">
        <v>40.950499999999998</v>
      </c>
      <c r="AU44"/>
    </row>
    <row r="45" spans="1:47" s="35" customFormat="1">
      <c r="A45" s="53" t="s">
        <v>498</v>
      </c>
      <c r="B45" s="25" t="s">
        <v>810</v>
      </c>
      <c r="C45" s="15">
        <v>0.2902777777777778</v>
      </c>
      <c r="D45" s="15"/>
      <c r="E45" s="19">
        <v>300</v>
      </c>
      <c r="F45" s="160" t="s">
        <v>744</v>
      </c>
      <c r="G45" s="160">
        <v>1190</v>
      </c>
      <c r="H45" s="160">
        <v>1098</v>
      </c>
      <c r="I45" s="52" t="s">
        <v>185</v>
      </c>
      <c r="J45" s="167" t="s">
        <v>621</v>
      </c>
      <c r="K45" s="167">
        <v>4</v>
      </c>
      <c r="L45" s="167">
        <v>180</v>
      </c>
      <c r="M45" s="8">
        <v>5891.451</v>
      </c>
      <c r="N45" s="25"/>
      <c r="O45" s="16"/>
      <c r="P45" s="16"/>
      <c r="S45" s="431" t="s">
        <v>498</v>
      </c>
      <c r="T45" s="375">
        <v>0</v>
      </c>
      <c r="U45" s="438">
        <v>0</v>
      </c>
      <c r="V45" s="431" t="s">
        <v>200</v>
      </c>
      <c r="W45" s="527">
        <v>93.449135340143982</v>
      </c>
      <c r="X45" s="527">
        <v>17.422295897691612</v>
      </c>
      <c r="Y45" s="527">
        <v>400.46190708782615</v>
      </c>
      <c r="Z45" s="531">
        <v>102.04207</v>
      </c>
      <c r="AA45" s="531">
        <v>17.91619</v>
      </c>
      <c r="AB45" s="528">
        <v>252.13210000000001</v>
      </c>
      <c r="AC45" s="528">
        <v>57.586300000000001</v>
      </c>
      <c r="AD45" s="530">
        <v>8.9783261069000009</v>
      </c>
      <c r="AE45" s="528">
        <v>1.1839999999999999</v>
      </c>
      <c r="AF45" s="528">
        <v>0.187</v>
      </c>
      <c r="AG45" s="528">
        <v>4.28</v>
      </c>
      <c r="AH45" s="528">
        <v>87.777000000000001</v>
      </c>
      <c r="AI45" s="527">
        <v>1789.6410000000001</v>
      </c>
      <c r="AJ45" s="528">
        <v>1.7154499999999999</v>
      </c>
      <c r="AK45" s="528">
        <v>6.5224000000000002</v>
      </c>
      <c r="AL45" s="528">
        <v>42.44847</v>
      </c>
      <c r="AM45" s="528">
        <v>1.48472</v>
      </c>
      <c r="AN45" s="526">
        <v>147954215.19999999</v>
      </c>
      <c r="AO45" s="529">
        <v>0.88582119999999998</v>
      </c>
      <c r="AP45" s="526">
        <v>400488.87891000003</v>
      </c>
      <c r="AQ45" s="529">
        <v>0.20460030000000001</v>
      </c>
      <c r="AR45" s="528">
        <v>138.97550000000001</v>
      </c>
      <c r="AS45" s="526" t="s">
        <v>472</v>
      </c>
      <c r="AT45" s="528">
        <v>40.922600000000003</v>
      </c>
      <c r="AU45"/>
    </row>
    <row r="46" spans="1:47">
      <c r="A46" s="25" t="s">
        <v>498</v>
      </c>
      <c r="B46" s="25" t="s">
        <v>1135</v>
      </c>
      <c r="C46" s="15">
        <v>0.29583333333333334</v>
      </c>
      <c r="D46" s="15"/>
      <c r="E46" s="19">
        <v>300</v>
      </c>
      <c r="F46" s="160" t="s">
        <v>744</v>
      </c>
      <c r="G46" s="160">
        <v>1190</v>
      </c>
      <c r="H46" s="160">
        <v>1098</v>
      </c>
      <c r="I46" s="52" t="s">
        <v>943</v>
      </c>
      <c r="J46" s="167" t="s">
        <v>621</v>
      </c>
      <c r="K46" s="167">
        <v>4</v>
      </c>
      <c r="L46" s="167">
        <v>180</v>
      </c>
      <c r="M46" s="8">
        <v>5891.451</v>
      </c>
      <c r="N46" s="54"/>
      <c r="O46" s="16"/>
      <c r="P46" s="16"/>
      <c r="S46" s="431" t="s">
        <v>498</v>
      </c>
      <c r="T46" s="375">
        <v>-28</v>
      </c>
      <c r="U46" s="438">
        <v>0</v>
      </c>
      <c r="V46" s="431" t="s">
        <v>12</v>
      </c>
      <c r="W46" s="527">
        <v>92.832561146354323</v>
      </c>
      <c r="X46" s="527">
        <v>13.194510330692584</v>
      </c>
      <c r="Y46" s="527">
        <v>900.88478971663062</v>
      </c>
      <c r="Z46" s="531">
        <v>102.09347</v>
      </c>
      <c r="AA46" s="531">
        <v>17.902550000000002</v>
      </c>
      <c r="AB46" s="528">
        <v>254.1046</v>
      </c>
      <c r="AC46" s="528">
        <v>55.789200000000001</v>
      </c>
      <c r="AD46" s="530">
        <v>9.1287367952</v>
      </c>
      <c r="AE46" s="528">
        <v>1.208</v>
      </c>
      <c r="AF46" s="528">
        <v>0.191</v>
      </c>
      <c r="AG46" s="528">
        <v>4.28</v>
      </c>
      <c r="AH46" s="528">
        <v>87.801000000000002</v>
      </c>
      <c r="AI46" s="527">
        <v>1789.133</v>
      </c>
      <c r="AJ46" s="528">
        <v>1.68319</v>
      </c>
      <c r="AK46" s="528">
        <v>6.5323799999999999</v>
      </c>
      <c r="AL46" s="528">
        <v>42.372570000000003</v>
      </c>
      <c r="AM46" s="528">
        <v>1.4846999999999999</v>
      </c>
      <c r="AN46" s="526">
        <v>147954693.30000001</v>
      </c>
      <c r="AO46" s="529">
        <v>0.8850382</v>
      </c>
      <c r="AP46" s="526">
        <v>400602.51804</v>
      </c>
      <c r="AQ46" s="529">
        <v>0.2162085</v>
      </c>
      <c r="AR46" s="528">
        <v>139.01779999999999</v>
      </c>
      <c r="AS46" s="526" t="s">
        <v>472</v>
      </c>
      <c r="AT46" s="528">
        <v>40.880400000000002</v>
      </c>
    </row>
    <row r="47" spans="1:47">
      <c r="A47" s="25" t="s">
        <v>498</v>
      </c>
      <c r="B47" s="25" t="s">
        <v>1136</v>
      </c>
      <c r="C47" s="15">
        <v>0.3</v>
      </c>
      <c r="D47" s="15"/>
      <c r="E47" s="19">
        <v>300</v>
      </c>
      <c r="F47" s="160" t="s">
        <v>744</v>
      </c>
      <c r="G47" s="160">
        <v>1190</v>
      </c>
      <c r="H47" s="160">
        <v>1098</v>
      </c>
      <c r="I47" s="52" t="s">
        <v>944</v>
      </c>
      <c r="J47" s="167" t="s">
        <v>621</v>
      </c>
      <c r="K47" s="167">
        <v>4</v>
      </c>
      <c r="L47" s="167">
        <v>180</v>
      </c>
      <c r="M47" s="8">
        <v>5891.451</v>
      </c>
      <c r="O47" s="16"/>
      <c r="P47" s="16"/>
      <c r="S47" s="431" t="s">
        <v>498</v>
      </c>
      <c r="T47" s="375">
        <v>-42</v>
      </c>
      <c r="U47" s="438">
        <v>0</v>
      </c>
      <c r="V47" s="431" t="s">
        <v>12</v>
      </c>
      <c r="W47" s="527">
        <v>92.49749461783199</v>
      </c>
      <c r="X47" s="527">
        <v>11.000626962341126</v>
      </c>
      <c r="Y47" s="527">
        <v>1273.534931945981</v>
      </c>
      <c r="Z47" s="531">
        <v>102.12811000000001</v>
      </c>
      <c r="AA47" s="531">
        <v>17.893280000000001</v>
      </c>
      <c r="AB47" s="528">
        <v>255.3408</v>
      </c>
      <c r="AC47" s="528">
        <v>54.581699999999998</v>
      </c>
      <c r="AD47" s="530">
        <v>9.2290105873999995</v>
      </c>
      <c r="AE47" s="528">
        <v>1.226</v>
      </c>
      <c r="AF47" s="528">
        <v>0.19400000000000001</v>
      </c>
      <c r="AG47" s="528">
        <v>4.28</v>
      </c>
      <c r="AH47" s="528">
        <v>87.817999999999998</v>
      </c>
      <c r="AI47" s="527">
        <v>1788.779</v>
      </c>
      <c r="AJ47" s="528">
        <v>1.6620600000000001</v>
      </c>
      <c r="AK47" s="528">
        <v>6.5391700000000004</v>
      </c>
      <c r="AL47" s="528">
        <v>42.321980000000003</v>
      </c>
      <c r="AM47" s="528">
        <v>1.4846900000000001</v>
      </c>
      <c r="AN47" s="526">
        <v>147955011.80000001</v>
      </c>
      <c r="AO47" s="529">
        <v>0.88451579999999996</v>
      </c>
      <c r="AP47" s="526">
        <v>400681.72493999999</v>
      </c>
      <c r="AQ47" s="529">
        <v>0.22377830000000001</v>
      </c>
      <c r="AR47" s="528">
        <v>139.0463</v>
      </c>
      <c r="AS47" s="526" t="s">
        <v>472</v>
      </c>
      <c r="AT47" s="528">
        <v>40.851900000000001</v>
      </c>
    </row>
    <row r="48" spans="1:47">
      <c r="A48" s="25" t="s">
        <v>498</v>
      </c>
      <c r="B48" s="25" t="s">
        <v>814</v>
      </c>
      <c r="C48" s="15">
        <v>0.30555555555555552</v>
      </c>
      <c r="D48" s="15"/>
      <c r="E48" s="19">
        <v>300</v>
      </c>
      <c r="F48" s="160" t="s">
        <v>744</v>
      </c>
      <c r="G48" s="160">
        <v>1190</v>
      </c>
      <c r="H48" s="160">
        <v>1098</v>
      </c>
      <c r="I48" s="52" t="s">
        <v>331</v>
      </c>
      <c r="J48" s="167" t="s">
        <v>621</v>
      </c>
      <c r="K48" s="167">
        <v>4</v>
      </c>
      <c r="L48" s="167">
        <v>180</v>
      </c>
      <c r="M48" s="8">
        <v>5891.451</v>
      </c>
      <c r="O48" s="16"/>
      <c r="P48" s="16"/>
      <c r="S48" s="431" t="s">
        <v>498</v>
      </c>
      <c r="T48" s="375">
        <v>-60</v>
      </c>
      <c r="U48" s="438">
        <v>0</v>
      </c>
      <c r="V48" s="431" t="s">
        <v>12</v>
      </c>
      <c r="W48" s="527">
        <v>92.150228430406884</v>
      </c>
      <c r="X48" s="527">
        <v>8.8687151713234034</v>
      </c>
      <c r="Y48" s="527">
        <v>1757.9501118279763</v>
      </c>
      <c r="Z48" s="531">
        <v>102.17479</v>
      </c>
      <c r="AA48" s="531">
        <v>17.88072</v>
      </c>
      <c r="AB48" s="528">
        <v>256.9033</v>
      </c>
      <c r="AC48" s="528">
        <v>52.9619</v>
      </c>
      <c r="AD48" s="530">
        <v>9.3627089769000005</v>
      </c>
      <c r="AE48" s="528">
        <v>1.252</v>
      </c>
      <c r="AF48" s="528">
        <v>0.19800000000000001</v>
      </c>
      <c r="AG48" s="528">
        <v>4.28</v>
      </c>
      <c r="AH48" s="528">
        <v>87.84</v>
      </c>
      <c r="AI48" s="527">
        <v>1788.289</v>
      </c>
      <c r="AJ48" s="528">
        <v>1.6343700000000001</v>
      </c>
      <c r="AK48" s="528">
        <v>6.5483900000000004</v>
      </c>
      <c r="AL48" s="528">
        <v>42.254510000000003</v>
      </c>
      <c r="AM48" s="528">
        <v>1.4846699999999999</v>
      </c>
      <c r="AN48" s="526">
        <v>147955436.19999999</v>
      </c>
      <c r="AO48" s="529">
        <v>0.88381869999999996</v>
      </c>
      <c r="AP48" s="526">
        <v>400791.52533999999</v>
      </c>
      <c r="AQ48" s="529">
        <v>0.2336511</v>
      </c>
      <c r="AR48" s="528">
        <v>139.0849</v>
      </c>
      <c r="AS48" s="526" t="s">
        <v>472</v>
      </c>
      <c r="AT48" s="528">
        <v>40.813400000000001</v>
      </c>
    </row>
    <row r="49" spans="1:46">
      <c r="A49" s="25" t="s">
        <v>498</v>
      </c>
      <c r="B49" s="25" t="s">
        <v>1214</v>
      </c>
      <c r="C49" s="15">
        <v>0.31111111111111112</v>
      </c>
      <c r="D49" s="15"/>
      <c r="E49" s="19">
        <v>300</v>
      </c>
      <c r="F49" s="160" t="s">
        <v>744</v>
      </c>
      <c r="G49" s="160">
        <v>1190</v>
      </c>
      <c r="H49" s="160">
        <v>1098</v>
      </c>
      <c r="I49" s="52" t="s">
        <v>35</v>
      </c>
      <c r="J49" s="167" t="s">
        <v>621</v>
      </c>
      <c r="K49" s="167">
        <v>4</v>
      </c>
      <c r="L49" s="167">
        <v>180</v>
      </c>
      <c r="M49" s="8">
        <v>5891.451</v>
      </c>
      <c r="O49" s="16"/>
      <c r="P49" s="16"/>
      <c r="S49" s="431" t="s">
        <v>498</v>
      </c>
      <c r="T49" s="375">
        <v>-120</v>
      </c>
      <c r="U49" s="438">
        <v>0</v>
      </c>
      <c r="V49" s="431" t="s">
        <v>12</v>
      </c>
      <c r="W49" s="527">
        <v>91.412346749733786</v>
      </c>
      <c r="X49" s="527">
        <v>4.7311129095458258</v>
      </c>
      <c r="Y49" s="527">
        <v>3393.4004325956662</v>
      </c>
      <c r="Z49" s="531">
        <v>102.22204000000001</v>
      </c>
      <c r="AA49" s="531">
        <v>17.867920000000002</v>
      </c>
      <c r="AB49" s="528">
        <v>258.37920000000003</v>
      </c>
      <c r="AC49" s="528">
        <v>51.332700000000003</v>
      </c>
      <c r="AD49" s="530">
        <v>9.4964073664999997</v>
      </c>
      <c r="AE49" s="528">
        <v>1.2789999999999999</v>
      </c>
      <c r="AF49" s="528">
        <v>0.20200000000000001</v>
      </c>
      <c r="AG49" s="528">
        <v>4.28</v>
      </c>
      <c r="AH49" s="528">
        <v>87.861999999999995</v>
      </c>
      <c r="AI49" s="527">
        <v>1787.779</v>
      </c>
      <c r="AJ49" s="528">
        <v>1.60727</v>
      </c>
      <c r="AK49" s="528">
        <v>6.5577800000000002</v>
      </c>
      <c r="AL49" s="528">
        <v>42.187049999999999</v>
      </c>
      <c r="AM49" s="528">
        <v>1.48465</v>
      </c>
      <c r="AN49" s="526">
        <v>147955860.30000001</v>
      </c>
      <c r="AO49" s="529">
        <v>0.88312100000000004</v>
      </c>
      <c r="AP49" s="526">
        <v>400906.00251000002</v>
      </c>
      <c r="AQ49" s="529">
        <v>0.2432617</v>
      </c>
      <c r="AR49" s="528">
        <v>139.124</v>
      </c>
      <c r="AS49" s="526" t="s">
        <v>472</v>
      </c>
      <c r="AT49" s="528">
        <v>40.774299999999997</v>
      </c>
    </row>
    <row r="50" spans="1:46">
      <c r="A50" s="25" t="s">
        <v>1188</v>
      </c>
      <c r="B50" s="25" t="s">
        <v>1215</v>
      </c>
      <c r="C50" s="15">
        <v>0.31597222222222221</v>
      </c>
      <c r="D50" s="15"/>
      <c r="E50" s="19">
        <v>30</v>
      </c>
      <c r="F50" s="160" t="s">
        <v>744</v>
      </c>
      <c r="G50" s="160">
        <v>1190</v>
      </c>
      <c r="H50" s="160">
        <v>1098</v>
      </c>
      <c r="I50" s="52" t="s">
        <v>638</v>
      </c>
      <c r="J50" s="167" t="s">
        <v>621</v>
      </c>
      <c r="K50" s="167">
        <v>4</v>
      </c>
      <c r="L50" s="167">
        <v>180</v>
      </c>
      <c r="M50" s="8">
        <v>5891.451</v>
      </c>
      <c r="O50" s="16"/>
      <c r="P50" s="16"/>
      <c r="S50" s="431" t="s">
        <v>1188</v>
      </c>
      <c r="T50" s="375"/>
      <c r="U50" s="438"/>
      <c r="V50" s="342"/>
      <c r="W50"/>
      <c r="X50"/>
      <c r="Y50"/>
      <c r="Z50" s="531">
        <v>102.24590000000001</v>
      </c>
      <c r="AA50" s="531">
        <v>17.861440000000002</v>
      </c>
      <c r="AB50" s="528">
        <v>259.08819999999997</v>
      </c>
      <c r="AC50" s="528">
        <v>50.515000000000001</v>
      </c>
      <c r="AD50" s="530">
        <v>9.5632565612999993</v>
      </c>
      <c r="AE50" s="528">
        <v>1.294</v>
      </c>
      <c r="AF50" s="528">
        <v>0.20499999999999999</v>
      </c>
      <c r="AG50" s="528">
        <v>4.28</v>
      </c>
      <c r="AH50" s="528">
        <v>87.873000000000005</v>
      </c>
      <c r="AI50" s="527">
        <v>1787.5160000000001</v>
      </c>
      <c r="AJ50" s="528">
        <v>1.5939399999999999</v>
      </c>
      <c r="AK50" s="528">
        <v>6.5625400000000003</v>
      </c>
      <c r="AL50" s="528">
        <v>42.153309999999998</v>
      </c>
      <c r="AM50" s="528">
        <v>1.48464</v>
      </c>
      <c r="AN50" s="526">
        <v>147956072.19999999</v>
      </c>
      <c r="AO50" s="529">
        <v>0.88277190000000005</v>
      </c>
      <c r="AP50" s="526">
        <v>400964.95490000001</v>
      </c>
      <c r="AQ50" s="529">
        <v>0.24796509999999999</v>
      </c>
      <c r="AR50" s="528">
        <v>139.1437</v>
      </c>
      <c r="AS50" s="526" t="s">
        <v>472</v>
      </c>
      <c r="AT50" s="528">
        <v>40.754600000000003</v>
      </c>
    </row>
    <row r="51" spans="1:46">
      <c r="A51" s="25" t="s">
        <v>1325</v>
      </c>
      <c r="B51" s="25" t="s">
        <v>973</v>
      </c>
      <c r="C51" s="15">
        <v>0.31736111111111115</v>
      </c>
      <c r="D51" s="15"/>
      <c r="E51" s="19">
        <v>600</v>
      </c>
      <c r="F51" s="160" t="s">
        <v>744</v>
      </c>
      <c r="G51" s="160">
        <v>1190</v>
      </c>
      <c r="H51" s="160">
        <v>1098</v>
      </c>
      <c r="I51" s="52" t="s">
        <v>334</v>
      </c>
      <c r="J51" s="167" t="s">
        <v>621</v>
      </c>
      <c r="K51" s="167">
        <v>4</v>
      </c>
      <c r="L51" s="167">
        <v>180</v>
      </c>
      <c r="M51" s="8">
        <v>5891.451</v>
      </c>
      <c r="O51" s="16"/>
      <c r="P51" s="16"/>
      <c r="S51"/>
      <c r="T51" s="375"/>
      <c r="U51" s="438"/>
      <c r="V51" s="342"/>
      <c r="W51"/>
      <c r="X51"/>
      <c r="Y51"/>
    </row>
    <row r="52" spans="1:46">
      <c r="A52" s="25" t="s">
        <v>834</v>
      </c>
      <c r="B52" s="25" t="s">
        <v>821</v>
      </c>
      <c r="C52" s="15">
        <v>0.32916666666666666</v>
      </c>
      <c r="D52" s="15">
        <v>0</v>
      </c>
      <c r="E52" s="19">
        <v>30</v>
      </c>
      <c r="F52" s="160" t="s">
        <v>744</v>
      </c>
      <c r="G52" s="16">
        <v>1190</v>
      </c>
      <c r="H52" s="16">
        <v>994</v>
      </c>
      <c r="I52" s="35" t="s">
        <v>526</v>
      </c>
      <c r="J52" s="160" t="s">
        <v>620</v>
      </c>
      <c r="K52" s="160">
        <v>4</v>
      </c>
      <c r="L52" s="160">
        <v>180</v>
      </c>
      <c r="M52" s="8">
        <v>5891.451</v>
      </c>
      <c r="O52" s="16"/>
      <c r="P52" s="16"/>
      <c r="S52"/>
      <c r="T52" s="375"/>
      <c r="U52" s="438"/>
      <c r="V52" s="342"/>
      <c r="W52"/>
      <c r="X52"/>
      <c r="Y52"/>
    </row>
    <row r="53" spans="1:46">
      <c r="A53" s="25" t="s">
        <v>186</v>
      </c>
      <c r="B53" s="25" t="s">
        <v>1219</v>
      </c>
      <c r="C53" s="15">
        <v>0.34027777777777773</v>
      </c>
      <c r="D53" s="15"/>
      <c r="E53" s="19">
        <v>300</v>
      </c>
      <c r="F53" s="160" t="s">
        <v>744</v>
      </c>
      <c r="G53" s="160">
        <v>1190</v>
      </c>
      <c r="H53" s="160">
        <v>1098</v>
      </c>
      <c r="I53" s="52" t="s">
        <v>123</v>
      </c>
      <c r="J53" s="167" t="s">
        <v>621</v>
      </c>
      <c r="K53" s="167">
        <v>4</v>
      </c>
      <c r="L53" s="167">
        <v>180</v>
      </c>
      <c r="M53" s="8">
        <v>5891.451</v>
      </c>
      <c r="O53" s="16"/>
      <c r="P53" s="16"/>
      <c r="S53" s="431" t="s">
        <v>1132</v>
      </c>
      <c r="T53" s="375">
        <v>0</v>
      </c>
      <c r="U53" s="438">
        <v>-5.5</v>
      </c>
      <c r="V53" s="432" t="s">
        <v>165</v>
      </c>
      <c r="W53" s="527">
        <v>-53.061065864415532</v>
      </c>
      <c r="X53" s="527">
        <v>-78.218527771657563</v>
      </c>
      <c r="Y53" s="527">
        <v>260.08646747071271</v>
      </c>
      <c r="Z53" s="531">
        <v>102.48063</v>
      </c>
      <c r="AA53" s="531">
        <v>17.797190000000001</v>
      </c>
      <c r="AB53" s="528">
        <v>265.08019999999999</v>
      </c>
      <c r="AC53" s="528">
        <v>42.6783</v>
      </c>
      <c r="AD53" s="530">
        <v>10.198323911499999</v>
      </c>
      <c r="AE53" s="528">
        <v>1.4730000000000001</v>
      </c>
      <c r="AF53" s="528">
        <v>0.23300000000000001</v>
      </c>
      <c r="AG53" s="528">
        <v>4.2699999999999996</v>
      </c>
      <c r="AH53" s="528">
        <v>87.983999999999995</v>
      </c>
      <c r="AI53" s="527">
        <v>1784.7850000000001</v>
      </c>
      <c r="AJ53" s="528">
        <v>1.4754</v>
      </c>
      <c r="AK53" s="528">
        <v>6.6095800000000002</v>
      </c>
      <c r="AL53" s="528">
        <v>41.832859999999997</v>
      </c>
      <c r="AM53" s="528">
        <v>1.48455</v>
      </c>
      <c r="AN53" s="526">
        <v>147958081.09999999</v>
      </c>
      <c r="AO53" s="529">
        <v>0.8794478</v>
      </c>
      <c r="AP53" s="526">
        <v>401578.42012999998</v>
      </c>
      <c r="AQ53" s="529">
        <v>0.28898679999999999</v>
      </c>
      <c r="AR53" s="528">
        <v>139.33920000000001</v>
      </c>
      <c r="AS53" s="526" t="s">
        <v>472</v>
      </c>
      <c r="AT53" s="528">
        <v>40.559399999999997</v>
      </c>
    </row>
    <row r="54" spans="1:46">
      <c r="A54" s="25" t="s">
        <v>478</v>
      </c>
      <c r="B54" s="25" t="s">
        <v>1052</v>
      </c>
      <c r="C54" s="15">
        <v>0.34652777777777777</v>
      </c>
      <c r="D54" s="15"/>
      <c r="E54" s="19">
        <v>300</v>
      </c>
      <c r="F54" s="160" t="s">
        <v>744</v>
      </c>
      <c r="G54" s="160">
        <v>1190</v>
      </c>
      <c r="H54" s="160">
        <v>1098</v>
      </c>
      <c r="I54" s="52" t="s">
        <v>124</v>
      </c>
      <c r="J54" s="167" t="s">
        <v>621</v>
      </c>
      <c r="K54" s="167">
        <v>4</v>
      </c>
      <c r="L54" s="167">
        <v>180</v>
      </c>
      <c r="M54" s="8">
        <v>5891.451</v>
      </c>
      <c r="O54" s="16"/>
      <c r="P54" s="16"/>
      <c r="S54" s="431" t="s">
        <v>1132</v>
      </c>
      <c r="T54" s="375">
        <v>0</v>
      </c>
      <c r="U54" s="438">
        <v>-7</v>
      </c>
      <c r="V54" s="432" t="s">
        <v>165</v>
      </c>
      <c r="W54" s="527">
        <v>-51.694227603472839</v>
      </c>
      <c r="X54" s="527">
        <v>-78.535304433787886</v>
      </c>
      <c r="Y54" s="527">
        <v>435.13861008394952</v>
      </c>
      <c r="Z54" s="531">
        <v>102.53852999999999</v>
      </c>
      <c r="AA54" s="531">
        <v>17.781320000000001</v>
      </c>
      <c r="AB54" s="528">
        <v>266.34930000000003</v>
      </c>
      <c r="AC54" s="528">
        <v>40.811199999999999</v>
      </c>
      <c r="AD54" s="530">
        <v>10.3487345997</v>
      </c>
      <c r="AE54" s="528">
        <v>1.5269999999999999</v>
      </c>
      <c r="AF54" s="528">
        <v>0.24199999999999999</v>
      </c>
      <c r="AG54" s="528">
        <v>4.2699999999999996</v>
      </c>
      <c r="AH54" s="528">
        <v>88.012</v>
      </c>
      <c r="AI54" s="527">
        <v>1784.0809999999999</v>
      </c>
      <c r="AJ54" s="528">
        <v>1.4496</v>
      </c>
      <c r="AK54" s="528">
        <v>6.6211399999999996</v>
      </c>
      <c r="AL54" s="528">
        <v>41.756959999999999</v>
      </c>
      <c r="AM54" s="528">
        <v>1.4845299999999999</v>
      </c>
      <c r="AN54" s="526">
        <v>147958555.80000001</v>
      </c>
      <c r="AO54" s="529">
        <v>0.87865850000000001</v>
      </c>
      <c r="AP54" s="526">
        <v>401736.84450000001</v>
      </c>
      <c r="AQ54" s="529">
        <v>0.2976627</v>
      </c>
      <c r="AR54" s="528">
        <v>139.3877</v>
      </c>
      <c r="AS54" s="526" t="s">
        <v>472</v>
      </c>
      <c r="AT54" s="528">
        <v>40.510899999999999</v>
      </c>
    </row>
    <row r="55" spans="1:46">
      <c r="A55" s="25" t="s">
        <v>1132</v>
      </c>
      <c r="B55" s="25" t="s">
        <v>641</v>
      </c>
      <c r="C55" s="15">
        <v>0.3520833333333333</v>
      </c>
      <c r="D55" s="15"/>
      <c r="E55" s="19">
        <v>300</v>
      </c>
      <c r="F55" s="160" t="s">
        <v>744</v>
      </c>
      <c r="G55" s="160">
        <v>1190</v>
      </c>
      <c r="H55" s="160">
        <v>1098</v>
      </c>
      <c r="I55" s="52" t="s">
        <v>40</v>
      </c>
      <c r="J55" s="167" t="s">
        <v>621</v>
      </c>
      <c r="K55" s="167">
        <v>4</v>
      </c>
      <c r="L55" s="167">
        <v>180</v>
      </c>
      <c r="M55" s="8">
        <v>5891.451</v>
      </c>
      <c r="O55" s="16"/>
      <c r="P55" s="16"/>
      <c r="S55" s="431" t="s">
        <v>1132</v>
      </c>
      <c r="T55" s="375">
        <v>0</v>
      </c>
      <c r="U55" s="438">
        <v>-10</v>
      </c>
      <c r="V55" s="432" t="s">
        <v>165</v>
      </c>
      <c r="W55" s="527">
        <v>-49.384753390832586</v>
      </c>
      <c r="X55" s="527">
        <v>-79.01273667642468</v>
      </c>
      <c r="Y55" s="527">
        <v>785.23386768805722</v>
      </c>
      <c r="Z55" s="531">
        <v>102.59079</v>
      </c>
      <c r="AA55" s="531">
        <v>17.767019999999999</v>
      </c>
      <c r="AB55" s="528">
        <v>267.4418</v>
      </c>
      <c r="AC55" s="528">
        <v>39.149900000000002</v>
      </c>
      <c r="AD55" s="530">
        <v>10.482432989199999</v>
      </c>
      <c r="AE55" s="528">
        <v>1.581</v>
      </c>
      <c r="AF55" s="528">
        <v>0.25</v>
      </c>
      <c r="AG55" s="528">
        <v>4.2699999999999996</v>
      </c>
      <c r="AH55" s="528">
        <v>88.036000000000001</v>
      </c>
      <c r="AI55" s="527">
        <v>1783.4390000000001</v>
      </c>
      <c r="AJ55" s="528">
        <v>1.4274500000000001</v>
      </c>
      <c r="AK55" s="528">
        <v>6.6315299999999997</v>
      </c>
      <c r="AL55" s="528">
        <v>41.689500000000002</v>
      </c>
      <c r="AM55" s="528">
        <v>1.48451</v>
      </c>
      <c r="AN55" s="526">
        <v>147958977.40000001</v>
      </c>
      <c r="AO55" s="529">
        <v>0.87795619999999996</v>
      </c>
      <c r="AP55" s="526">
        <v>401881.51072000002</v>
      </c>
      <c r="AQ55" s="529">
        <v>0.30501790000000001</v>
      </c>
      <c r="AR55" s="528">
        <v>139.4316</v>
      </c>
      <c r="AS55" s="526" t="s">
        <v>472</v>
      </c>
      <c r="AT55" s="528">
        <v>40.467100000000002</v>
      </c>
    </row>
    <row r="56" spans="1:46">
      <c r="A56" s="25" t="s">
        <v>375</v>
      </c>
      <c r="B56" s="25" t="s">
        <v>642</v>
      </c>
      <c r="C56" s="15">
        <v>0.3576388888888889</v>
      </c>
      <c r="D56" s="15"/>
      <c r="E56" s="19">
        <v>300</v>
      </c>
      <c r="F56" s="160" t="s">
        <v>744</v>
      </c>
      <c r="G56" s="160">
        <v>1190</v>
      </c>
      <c r="H56" s="160">
        <v>1098</v>
      </c>
      <c r="I56" s="52" t="s">
        <v>204</v>
      </c>
      <c r="J56" s="167" t="s">
        <v>621</v>
      </c>
      <c r="K56" s="167">
        <v>4</v>
      </c>
      <c r="L56" s="167">
        <v>180</v>
      </c>
      <c r="M56" s="8">
        <v>5891.451</v>
      </c>
      <c r="O56" s="16"/>
      <c r="P56" s="16"/>
      <c r="S56" s="431" t="s">
        <v>375</v>
      </c>
      <c r="T56" s="375">
        <v>0</v>
      </c>
      <c r="U56" s="438">
        <v>5.5</v>
      </c>
      <c r="V56" s="432" t="s">
        <v>165</v>
      </c>
      <c r="W56" s="527">
        <v>-142.70501681022711</v>
      </c>
      <c r="X56" s="527">
        <v>82.149020071600134</v>
      </c>
      <c r="Y56" s="527">
        <v>143.33839309625637</v>
      </c>
      <c r="Z56" s="531">
        <v>102.6438</v>
      </c>
      <c r="AA56" s="531">
        <v>17.752559999999999</v>
      </c>
      <c r="AB56" s="528">
        <v>268.50510000000003</v>
      </c>
      <c r="AC56" s="528">
        <v>37.487699999999997</v>
      </c>
      <c r="AD56" s="530">
        <v>10.6161313786</v>
      </c>
      <c r="AE56" s="528">
        <v>1.639</v>
      </c>
      <c r="AF56" s="528">
        <v>0.25900000000000001</v>
      </c>
      <c r="AG56" s="528">
        <v>4.2699999999999996</v>
      </c>
      <c r="AH56" s="528">
        <v>88.061999999999998</v>
      </c>
      <c r="AI56" s="527">
        <v>1782.7819999999999</v>
      </c>
      <c r="AJ56" s="528">
        <v>1.40605</v>
      </c>
      <c r="AK56" s="528">
        <v>6.64201</v>
      </c>
      <c r="AL56" s="528">
        <v>41.622030000000002</v>
      </c>
      <c r="AM56" s="528">
        <v>1.4844900000000001</v>
      </c>
      <c r="AN56" s="526">
        <v>147959398.69999999</v>
      </c>
      <c r="AO56" s="529">
        <v>0.87725330000000001</v>
      </c>
      <c r="AP56" s="526">
        <v>402029.62537000002</v>
      </c>
      <c r="AQ56" s="529">
        <v>0.3120289</v>
      </c>
      <c r="AR56" s="528">
        <v>139.47620000000001</v>
      </c>
      <c r="AS56" s="526" t="s">
        <v>472</v>
      </c>
      <c r="AT56" s="528">
        <v>40.422600000000003</v>
      </c>
    </row>
    <row r="57" spans="1:46">
      <c r="A57" s="25" t="s">
        <v>375</v>
      </c>
      <c r="B57" s="25" t="s">
        <v>1066</v>
      </c>
      <c r="C57" s="15">
        <v>0.36388888888888887</v>
      </c>
      <c r="D57" s="15"/>
      <c r="E57" s="19">
        <v>300</v>
      </c>
      <c r="F57" s="160" t="s">
        <v>744</v>
      </c>
      <c r="G57" s="160">
        <v>1190</v>
      </c>
      <c r="H57" s="160">
        <v>1098</v>
      </c>
      <c r="I57" s="52" t="s">
        <v>41</v>
      </c>
      <c r="J57" s="167" t="s">
        <v>621</v>
      </c>
      <c r="K57" s="167">
        <v>4</v>
      </c>
      <c r="L57" s="167">
        <v>180</v>
      </c>
      <c r="M57" s="8">
        <v>5891.451</v>
      </c>
      <c r="O57" s="16"/>
      <c r="P57" s="16"/>
      <c r="S57" s="431" t="s">
        <v>375</v>
      </c>
      <c r="T57" s="375">
        <v>0</v>
      </c>
      <c r="U57" s="438">
        <v>8</v>
      </c>
      <c r="V57" s="432" t="s">
        <v>165</v>
      </c>
      <c r="W57" s="527">
        <v>-150.71890734489452</v>
      </c>
      <c r="X57" s="527">
        <v>82.828887527051862</v>
      </c>
      <c r="Y57" s="527">
        <v>432.57060022862424</v>
      </c>
      <c r="Z57" s="531">
        <v>102.70438</v>
      </c>
      <c r="AA57" s="531">
        <v>17.736090000000001</v>
      </c>
      <c r="AB57" s="528">
        <v>269.67099999999999</v>
      </c>
      <c r="AC57" s="528">
        <v>35.617600000000003</v>
      </c>
      <c r="AD57" s="530">
        <v>10.7665420668</v>
      </c>
      <c r="AE57" s="528">
        <v>1.7130000000000001</v>
      </c>
      <c r="AF57" s="528">
        <v>0.27100000000000002</v>
      </c>
      <c r="AG57" s="528">
        <v>4.2699999999999996</v>
      </c>
      <c r="AH57" s="528">
        <v>88.09</v>
      </c>
      <c r="AI57" s="527">
        <v>1782.0260000000001</v>
      </c>
      <c r="AJ57" s="528">
        <v>1.38289</v>
      </c>
      <c r="AK57" s="528">
        <v>6.6539000000000001</v>
      </c>
      <c r="AL57" s="528">
        <v>41.546140000000001</v>
      </c>
      <c r="AM57" s="528">
        <v>1.48447</v>
      </c>
      <c r="AN57" s="526">
        <v>147959872.19999999</v>
      </c>
      <c r="AO57" s="529">
        <v>0.87646179999999996</v>
      </c>
      <c r="AP57" s="526">
        <v>402200.16794999997</v>
      </c>
      <c r="AQ57" s="529">
        <v>0.31949470000000002</v>
      </c>
      <c r="AR57" s="528">
        <v>139.52719999999999</v>
      </c>
      <c r="AS57" s="526" t="s">
        <v>472</v>
      </c>
      <c r="AT57" s="528">
        <v>40.371600000000001</v>
      </c>
    </row>
    <row r="58" spans="1:46">
      <c r="A58" s="25" t="s">
        <v>375</v>
      </c>
      <c r="B58" s="25" t="s">
        <v>1068</v>
      </c>
      <c r="C58" s="15">
        <v>0.36874999999999997</v>
      </c>
      <c r="D58" s="15"/>
      <c r="E58" s="19">
        <v>300</v>
      </c>
      <c r="F58" s="160" t="s">
        <v>744</v>
      </c>
      <c r="G58" s="160">
        <v>1190</v>
      </c>
      <c r="H58" s="160">
        <v>1098</v>
      </c>
      <c r="I58" s="52" t="s">
        <v>42</v>
      </c>
      <c r="J58" s="167" t="s">
        <v>621</v>
      </c>
      <c r="K58" s="167">
        <v>4</v>
      </c>
      <c r="L58" s="167">
        <v>180</v>
      </c>
      <c r="M58" s="8">
        <v>5891.451</v>
      </c>
      <c r="O58" s="16"/>
      <c r="P58" s="16"/>
      <c r="S58" s="431" t="s">
        <v>375</v>
      </c>
      <c r="T58" s="375">
        <v>0</v>
      </c>
      <c r="U58" s="438">
        <v>11</v>
      </c>
      <c r="V58" s="432" t="s">
        <v>165</v>
      </c>
      <c r="W58" s="527">
        <v>-159.06861611499752</v>
      </c>
      <c r="X58" s="527">
        <v>83.313204799715734</v>
      </c>
      <c r="Y58" s="527">
        <v>780.87393601272788</v>
      </c>
      <c r="Z58" s="531">
        <v>102.75219</v>
      </c>
      <c r="AA58" s="531">
        <v>17.72315</v>
      </c>
      <c r="AB58" s="528">
        <v>270.55840000000001</v>
      </c>
      <c r="AC58" s="528">
        <v>34.163499999999999</v>
      </c>
      <c r="AD58" s="530">
        <v>10.883528157500001</v>
      </c>
      <c r="AE58" s="528">
        <v>1.776</v>
      </c>
      <c r="AF58" s="528">
        <v>0.28100000000000003</v>
      </c>
      <c r="AG58" s="528">
        <v>4.2699999999999996</v>
      </c>
      <c r="AH58" s="528">
        <v>88.113</v>
      </c>
      <c r="AI58" s="527">
        <v>1781.4269999999999</v>
      </c>
      <c r="AJ58" s="528">
        <v>1.3655600000000001</v>
      </c>
      <c r="AK58" s="528">
        <v>6.6632199999999999</v>
      </c>
      <c r="AL58" s="528">
        <v>41.487110000000001</v>
      </c>
      <c r="AM58" s="528">
        <v>1.48445</v>
      </c>
      <c r="AN58" s="526">
        <v>147960240.09999999</v>
      </c>
      <c r="AO58" s="529">
        <v>0.87584569999999995</v>
      </c>
      <c r="AP58" s="526">
        <v>402335.52740000002</v>
      </c>
      <c r="AQ58" s="529">
        <v>0.32498650000000001</v>
      </c>
      <c r="AR58" s="528">
        <v>139.5676</v>
      </c>
      <c r="AS58" s="526" t="s">
        <v>472</v>
      </c>
      <c r="AT58" s="528">
        <v>40.331299999999999</v>
      </c>
    </row>
    <row r="59" spans="1:46">
      <c r="A59" s="25" t="s">
        <v>1188</v>
      </c>
      <c r="B59" s="25" t="s">
        <v>1069</v>
      </c>
      <c r="C59" s="15">
        <v>0.37361111111111112</v>
      </c>
      <c r="D59" s="15"/>
      <c r="E59" s="19">
        <v>30</v>
      </c>
      <c r="F59" s="160" t="s">
        <v>744</v>
      </c>
      <c r="G59" s="160">
        <v>1190</v>
      </c>
      <c r="H59" s="160">
        <v>1098</v>
      </c>
      <c r="I59" s="52" t="s">
        <v>1181</v>
      </c>
      <c r="J59" s="167" t="s">
        <v>621</v>
      </c>
      <c r="K59" s="167">
        <v>4</v>
      </c>
      <c r="L59" s="167">
        <v>180</v>
      </c>
      <c r="M59" s="8">
        <v>5891.451</v>
      </c>
      <c r="O59" s="16"/>
      <c r="P59" s="16"/>
      <c r="S59" s="431" t="s">
        <v>1188</v>
      </c>
      <c r="T59" s="375"/>
      <c r="U59" s="438"/>
      <c r="V59" s="342"/>
      <c r="W59"/>
      <c r="X59"/>
      <c r="Y59"/>
      <c r="Z59" s="531">
        <v>102.77979000000001</v>
      </c>
      <c r="AA59" s="531">
        <v>17.715699999999998</v>
      </c>
      <c r="AB59" s="528">
        <v>271.05880000000002</v>
      </c>
      <c r="AC59" s="528">
        <v>33.332799999999999</v>
      </c>
      <c r="AD59" s="530">
        <v>10.9503773523</v>
      </c>
      <c r="AE59" s="528">
        <v>1.8149999999999999</v>
      </c>
      <c r="AF59" s="528">
        <v>0.28699999999999998</v>
      </c>
      <c r="AG59" s="528">
        <v>4.2699999999999996</v>
      </c>
      <c r="AH59" s="528">
        <v>88.126000000000005</v>
      </c>
      <c r="AI59" s="527">
        <v>1781.08</v>
      </c>
      <c r="AJ59" s="528">
        <v>1.3559300000000001</v>
      </c>
      <c r="AK59" s="528">
        <v>6.6685600000000003</v>
      </c>
      <c r="AL59" s="528">
        <v>41.45337</v>
      </c>
      <c r="AM59" s="528">
        <v>1.48444</v>
      </c>
      <c r="AN59" s="526">
        <v>147960450.30000001</v>
      </c>
      <c r="AO59" s="529">
        <v>0.87549339999999998</v>
      </c>
      <c r="AP59" s="526">
        <v>402413.89249</v>
      </c>
      <c r="AQ59" s="529">
        <v>0.32799889999999998</v>
      </c>
      <c r="AR59" s="528">
        <v>139.5909</v>
      </c>
      <c r="AS59" s="526" t="s">
        <v>472</v>
      </c>
      <c r="AT59" s="528">
        <v>40.308</v>
      </c>
    </row>
    <row r="60" spans="1:46">
      <c r="A60" s="25" t="s">
        <v>1325</v>
      </c>
      <c r="B60" s="25" t="s">
        <v>43</v>
      </c>
      <c r="C60" s="15">
        <v>0.37638888888888888</v>
      </c>
      <c r="D60" s="15"/>
      <c r="E60" s="19">
        <v>600</v>
      </c>
      <c r="F60" s="160" t="s">
        <v>744</v>
      </c>
      <c r="G60" s="160">
        <v>1190</v>
      </c>
      <c r="H60" s="160">
        <v>1098</v>
      </c>
      <c r="I60" s="52" t="s">
        <v>881</v>
      </c>
      <c r="J60" s="167" t="s">
        <v>621</v>
      </c>
      <c r="K60" s="167">
        <v>4</v>
      </c>
      <c r="L60" s="167">
        <v>180</v>
      </c>
      <c r="M60" s="8">
        <v>5891.451</v>
      </c>
      <c r="O60" s="16"/>
      <c r="P60" s="16"/>
      <c r="S60"/>
      <c r="T60" s="375"/>
      <c r="U60" s="438"/>
      <c r="V60" s="342"/>
      <c r="W60"/>
      <c r="X60"/>
      <c r="Y60"/>
      <c r="Z60" s="259">
        <v>102.84263</v>
      </c>
      <c r="AA60" s="259">
        <v>17.698820000000001</v>
      </c>
      <c r="AB60" s="256">
        <v>272.1687</v>
      </c>
      <c r="AC60" s="256">
        <v>31.4649</v>
      </c>
      <c r="AD60" s="258">
        <v>11.100788039099999</v>
      </c>
      <c r="AE60" s="256">
        <v>1.909</v>
      </c>
      <c r="AF60" s="256">
        <v>-11.59</v>
      </c>
      <c r="AG60" s="256">
        <v>4.2699999999999996</v>
      </c>
      <c r="AH60" s="256">
        <v>88.156000000000006</v>
      </c>
      <c r="AI60" s="255">
        <v>1780.288</v>
      </c>
      <c r="AJ60" s="256">
        <v>1.335</v>
      </c>
      <c r="AK60" s="256">
        <v>6.6806299999999998</v>
      </c>
      <c r="AL60" s="256">
        <v>41.377479999999998</v>
      </c>
      <c r="AM60" s="256">
        <v>1.4844200000000001</v>
      </c>
      <c r="AN60" s="254">
        <v>147960922.90000001</v>
      </c>
      <c r="AO60" s="257">
        <v>0.87470020000000004</v>
      </c>
      <c r="AP60" s="254">
        <v>402592.78288999997</v>
      </c>
      <c r="AQ60" s="257">
        <v>0.33443709999999999</v>
      </c>
      <c r="AR60" s="256">
        <v>139.64410000000001</v>
      </c>
      <c r="AS60" s="254" t="s">
        <v>472</v>
      </c>
      <c r="AT60" s="256">
        <v>40.254800000000003</v>
      </c>
    </row>
    <row r="61" spans="1:46">
      <c r="A61" s="25" t="s">
        <v>415</v>
      </c>
      <c r="B61" s="25" t="s">
        <v>1158</v>
      </c>
      <c r="C61" s="15">
        <v>0.38611111111111113</v>
      </c>
      <c r="D61" s="15">
        <v>0</v>
      </c>
      <c r="E61" s="19">
        <v>30</v>
      </c>
      <c r="F61" s="160" t="s">
        <v>744</v>
      </c>
      <c r="G61" s="16">
        <v>1190</v>
      </c>
      <c r="H61" s="16">
        <v>994</v>
      </c>
      <c r="I61" s="35" t="s">
        <v>526</v>
      </c>
      <c r="J61" s="160" t="s">
        <v>620</v>
      </c>
      <c r="K61" s="160">
        <v>4</v>
      </c>
      <c r="L61" s="160">
        <v>180</v>
      </c>
      <c r="M61" s="8">
        <v>5891.451</v>
      </c>
      <c r="N61" t="s">
        <v>610</v>
      </c>
      <c r="O61" s="16"/>
      <c r="P61" s="16"/>
      <c r="S61"/>
      <c r="T61" s="375"/>
      <c r="U61" s="438"/>
      <c r="V61" s="342"/>
      <c r="W61"/>
      <c r="X61"/>
      <c r="Y61"/>
    </row>
    <row r="62" spans="1:46">
      <c r="A62" s="25" t="s">
        <v>652</v>
      </c>
      <c r="B62" s="25" t="s">
        <v>956</v>
      </c>
      <c r="C62" s="15">
        <v>0.39652777777777781</v>
      </c>
      <c r="D62" s="15"/>
      <c r="E62" s="19">
        <v>300</v>
      </c>
      <c r="F62" s="160" t="s">
        <v>744</v>
      </c>
      <c r="G62" s="16">
        <v>1190</v>
      </c>
      <c r="H62" s="16">
        <v>1098</v>
      </c>
      <c r="I62" s="52" t="s">
        <v>872</v>
      </c>
      <c r="J62" s="167" t="s">
        <v>621</v>
      </c>
      <c r="K62" s="167">
        <v>4</v>
      </c>
      <c r="L62" s="167">
        <v>180</v>
      </c>
      <c r="M62" s="8">
        <v>5891.451</v>
      </c>
      <c r="O62" s="16"/>
      <c r="P62" s="16"/>
      <c r="S62" s="431" t="s">
        <v>652</v>
      </c>
      <c r="T62" s="375">
        <v>24</v>
      </c>
      <c r="U62" s="438">
        <v>0</v>
      </c>
      <c r="V62" s="432" t="s">
        <v>165</v>
      </c>
      <c r="W62" s="527">
        <v>-90.680418137094037</v>
      </c>
      <c r="X62" s="527">
        <v>18.488147879978161</v>
      </c>
      <c r="Y62" s="527">
        <v>231.37838684488338</v>
      </c>
      <c r="Z62" s="531">
        <v>103.03756</v>
      </c>
      <c r="AA62" s="531">
        <v>17.64723</v>
      </c>
      <c r="AB62" s="528">
        <v>275.39699999999999</v>
      </c>
      <c r="AC62" s="528">
        <v>25.876799999999999</v>
      </c>
      <c r="AD62" s="530">
        <v>11.5520201046</v>
      </c>
      <c r="AE62" s="528">
        <v>2.2789999999999999</v>
      </c>
      <c r="AF62" s="528">
        <v>0.36099999999999999</v>
      </c>
      <c r="AG62" s="528">
        <v>4.26</v>
      </c>
      <c r="AH62" s="528">
        <v>88.25</v>
      </c>
      <c r="AI62" s="527">
        <v>1777.8340000000001</v>
      </c>
      <c r="AJ62" s="528">
        <v>1.2784800000000001</v>
      </c>
      <c r="AK62" s="528">
        <v>6.71713</v>
      </c>
      <c r="AL62" s="528">
        <v>41.149790000000003</v>
      </c>
      <c r="AM62" s="528">
        <v>1.4843500000000001</v>
      </c>
      <c r="AN62" s="526">
        <v>147962337.90000001</v>
      </c>
      <c r="AO62" s="529">
        <v>0.87231590000000003</v>
      </c>
      <c r="AP62" s="526">
        <v>403148.49952999997</v>
      </c>
      <c r="AQ62" s="529">
        <v>0.35085499999999997</v>
      </c>
      <c r="AR62" s="528">
        <v>139.8099</v>
      </c>
      <c r="AS62" s="526" t="s">
        <v>472</v>
      </c>
      <c r="AT62" s="528">
        <v>40.089300000000001</v>
      </c>
    </row>
    <row r="63" spans="1:46">
      <c r="A63" s="25" t="s">
        <v>652</v>
      </c>
      <c r="B63" s="25" t="s">
        <v>958</v>
      </c>
      <c r="C63" s="15">
        <v>0.40208333333333335</v>
      </c>
      <c r="D63" s="15"/>
      <c r="E63" s="19">
        <v>300</v>
      </c>
      <c r="F63" s="160" t="s">
        <v>744</v>
      </c>
      <c r="G63" s="160">
        <v>1190</v>
      </c>
      <c r="H63" s="160">
        <v>1098</v>
      </c>
      <c r="I63" s="52" t="s">
        <v>714</v>
      </c>
      <c r="J63" s="167" t="s">
        <v>621</v>
      </c>
      <c r="K63" s="167">
        <v>4</v>
      </c>
      <c r="L63" s="167">
        <v>180</v>
      </c>
      <c r="M63" s="8">
        <v>5891.451</v>
      </c>
      <c r="O63" s="16"/>
      <c r="P63" s="16"/>
      <c r="S63" s="431" t="s">
        <v>652</v>
      </c>
      <c r="T63" s="375">
        <v>38</v>
      </c>
      <c r="U63" s="438">
        <v>0</v>
      </c>
      <c r="V63" s="432" t="s">
        <v>165</v>
      </c>
      <c r="W63" s="527">
        <v>-90.354936281035577</v>
      </c>
      <c r="X63" s="527">
        <v>16.235386914268801</v>
      </c>
      <c r="Y63" s="527">
        <v>613.15233428796228</v>
      </c>
      <c r="Z63" s="531">
        <v>103.0972</v>
      </c>
      <c r="AA63" s="531">
        <v>17.631710000000002</v>
      </c>
      <c r="AB63" s="528">
        <v>276.3329</v>
      </c>
      <c r="AC63" s="528">
        <v>24.2272</v>
      </c>
      <c r="AD63" s="530">
        <v>11.685718494</v>
      </c>
      <c r="AE63" s="528">
        <v>2.4220000000000002</v>
      </c>
      <c r="AF63" s="528">
        <v>0.38300000000000001</v>
      </c>
      <c r="AG63" s="528">
        <v>4.26</v>
      </c>
      <c r="AH63" s="528">
        <v>88.278000000000006</v>
      </c>
      <c r="AI63" s="527">
        <v>1777.087</v>
      </c>
      <c r="AJ63" s="528">
        <v>1.2635799999999999</v>
      </c>
      <c r="AK63" s="528">
        <v>6.7279799999999996</v>
      </c>
      <c r="AL63" s="528">
        <v>41.082329999999999</v>
      </c>
      <c r="AM63" s="528">
        <v>1.4843299999999999</v>
      </c>
      <c r="AN63" s="526">
        <v>147962756.5</v>
      </c>
      <c r="AO63" s="529">
        <v>0.8716081</v>
      </c>
      <c r="AP63" s="526">
        <v>403317.89869</v>
      </c>
      <c r="AQ63" s="529">
        <v>0.35486380000000001</v>
      </c>
      <c r="AR63" s="528">
        <v>139.86080000000001</v>
      </c>
      <c r="AS63" s="526" t="s">
        <v>472</v>
      </c>
      <c r="AT63" s="528">
        <v>40.038400000000003</v>
      </c>
    </row>
    <row r="64" spans="1:46">
      <c r="A64" s="25" t="s">
        <v>652</v>
      </c>
      <c r="B64" s="25" t="s">
        <v>959</v>
      </c>
      <c r="C64" s="15">
        <v>0.4069444444444445</v>
      </c>
      <c r="D64" s="15"/>
      <c r="E64" s="19">
        <v>300</v>
      </c>
      <c r="F64" s="160" t="s">
        <v>744</v>
      </c>
      <c r="G64" s="160">
        <v>1190</v>
      </c>
      <c r="H64" s="160">
        <v>1098</v>
      </c>
      <c r="I64" s="52" t="s">
        <v>715</v>
      </c>
      <c r="J64" s="167" t="s">
        <v>621</v>
      </c>
      <c r="K64" s="167">
        <v>4</v>
      </c>
      <c r="L64" s="167">
        <v>180</v>
      </c>
      <c r="M64" s="8">
        <v>5891.451</v>
      </c>
      <c r="O64" s="16"/>
      <c r="P64" s="16"/>
      <c r="S64" s="431" t="s">
        <v>652</v>
      </c>
      <c r="T64" s="375">
        <v>52</v>
      </c>
      <c r="U64" s="438">
        <v>0</v>
      </c>
      <c r="V64" s="432" t="s">
        <v>165</v>
      </c>
      <c r="W64" s="527">
        <v>-90.11021887421154</v>
      </c>
      <c r="X64" s="527">
        <v>14.622709652954363</v>
      </c>
      <c r="Y64" s="527">
        <v>998.0363490349896</v>
      </c>
      <c r="Z64" s="531">
        <v>103.15011</v>
      </c>
      <c r="AA64" s="531">
        <v>17.61805</v>
      </c>
      <c r="AB64" s="528">
        <v>277.14679999999998</v>
      </c>
      <c r="AC64" s="528">
        <v>22.786899999999999</v>
      </c>
      <c r="AD64" s="530">
        <v>11.802704584700001</v>
      </c>
      <c r="AE64" s="528">
        <v>2.5640000000000001</v>
      </c>
      <c r="AF64" s="528">
        <v>0.40600000000000003</v>
      </c>
      <c r="AG64" s="528">
        <v>4.26</v>
      </c>
      <c r="AH64" s="528">
        <v>88.304000000000002</v>
      </c>
      <c r="AI64" s="527">
        <v>1776.4280000000001</v>
      </c>
      <c r="AJ64" s="528">
        <v>1.25125</v>
      </c>
      <c r="AK64" s="528">
        <v>6.7374799999999997</v>
      </c>
      <c r="AL64" s="528">
        <v>41.023299999999999</v>
      </c>
      <c r="AM64" s="528">
        <v>1.4843200000000001</v>
      </c>
      <c r="AN64" s="526">
        <v>147963122.40000001</v>
      </c>
      <c r="AO64" s="529">
        <v>0.87098830000000005</v>
      </c>
      <c r="AP64" s="526">
        <v>403467.62959999999</v>
      </c>
      <c r="AQ64" s="529">
        <v>0.35804409999999998</v>
      </c>
      <c r="AR64" s="528">
        <v>139.90600000000001</v>
      </c>
      <c r="AS64" s="526" t="s">
        <v>472</v>
      </c>
      <c r="AT64" s="528">
        <v>39.993200000000002</v>
      </c>
    </row>
    <row r="65" spans="1:46">
      <c r="A65" s="25" t="s">
        <v>1188</v>
      </c>
      <c r="B65" s="25" t="s">
        <v>960</v>
      </c>
      <c r="C65" s="15">
        <v>0.41180555555555554</v>
      </c>
      <c r="D65" s="15"/>
      <c r="E65" s="19">
        <v>30</v>
      </c>
      <c r="F65" s="160" t="s">
        <v>744</v>
      </c>
      <c r="G65" s="160">
        <v>1190</v>
      </c>
      <c r="H65" s="160">
        <v>1098</v>
      </c>
      <c r="I65" s="52" t="s">
        <v>1181</v>
      </c>
      <c r="J65" s="167" t="s">
        <v>621</v>
      </c>
      <c r="K65" s="167">
        <v>4</v>
      </c>
      <c r="L65" s="167">
        <v>180</v>
      </c>
      <c r="M65" s="8">
        <v>5891.451</v>
      </c>
      <c r="O65" s="16"/>
      <c r="P65" s="16"/>
      <c r="S65" s="431" t="s">
        <v>1188</v>
      </c>
      <c r="T65" s="375"/>
      <c r="U65" s="375"/>
      <c r="V65" s="342"/>
      <c r="W65"/>
      <c r="X65"/>
      <c r="Y65"/>
      <c r="Z65" s="531">
        <v>103.18065</v>
      </c>
      <c r="AA65" s="531">
        <v>17.610209999999999</v>
      </c>
      <c r="AB65" s="528">
        <v>277.6103</v>
      </c>
      <c r="AC65" s="528">
        <v>21.9651</v>
      </c>
      <c r="AD65" s="530">
        <v>11.8695537794</v>
      </c>
      <c r="AE65" s="528">
        <v>2.653</v>
      </c>
      <c r="AF65" s="528">
        <v>0.42</v>
      </c>
      <c r="AG65" s="528">
        <v>4.26</v>
      </c>
      <c r="AH65" s="528">
        <v>88.317999999999998</v>
      </c>
      <c r="AI65" s="527">
        <v>1776.049</v>
      </c>
      <c r="AJ65" s="528">
        <v>1.2444999999999999</v>
      </c>
      <c r="AK65" s="528">
        <v>6.7428999999999997</v>
      </c>
      <c r="AL65" s="528">
        <v>40.989570000000001</v>
      </c>
      <c r="AM65" s="528">
        <v>1.48431</v>
      </c>
      <c r="AN65" s="526">
        <v>147963331.40000001</v>
      </c>
      <c r="AO65" s="529">
        <v>0.87063389999999996</v>
      </c>
      <c r="AP65" s="526">
        <v>403553.76913999999</v>
      </c>
      <c r="AQ65" s="529">
        <v>0.35972310000000002</v>
      </c>
      <c r="AR65" s="528">
        <v>139.93219999999999</v>
      </c>
      <c r="AS65" s="526" t="s">
        <v>472</v>
      </c>
      <c r="AT65" s="528">
        <v>39.967100000000002</v>
      </c>
    </row>
    <row r="66" spans="1:46">
      <c r="A66" s="25" t="s">
        <v>1325</v>
      </c>
      <c r="B66" s="25" t="s">
        <v>187</v>
      </c>
      <c r="C66" s="15">
        <v>0.41388888888888892</v>
      </c>
      <c r="D66" s="15"/>
      <c r="E66" s="19">
        <v>600</v>
      </c>
      <c r="F66" s="160" t="s">
        <v>744</v>
      </c>
      <c r="G66" s="160">
        <v>1190</v>
      </c>
      <c r="H66" s="160">
        <v>1098</v>
      </c>
      <c r="I66" s="52" t="s">
        <v>881</v>
      </c>
      <c r="J66" s="167" t="s">
        <v>621</v>
      </c>
      <c r="K66" s="167">
        <v>4</v>
      </c>
      <c r="L66" s="167">
        <v>180</v>
      </c>
      <c r="M66" s="8">
        <v>5891.451</v>
      </c>
      <c r="N66" t="s">
        <v>458</v>
      </c>
      <c r="O66" s="16"/>
      <c r="P66" s="16"/>
      <c r="S66"/>
      <c r="T66" s="374"/>
      <c r="U66" s="374"/>
      <c r="V66" s="342"/>
      <c r="W66"/>
      <c r="X66"/>
      <c r="Y66"/>
    </row>
    <row r="67" spans="1:46" ht="12.75" customHeight="1">
      <c r="A67" s="25" t="s">
        <v>834</v>
      </c>
      <c r="B67" s="2" t="s">
        <v>188</v>
      </c>
      <c r="C67" s="38">
        <v>0.42499999999999999</v>
      </c>
      <c r="D67" s="15">
        <v>0</v>
      </c>
      <c r="E67" s="8">
        <v>30</v>
      </c>
      <c r="F67" s="160" t="s">
        <v>744</v>
      </c>
      <c r="G67" s="1">
        <v>1190</v>
      </c>
      <c r="H67" s="1">
        <v>994</v>
      </c>
      <c r="I67" s="35" t="s">
        <v>526</v>
      </c>
      <c r="J67" s="160" t="s">
        <v>620</v>
      </c>
      <c r="K67" s="160">
        <v>4</v>
      </c>
      <c r="L67" s="160">
        <v>180</v>
      </c>
      <c r="M67" s="8">
        <v>5891.451</v>
      </c>
      <c r="N67" s="25"/>
      <c r="O67">
        <v>266.60000000000002</v>
      </c>
      <c r="P67">
        <v>270.60000000000002</v>
      </c>
      <c r="S67"/>
      <c r="T67" s="374"/>
      <c r="U67" s="374"/>
      <c r="V67" s="342"/>
      <c r="W67"/>
      <c r="X67"/>
      <c r="Y67"/>
    </row>
    <row r="68" spans="1:46" ht="12.75" customHeight="1">
      <c r="A68" s="25" t="s">
        <v>834</v>
      </c>
      <c r="B68" s="2" t="s">
        <v>965</v>
      </c>
      <c r="C68" s="38">
        <v>0.42708333333333331</v>
      </c>
      <c r="D68" s="15">
        <v>0</v>
      </c>
      <c r="E68" s="8">
        <v>30</v>
      </c>
      <c r="F68" s="160" t="s">
        <v>744</v>
      </c>
      <c r="G68" s="136">
        <v>1070</v>
      </c>
      <c r="H68" s="136">
        <v>874</v>
      </c>
      <c r="I68" s="35" t="s">
        <v>387</v>
      </c>
      <c r="J68" s="160" t="s">
        <v>620</v>
      </c>
      <c r="K68" s="160">
        <v>4</v>
      </c>
      <c r="L68" s="160">
        <v>180</v>
      </c>
      <c r="M68" s="8">
        <v>5891.451</v>
      </c>
      <c r="N68" s="25" t="s">
        <v>457</v>
      </c>
      <c r="S68"/>
      <c r="T68" s="374"/>
      <c r="U68" s="374"/>
      <c r="V68" s="342"/>
      <c r="W68"/>
      <c r="X68"/>
      <c r="Y68"/>
    </row>
    <row r="69" spans="1:46" ht="12.75" customHeight="1">
      <c r="A69" s="25" t="s">
        <v>834</v>
      </c>
      <c r="B69" s="2" t="s">
        <v>1233</v>
      </c>
      <c r="C69" s="38">
        <v>0.42986111111111108</v>
      </c>
      <c r="D69" s="15">
        <v>0</v>
      </c>
      <c r="E69" s="8">
        <v>30</v>
      </c>
      <c r="F69" s="160" t="s">
        <v>744</v>
      </c>
      <c r="G69" s="159">
        <v>1070</v>
      </c>
      <c r="H69" s="159">
        <v>874</v>
      </c>
      <c r="I69" s="35" t="s">
        <v>387</v>
      </c>
      <c r="J69" s="160" t="s">
        <v>620</v>
      </c>
      <c r="K69" s="160">
        <v>4</v>
      </c>
      <c r="L69" s="167">
        <v>120</v>
      </c>
      <c r="M69" s="8">
        <v>5891.451</v>
      </c>
      <c r="N69" s="25" t="s">
        <v>556</v>
      </c>
      <c r="S69"/>
      <c r="T69" s="374"/>
      <c r="U69" s="374"/>
      <c r="V69" s="342"/>
      <c r="W69"/>
      <c r="X69"/>
      <c r="Y69"/>
    </row>
    <row r="70" spans="1:46" ht="12.75" customHeight="1">
      <c r="A70" s="25" t="s">
        <v>683</v>
      </c>
      <c r="B70" s="2" t="s">
        <v>1270</v>
      </c>
      <c r="C70" s="38">
        <v>0.43124999999999997</v>
      </c>
      <c r="D70" s="15">
        <v>0</v>
      </c>
      <c r="E70" s="8">
        <v>30</v>
      </c>
      <c r="F70" s="160" t="s">
        <v>744</v>
      </c>
      <c r="G70" s="159">
        <v>1070</v>
      </c>
      <c r="H70" s="159">
        <v>874</v>
      </c>
      <c r="I70" s="35" t="s">
        <v>387</v>
      </c>
      <c r="J70" s="160" t="s">
        <v>620</v>
      </c>
      <c r="K70" s="160">
        <v>4</v>
      </c>
      <c r="L70" s="167">
        <v>120</v>
      </c>
      <c r="M70" s="8">
        <v>5891.451</v>
      </c>
      <c r="N70" s="25" t="s">
        <v>556</v>
      </c>
      <c r="S70"/>
      <c r="T70" s="374"/>
      <c r="U70" s="374"/>
      <c r="V70" s="342"/>
      <c r="W70"/>
      <c r="X70"/>
      <c r="Y70"/>
    </row>
    <row r="71" spans="1:46" ht="12.75" customHeight="1">
      <c r="A71" s="25" t="s">
        <v>1265</v>
      </c>
      <c r="B71" s="2" t="s">
        <v>980</v>
      </c>
      <c r="C71" s="38" t="s">
        <v>893</v>
      </c>
      <c r="D71" s="15">
        <v>0</v>
      </c>
      <c r="E71" s="8">
        <v>10</v>
      </c>
      <c r="F71" s="160" t="s">
        <v>744</v>
      </c>
      <c r="G71" s="136">
        <v>1190</v>
      </c>
      <c r="H71" s="136">
        <v>1098</v>
      </c>
      <c r="I71" s="35" t="s">
        <v>395</v>
      </c>
      <c r="J71" s="160" t="s">
        <v>620</v>
      </c>
      <c r="K71" s="160">
        <v>4</v>
      </c>
      <c r="L71" s="160">
        <v>180</v>
      </c>
      <c r="M71" s="19">
        <v>5889.9508999999998</v>
      </c>
      <c r="N71" s="25" t="s">
        <v>459</v>
      </c>
      <c r="S71"/>
      <c r="T71" s="374"/>
      <c r="U71" s="374"/>
      <c r="V71" s="342"/>
      <c r="W71"/>
      <c r="X71"/>
      <c r="Y71"/>
    </row>
    <row r="72" spans="1:46" ht="12.75" customHeight="1">
      <c r="A72" s="25"/>
      <c r="B72" s="2"/>
      <c r="C72" s="38"/>
      <c r="D72" s="38"/>
      <c r="E72" s="8"/>
      <c r="F72" s="136"/>
      <c r="G72" s="136"/>
      <c r="H72" s="136"/>
      <c r="I72" s="52"/>
      <c r="J72" s="136"/>
      <c r="K72" s="136"/>
      <c r="L72" s="136"/>
      <c r="M72" s="136"/>
      <c r="N72" s="25"/>
      <c r="S72"/>
      <c r="T72" s="374"/>
      <c r="U72" s="374"/>
      <c r="V72" s="342"/>
      <c r="W72"/>
      <c r="X72"/>
      <c r="Y72"/>
    </row>
    <row r="73" spans="1:46" ht="12.75" customHeight="1">
      <c r="A73" s="25"/>
      <c r="B73" s="2"/>
      <c r="C73" s="38"/>
      <c r="D73" s="38"/>
      <c r="E73" s="8"/>
      <c r="F73" s="136"/>
      <c r="G73" s="136"/>
      <c r="H73" s="136"/>
      <c r="I73" s="52"/>
      <c r="J73" s="136"/>
      <c r="K73" s="136"/>
      <c r="L73" s="136"/>
      <c r="M73" s="136"/>
      <c r="N73" s="25"/>
      <c r="S73" s="35"/>
      <c r="T73" s="374"/>
      <c r="U73" s="374"/>
      <c r="V73" s="342"/>
      <c r="W73"/>
      <c r="X73"/>
      <c r="Y73"/>
    </row>
    <row r="74" spans="1:46" ht="12.75" customHeight="1">
      <c r="A74" s="25"/>
      <c r="B74" s="3" t="s">
        <v>1260</v>
      </c>
      <c r="C74" s="147" t="s">
        <v>1261</v>
      </c>
      <c r="D74" s="84">
        <v>5888.5839999999998</v>
      </c>
      <c r="E74" s="149"/>
      <c r="F74" s="84" t="s">
        <v>1262</v>
      </c>
      <c r="G74" s="84" t="s">
        <v>1263</v>
      </c>
      <c r="H74" s="84" t="s">
        <v>1264</v>
      </c>
      <c r="I74" s="22" t="s">
        <v>1100</v>
      </c>
      <c r="J74" s="84" t="s">
        <v>1101</v>
      </c>
      <c r="K74" s="84" t="s">
        <v>1102</v>
      </c>
      <c r="L74" s="160"/>
      <c r="M74" s="136"/>
      <c r="N74" s="25"/>
      <c r="S74"/>
      <c r="T74" s="374"/>
      <c r="U74" s="374"/>
      <c r="V74" s="342"/>
      <c r="W74"/>
      <c r="X74"/>
      <c r="Y74"/>
    </row>
    <row r="75" spans="1:46" ht="12.75" customHeight="1">
      <c r="A75" s="25"/>
      <c r="B75" s="2"/>
      <c r="C75" s="147" t="s">
        <v>1099</v>
      </c>
      <c r="D75" s="84">
        <v>5889.9508999999998</v>
      </c>
      <c r="E75" s="149"/>
      <c r="F75" s="84" t="s">
        <v>652</v>
      </c>
      <c r="G75" s="84" t="s">
        <v>653</v>
      </c>
      <c r="H75" s="84" t="s">
        <v>654</v>
      </c>
      <c r="I75" s="22" t="s">
        <v>1294</v>
      </c>
      <c r="J75" s="84" t="s">
        <v>1295</v>
      </c>
      <c r="K75" s="84" t="s">
        <v>501</v>
      </c>
      <c r="L75" s="160"/>
      <c r="M75" s="136"/>
      <c r="N75" s="25"/>
      <c r="S75"/>
      <c r="T75" s="374"/>
      <c r="U75" s="374"/>
      <c r="V75" s="342"/>
      <c r="W75"/>
      <c r="X75"/>
      <c r="Y75"/>
    </row>
    <row r="76" spans="1:46" ht="12.75" customHeight="1">
      <c r="A76" s="25"/>
      <c r="B76" s="2"/>
      <c r="C76" s="147" t="s">
        <v>502</v>
      </c>
      <c r="D76" s="84">
        <v>5891.451</v>
      </c>
      <c r="E76" s="149"/>
      <c r="F76" s="84" t="s">
        <v>503</v>
      </c>
      <c r="G76" s="84" t="s">
        <v>504</v>
      </c>
      <c r="H76" s="84" t="s">
        <v>505</v>
      </c>
      <c r="I76" s="22" t="s">
        <v>480</v>
      </c>
      <c r="J76" s="84" t="s">
        <v>496</v>
      </c>
      <c r="K76" s="84" t="s">
        <v>440</v>
      </c>
      <c r="L76" s="160"/>
      <c r="M76" s="136"/>
      <c r="N76" s="25"/>
      <c r="S76"/>
      <c r="T76" s="342"/>
      <c r="U76" s="342"/>
      <c r="V76" s="342"/>
      <c r="W76"/>
      <c r="X76"/>
      <c r="Y76"/>
    </row>
    <row r="77" spans="1:46" ht="12.75" customHeight="1">
      <c r="A77" s="25"/>
      <c r="B77" s="2"/>
      <c r="C77" s="147" t="s">
        <v>497</v>
      </c>
      <c r="D77" s="155">
        <v>7647.38</v>
      </c>
      <c r="E77" s="149"/>
      <c r="F77" s="84" t="s">
        <v>1132</v>
      </c>
      <c r="G77" s="84" t="s">
        <v>1095</v>
      </c>
      <c r="H77" s="84" t="s">
        <v>1293</v>
      </c>
      <c r="I77" s="22" t="s">
        <v>498</v>
      </c>
      <c r="J77" s="84" t="s">
        <v>499</v>
      </c>
      <c r="K77" s="84" t="s">
        <v>500</v>
      </c>
      <c r="L77" s="160"/>
      <c r="M77" s="136"/>
      <c r="N77" s="25"/>
      <c r="S77"/>
      <c r="T77" s="342"/>
      <c r="U77" s="342"/>
      <c r="V77" s="342"/>
      <c r="W77"/>
      <c r="X77"/>
      <c r="Y77"/>
    </row>
    <row r="78" spans="1:46" ht="12.75" customHeight="1">
      <c r="A78" s="25"/>
      <c r="B78" s="2"/>
      <c r="C78" s="147" t="s">
        <v>374</v>
      </c>
      <c r="D78" s="84">
        <v>7698.9647000000004</v>
      </c>
      <c r="E78" s="149"/>
      <c r="F78" s="84" t="s">
        <v>375</v>
      </c>
      <c r="G78" s="84" t="s">
        <v>376</v>
      </c>
      <c r="H78" s="84" t="s">
        <v>377</v>
      </c>
      <c r="I78" s="22" t="s">
        <v>378</v>
      </c>
      <c r="J78" s="84" t="s">
        <v>379</v>
      </c>
      <c r="K78" s="84" t="s">
        <v>380</v>
      </c>
      <c r="L78" s="160"/>
      <c r="M78" s="136"/>
      <c r="N78" s="25"/>
      <c r="S78"/>
      <c r="T78"/>
      <c r="U78"/>
      <c r="V78"/>
      <c r="W78"/>
      <c r="X78"/>
      <c r="Y78"/>
    </row>
    <row r="79" spans="1:46" ht="12.75" customHeight="1">
      <c r="A79" s="25"/>
      <c r="B79" s="2"/>
      <c r="C79" s="147"/>
      <c r="D79" s="84"/>
      <c r="E79" s="149"/>
      <c r="F79" s="84"/>
      <c r="G79" s="160"/>
      <c r="H79" s="160"/>
      <c r="J79" s="160"/>
      <c r="K79" s="160"/>
      <c r="L79" s="160"/>
      <c r="M79" s="136"/>
      <c r="N79" s="25"/>
      <c r="S79"/>
      <c r="T79"/>
      <c r="U79"/>
      <c r="V79"/>
      <c r="W79"/>
      <c r="X79"/>
      <c r="Y79"/>
    </row>
    <row r="80" spans="1:46" ht="12.75" customHeight="1">
      <c r="A80" s="2"/>
      <c r="B80" s="2"/>
      <c r="C80" s="147" t="s">
        <v>1302</v>
      </c>
      <c r="D80" s="748" t="s">
        <v>1297</v>
      </c>
      <c r="E80" s="748"/>
      <c r="F80" s="84" t="s">
        <v>381</v>
      </c>
      <c r="G80" s="160"/>
      <c r="H80" s="160"/>
      <c r="I80" s="157" t="s">
        <v>1139</v>
      </c>
      <c r="J80" s="736" t="s">
        <v>1140</v>
      </c>
      <c r="K80" s="736"/>
      <c r="L80" s="148" t="s">
        <v>1141</v>
      </c>
      <c r="N80" s="25"/>
      <c r="S80"/>
      <c r="T80"/>
      <c r="U80"/>
      <c r="V80"/>
      <c r="W80"/>
      <c r="X80"/>
      <c r="Y80"/>
    </row>
    <row r="81" spans="1:25" ht="12.75" customHeight="1">
      <c r="A81" s="3"/>
      <c r="B81" s="2"/>
      <c r="C81" s="147" t="s">
        <v>1303</v>
      </c>
      <c r="D81" s="748" t="s">
        <v>1298</v>
      </c>
      <c r="E81" s="748"/>
      <c r="F81" s="19"/>
      <c r="G81" s="160"/>
      <c r="H81" s="160"/>
      <c r="J81" s="736" t="s">
        <v>441</v>
      </c>
      <c r="K81" s="736"/>
      <c r="L81" s="148" t="s">
        <v>1143</v>
      </c>
      <c r="N81" s="25"/>
      <c r="S81"/>
      <c r="T81"/>
      <c r="U81"/>
      <c r="V81"/>
      <c r="W81"/>
      <c r="X81"/>
      <c r="Y81"/>
    </row>
    <row r="82" spans="1:25" ht="12.75" customHeight="1">
      <c r="A82" s="2"/>
      <c r="B82" s="2"/>
      <c r="C82" s="147" t="s">
        <v>1304</v>
      </c>
      <c r="D82" s="748" t="s">
        <v>1299</v>
      </c>
      <c r="E82" s="748"/>
      <c r="F82" s="19"/>
      <c r="G82" s="160"/>
      <c r="H82" s="160"/>
      <c r="J82" s="160"/>
      <c r="K82" s="160"/>
      <c r="L82" s="160"/>
      <c r="N82" s="25"/>
      <c r="S82"/>
      <c r="T82"/>
      <c r="U82"/>
      <c r="V82"/>
      <c r="W82"/>
      <c r="X82"/>
      <c r="Y82"/>
    </row>
    <row r="83" spans="1:25" ht="12.75" customHeight="1">
      <c r="A83" s="2"/>
      <c r="B83" s="2"/>
      <c r="C83" s="147" t="s">
        <v>1305</v>
      </c>
      <c r="D83" s="748" t="s">
        <v>1138</v>
      </c>
      <c r="E83" s="748"/>
      <c r="F83" s="19"/>
      <c r="G83" s="160"/>
      <c r="H83" s="160"/>
      <c r="I83" s="160"/>
      <c r="J83" s="160"/>
      <c r="K83" s="160"/>
      <c r="L83" s="160"/>
      <c r="N83" s="25"/>
      <c r="S83"/>
      <c r="T83"/>
      <c r="U83"/>
      <c r="V83"/>
      <c r="W83"/>
      <c r="X83"/>
      <c r="Y83"/>
    </row>
    <row r="84" spans="1:25" ht="12.75" customHeight="1">
      <c r="A84" s="2"/>
      <c r="B84" s="2"/>
      <c r="C84" s="85"/>
      <c r="D84" s="160"/>
      <c r="E84" s="15"/>
      <c r="F84" s="19"/>
      <c r="G84" s="160"/>
      <c r="H84" s="160"/>
      <c r="I84" s="160"/>
      <c r="J84" s="160"/>
      <c r="K84" s="160"/>
      <c r="L84" s="160"/>
      <c r="N84" s="25"/>
      <c r="S84"/>
      <c r="T84"/>
      <c r="U84"/>
      <c r="V84"/>
      <c r="W84"/>
      <c r="X84"/>
      <c r="Y84"/>
    </row>
    <row r="85" spans="1:25" ht="12.75" customHeight="1">
      <c r="A85" s="2"/>
      <c r="B85" s="2"/>
      <c r="C85" s="28" t="s">
        <v>786</v>
      </c>
      <c r="D85" s="158">
        <v>1</v>
      </c>
      <c r="E85" s="749" t="s">
        <v>1032</v>
      </c>
      <c r="F85" s="749"/>
      <c r="G85" s="749"/>
      <c r="H85" s="160"/>
      <c r="I85" s="160"/>
      <c r="J85" s="160"/>
      <c r="K85" s="160"/>
      <c r="L85" s="160"/>
      <c r="N85" s="25"/>
      <c r="S85"/>
      <c r="T85"/>
      <c r="U85"/>
      <c r="V85"/>
      <c r="W85"/>
      <c r="X85"/>
      <c r="Y85"/>
    </row>
    <row r="86" spans="1:25" ht="12.75" customHeight="1">
      <c r="A86" s="2"/>
      <c r="B86" s="2"/>
      <c r="C86" s="19"/>
      <c r="D86" s="28"/>
      <c r="E86" s="750" t="s">
        <v>1183</v>
      </c>
      <c r="F86" s="751"/>
      <c r="G86" s="751"/>
      <c r="H86" s="160"/>
      <c r="I86" s="160"/>
      <c r="J86" s="160"/>
      <c r="K86" s="160"/>
      <c r="L86" s="160"/>
      <c r="N86" s="25"/>
      <c r="S86"/>
      <c r="T86"/>
      <c r="U86"/>
      <c r="V86"/>
      <c r="W86"/>
      <c r="X86"/>
      <c r="Y86"/>
    </row>
    <row r="87" spans="1:25" ht="12.75" customHeight="1">
      <c r="A87" s="2"/>
      <c r="B87" s="2"/>
      <c r="C87" s="85"/>
      <c r="D87" s="28">
        <v>2</v>
      </c>
      <c r="E87" s="749" t="s">
        <v>1008</v>
      </c>
      <c r="F87" s="749"/>
      <c r="G87" s="749"/>
      <c r="H87" s="160"/>
      <c r="I87" s="160"/>
      <c r="J87" s="160"/>
      <c r="K87" s="160"/>
      <c r="L87" s="160"/>
      <c r="N87" s="25"/>
      <c r="S87"/>
      <c r="T87"/>
      <c r="U87"/>
      <c r="V87"/>
      <c r="W87"/>
      <c r="X87"/>
      <c r="Y87"/>
    </row>
    <row r="88" spans="1:25" ht="12.75" customHeight="1">
      <c r="A88" s="2"/>
      <c r="B88" s="2"/>
      <c r="C88" s="85"/>
      <c r="D88" s="28"/>
      <c r="E88" s="750" t="s">
        <v>1009</v>
      </c>
      <c r="F88" s="751"/>
      <c r="G88" s="751"/>
      <c r="H88" s="160"/>
      <c r="I88" s="160"/>
      <c r="J88" s="160"/>
      <c r="K88" s="160"/>
      <c r="L88" s="160"/>
      <c r="N88" s="25"/>
      <c r="S88"/>
      <c r="T88"/>
      <c r="U88"/>
      <c r="V88"/>
      <c r="W88"/>
      <c r="X88"/>
      <c r="Y88"/>
    </row>
    <row r="89" spans="1:25" ht="12.75" customHeight="1">
      <c r="A89" s="2"/>
      <c r="B89" s="2"/>
      <c r="C89" s="160"/>
      <c r="D89" s="158">
        <v>3</v>
      </c>
      <c r="E89" s="736" t="s">
        <v>1010</v>
      </c>
      <c r="F89" s="736"/>
      <c r="G89" s="736"/>
      <c r="H89" s="160"/>
      <c r="I89" s="160"/>
      <c r="J89" s="160"/>
      <c r="K89" s="160"/>
      <c r="L89" s="160"/>
      <c r="N89" s="25"/>
      <c r="S89"/>
      <c r="T89"/>
      <c r="U89"/>
      <c r="V89"/>
      <c r="W89"/>
      <c r="X89"/>
      <c r="Y89"/>
    </row>
    <row r="90" spans="1:25" ht="12.75" customHeight="1">
      <c r="A90" s="2"/>
      <c r="B90" s="2"/>
      <c r="C90" s="160"/>
      <c r="D90" s="158"/>
      <c r="E90" s="746" t="s">
        <v>1353</v>
      </c>
      <c r="F90" s="746"/>
      <c r="G90" s="746"/>
      <c r="H90" s="160"/>
      <c r="I90" s="160"/>
      <c r="J90" s="160"/>
      <c r="K90" s="160"/>
      <c r="L90" s="160"/>
      <c r="N90" s="25"/>
      <c r="S90"/>
      <c r="T90"/>
      <c r="U90"/>
      <c r="V90"/>
      <c r="W90"/>
      <c r="X90"/>
      <c r="Y90"/>
    </row>
    <row r="91" spans="1:25" ht="12.75" customHeight="1">
      <c r="A91" s="2"/>
      <c r="B91" s="2"/>
      <c r="C91" s="160"/>
      <c r="D91" s="158">
        <v>4</v>
      </c>
      <c r="E91" s="736" t="s">
        <v>1035</v>
      </c>
      <c r="F91" s="736"/>
      <c r="G91" s="736"/>
      <c r="H91" s="160"/>
      <c r="I91" s="160"/>
      <c r="J91" s="160"/>
      <c r="K91" s="160"/>
      <c r="L91" s="160"/>
      <c r="N91" s="25"/>
      <c r="S91"/>
      <c r="T91"/>
      <c r="U91"/>
      <c r="V91"/>
      <c r="W91"/>
      <c r="X91"/>
      <c r="Y91"/>
    </row>
    <row r="92" spans="1:25" ht="12.75" customHeight="1">
      <c r="A92" s="2"/>
      <c r="B92" s="2"/>
      <c r="C92" s="160"/>
      <c r="D92" s="160"/>
      <c r="E92" s="746" t="s">
        <v>1036</v>
      </c>
      <c r="F92" s="746"/>
      <c r="G92" s="746"/>
      <c r="H92" s="160"/>
      <c r="I92" s="160"/>
      <c r="J92" s="160"/>
      <c r="K92" s="160"/>
      <c r="L92" s="160"/>
      <c r="N92" s="25"/>
      <c r="S92"/>
      <c r="T92"/>
      <c r="U92"/>
      <c r="V92"/>
      <c r="W92"/>
      <c r="X92"/>
      <c r="Y92"/>
    </row>
    <row r="93" spans="1:25" ht="12.75" customHeight="1">
      <c r="A93" s="2"/>
      <c r="B93" s="24"/>
      <c r="C93" s="752"/>
      <c r="D93" s="752"/>
      <c r="E93" s="752"/>
      <c r="F93" s="1"/>
      <c r="G93" s="1"/>
      <c r="H93" s="1"/>
      <c r="I93" s="17"/>
      <c r="N93" s="25"/>
      <c r="S93"/>
      <c r="T93"/>
      <c r="U93"/>
      <c r="V93"/>
      <c r="W93"/>
      <c r="X93"/>
      <c r="Y93"/>
    </row>
    <row r="94" spans="1:25" ht="12.75" customHeight="1">
      <c r="A94" s="2"/>
      <c r="B94" s="2"/>
      <c r="C94" s="1"/>
      <c r="D94" s="38"/>
      <c r="E94" s="8"/>
      <c r="F94" s="1"/>
      <c r="G94" s="1"/>
      <c r="H94" s="1"/>
      <c r="I94" s="17"/>
      <c r="N94" s="25"/>
      <c r="S94"/>
      <c r="T94"/>
      <c r="U94"/>
      <c r="V94"/>
      <c r="W94"/>
      <c r="X94"/>
      <c r="Y94"/>
    </row>
    <row r="95" spans="1:25" ht="12.75" customHeight="1">
      <c r="A95" s="2"/>
      <c r="B95" s="2"/>
      <c r="C95" s="734"/>
      <c r="D95" s="734"/>
      <c r="E95" s="734"/>
      <c r="F95" s="1"/>
      <c r="G95" s="1"/>
      <c r="H95" s="1"/>
      <c r="I95" s="17"/>
      <c r="N95" s="25"/>
      <c r="S95"/>
      <c r="T95"/>
      <c r="U95"/>
      <c r="V95"/>
      <c r="W95"/>
      <c r="X95"/>
      <c r="Y95"/>
    </row>
    <row r="96" spans="1:25" ht="12.75" customHeight="1">
      <c r="A96" s="2"/>
      <c r="B96" s="2"/>
      <c r="C96" s="752"/>
      <c r="D96" s="752"/>
      <c r="E96" s="752"/>
      <c r="F96" s="1"/>
      <c r="G96" s="1"/>
      <c r="H96" s="1"/>
      <c r="I96" s="17"/>
      <c r="N96" s="25"/>
      <c r="S96"/>
      <c r="T96"/>
      <c r="U96"/>
      <c r="V96"/>
      <c r="W96"/>
      <c r="X96"/>
      <c r="Y96"/>
    </row>
    <row r="97" spans="1:25" ht="12.75" customHeight="1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 ht="12.75" customHeight="1">
      <c r="A98" s="2"/>
      <c r="C98" s="734"/>
      <c r="D98" s="734"/>
      <c r="E98" s="734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 ht="12.75" customHeight="1">
      <c r="A99" s="2"/>
      <c r="C99" s="752"/>
      <c r="D99" s="752"/>
      <c r="E99" s="752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  <row r="102" spans="1:25">
      <c r="A102" s="2"/>
      <c r="C102" s="1"/>
      <c r="D102" s="38"/>
      <c r="E102" s="1"/>
      <c r="F102" s="1"/>
      <c r="G102" s="1"/>
      <c r="H102" s="1"/>
      <c r="I102" s="17"/>
      <c r="J102" s="1"/>
      <c r="K102" s="1"/>
      <c r="L102" s="1"/>
      <c r="M102" s="39"/>
      <c r="S102"/>
      <c r="T102"/>
      <c r="U102"/>
      <c r="V102"/>
      <c r="W102"/>
      <c r="X102"/>
      <c r="Y102"/>
    </row>
    <row r="103" spans="1:25">
      <c r="A103" s="2"/>
      <c r="C103" s="1"/>
      <c r="D103" s="38"/>
      <c r="E103" s="1"/>
      <c r="F103" s="1"/>
      <c r="G103" s="1"/>
      <c r="H103" s="1"/>
      <c r="I103" s="17"/>
      <c r="J103" s="1"/>
      <c r="K103" s="1"/>
      <c r="L103" s="1"/>
      <c r="M103" s="39"/>
      <c r="S103"/>
      <c r="T103"/>
      <c r="U103"/>
      <c r="V103"/>
      <c r="W103"/>
      <c r="X103"/>
      <c r="Y103"/>
    </row>
    <row r="104" spans="1:25">
      <c r="A104" s="2"/>
      <c r="C104" s="1"/>
      <c r="D104" s="38"/>
      <c r="E104" s="1"/>
      <c r="F104" s="1"/>
      <c r="G104" s="1"/>
      <c r="H104" s="1"/>
      <c r="I104" s="17"/>
      <c r="J104" s="1"/>
      <c r="K104" s="1"/>
      <c r="L104" s="1"/>
      <c r="M104" s="39"/>
      <c r="S104"/>
      <c r="T104"/>
      <c r="U104"/>
      <c r="V104"/>
      <c r="W104"/>
      <c r="X104"/>
      <c r="Y104"/>
    </row>
    <row r="105" spans="1:25">
      <c r="A105" s="2"/>
      <c r="C105" s="1"/>
      <c r="D105" s="38"/>
      <c r="E105" s="1"/>
      <c r="F105" s="1"/>
      <c r="G105" s="1"/>
      <c r="H105" s="1"/>
      <c r="I105" s="17"/>
      <c r="J105" s="1"/>
      <c r="K105" s="1"/>
      <c r="L105" s="1"/>
      <c r="M105" s="39"/>
      <c r="S105"/>
      <c r="T105"/>
      <c r="U105"/>
      <c r="V105"/>
      <c r="W105"/>
      <c r="X105"/>
      <c r="Y105"/>
    </row>
    <row r="106" spans="1:25">
      <c r="A106" s="2"/>
      <c r="C106" s="1"/>
      <c r="D106" s="38"/>
      <c r="E106" s="1"/>
      <c r="F106" s="1"/>
      <c r="G106" s="1"/>
      <c r="H106" s="1"/>
      <c r="I106" s="17"/>
      <c r="J106" s="1"/>
      <c r="K106" s="1"/>
      <c r="L106" s="1"/>
      <c r="M106" s="39"/>
      <c r="S106"/>
      <c r="T106"/>
      <c r="U106"/>
      <c r="V106"/>
      <c r="W106"/>
      <c r="X106"/>
      <c r="Y106"/>
    </row>
    <row r="107" spans="1:25">
      <c r="A107" s="2"/>
      <c r="S107"/>
      <c r="T107"/>
      <c r="U107"/>
      <c r="V107"/>
      <c r="W107"/>
      <c r="X107"/>
      <c r="Y107"/>
    </row>
  </sheetData>
  <sheetCalcPr fullCalcOnLoad="1"/>
  <mergeCells count="39">
    <mergeCell ref="D80:E80"/>
    <mergeCell ref="E85:G85"/>
    <mergeCell ref="E86:G86"/>
    <mergeCell ref="E91:G91"/>
    <mergeCell ref="E92:G92"/>
    <mergeCell ref="E90:G90"/>
    <mergeCell ref="D81:E81"/>
    <mergeCell ref="J81:K81"/>
    <mergeCell ref="D82:E82"/>
    <mergeCell ref="D83:E83"/>
    <mergeCell ref="E87:G87"/>
    <mergeCell ref="E88:G88"/>
    <mergeCell ref="E89:G89"/>
    <mergeCell ref="C99:E99"/>
    <mergeCell ref="C93:E93"/>
    <mergeCell ref="C95:E95"/>
    <mergeCell ref="C98:E98"/>
    <mergeCell ref="C96:E96"/>
    <mergeCell ref="F9:I9"/>
    <mergeCell ref="AJ12:AK12"/>
    <mergeCell ref="AL12:AM12"/>
    <mergeCell ref="K3:N3"/>
    <mergeCell ref="J80:K80"/>
    <mergeCell ref="K4:P4"/>
    <mergeCell ref="K5:P5"/>
    <mergeCell ref="F8:I8"/>
    <mergeCell ref="F6:I6"/>
    <mergeCell ref="F7:I7"/>
    <mergeCell ref="Q12:R12"/>
    <mergeCell ref="G12:H12"/>
    <mergeCell ref="O12:P12"/>
    <mergeCell ref="W12:Y12"/>
    <mergeCell ref="S12:V12"/>
    <mergeCell ref="A1:H1"/>
    <mergeCell ref="A3:E3"/>
    <mergeCell ref="F3:I3"/>
    <mergeCell ref="F4:I4"/>
    <mergeCell ref="A5:E5"/>
    <mergeCell ref="F5:I5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J1" workbookViewId="0">
      <selection activeCell="AY18" sqref="AY18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style="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style="97" customWidth="1" collapsed="1"/>
    <col min="15" max="16" width="9.6640625" style="16" customWidth="1" collapsed="1"/>
    <col min="17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.75" customHeight="1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182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83"/>
      <c r="H2" s="83"/>
      <c r="I2" s="40"/>
      <c r="N2" s="182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67"/>
      <c r="P3" s="167"/>
      <c r="S3"/>
      <c r="T3"/>
      <c r="U3"/>
      <c r="V3"/>
      <c r="W3"/>
      <c r="X3"/>
      <c r="Y3"/>
    </row>
    <row r="4" spans="1:47">
      <c r="A4" s="3" t="s">
        <v>469</v>
      </c>
      <c r="B4" s="3"/>
      <c r="C4" s="6"/>
      <c r="D4" s="43"/>
      <c r="E4" s="6"/>
      <c r="F4" s="738" t="s">
        <v>1204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892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42" t="s">
        <v>611</v>
      </c>
      <c r="G6" s="742"/>
      <c r="H6" s="742"/>
      <c r="I6" s="742"/>
      <c r="J6" s="26"/>
      <c r="N6" s="182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42" t="s">
        <v>1349</v>
      </c>
      <c r="G7" s="742"/>
      <c r="H7" s="742"/>
      <c r="I7" s="742"/>
      <c r="J7" s="26"/>
      <c r="N7" s="182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38" t="s">
        <v>1205</v>
      </c>
      <c r="G8" s="738"/>
      <c r="H8" s="738"/>
      <c r="I8" s="738"/>
      <c r="J8" s="7"/>
      <c r="K8" s="7"/>
      <c r="L8" s="7"/>
      <c r="N8" s="7"/>
      <c r="O8" s="7"/>
      <c r="P8" s="7"/>
      <c r="Q8" s="7"/>
      <c r="S8"/>
      <c r="T8"/>
      <c r="U8"/>
      <c r="V8"/>
      <c r="W8"/>
      <c r="X8"/>
      <c r="Y8"/>
    </row>
    <row r="9" spans="1:47" ht="12.75" customHeight="1">
      <c r="A9" s="67"/>
      <c r="B9" s="67"/>
      <c r="C9" s="170"/>
      <c r="D9" s="43"/>
      <c r="E9" s="8"/>
      <c r="F9" s="738" t="s">
        <v>1206</v>
      </c>
      <c r="G9" s="738"/>
      <c r="H9" s="738"/>
      <c r="I9" s="738"/>
      <c r="J9" s="7"/>
      <c r="K9" s="7"/>
      <c r="L9" s="7"/>
      <c r="N9" s="182"/>
      <c r="O9" s="167"/>
      <c r="P9" s="167"/>
      <c r="S9"/>
      <c r="T9"/>
      <c r="U9"/>
      <c r="V9"/>
      <c r="W9"/>
      <c r="X9"/>
      <c r="Y9"/>
    </row>
    <row r="10" spans="1:47">
      <c r="A10" s="67"/>
      <c r="B10" s="67"/>
      <c r="C10" s="6"/>
      <c r="D10" s="43"/>
      <c r="E10" s="8"/>
      <c r="F10" s="181"/>
      <c r="G10" s="181"/>
      <c r="H10" s="181"/>
      <c r="I10" s="181"/>
      <c r="J10" s="7"/>
      <c r="K10" s="7"/>
      <c r="L10" s="7"/>
      <c r="N10" s="182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I11" s="44"/>
      <c r="J11" s="27"/>
      <c r="K11" s="27"/>
      <c r="L11" s="27"/>
      <c r="N11" s="182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30" t="s">
        <v>1259</v>
      </c>
      <c r="B14" s="25" t="s">
        <v>1335</v>
      </c>
      <c r="C14" s="15" t="s">
        <v>1336</v>
      </c>
      <c r="D14" s="15">
        <v>0</v>
      </c>
      <c r="E14" s="19">
        <v>10</v>
      </c>
      <c r="F14" s="16" t="s">
        <v>1037</v>
      </c>
      <c r="G14" s="16">
        <v>1190</v>
      </c>
      <c r="H14" s="16">
        <v>1100</v>
      </c>
      <c r="I14" s="25" t="s">
        <v>896</v>
      </c>
      <c r="J14" s="16" t="s">
        <v>1258</v>
      </c>
      <c r="K14" s="16">
        <v>4</v>
      </c>
      <c r="L14" s="16">
        <v>120</v>
      </c>
      <c r="M14" s="19">
        <v>5889.9508999999998</v>
      </c>
      <c r="N14" s="166" t="s">
        <v>813</v>
      </c>
      <c r="O14" s="33">
        <v>266.60000000000002</v>
      </c>
      <c r="P14" s="33">
        <v>270.2</v>
      </c>
      <c r="Q14" s="100">
        <f>AVERAGE(O14:O19)</f>
        <v>266.59999999999997</v>
      </c>
      <c r="R14" s="100">
        <f>AVERAGE(P14:P19)</f>
        <v>270.38333333333338</v>
      </c>
      <c r="S14"/>
      <c r="T14" s="374"/>
      <c r="U14" s="437"/>
      <c r="V14" s="342"/>
      <c r="W14"/>
      <c r="X14"/>
      <c r="Y14"/>
    </row>
    <row r="15" spans="1:47">
      <c r="A15" s="59" t="s">
        <v>1259</v>
      </c>
      <c r="B15" s="25" t="s">
        <v>1337</v>
      </c>
      <c r="C15" s="15">
        <v>7.7777777777777779E-2</v>
      </c>
      <c r="D15" s="15">
        <v>0</v>
      </c>
      <c r="E15" s="19">
        <v>10</v>
      </c>
      <c r="F15" s="16" t="s">
        <v>1037</v>
      </c>
      <c r="G15" s="16">
        <v>1190</v>
      </c>
      <c r="H15" s="16">
        <v>1100</v>
      </c>
      <c r="I15" s="35" t="s">
        <v>395</v>
      </c>
      <c r="J15" s="16" t="s">
        <v>1258</v>
      </c>
      <c r="K15" s="16">
        <v>4</v>
      </c>
      <c r="L15" s="16">
        <v>180</v>
      </c>
      <c r="M15" s="19">
        <v>5889.9508999999998</v>
      </c>
      <c r="O15" s="16">
        <v>266.60000000000002</v>
      </c>
      <c r="P15" s="16">
        <v>270.2</v>
      </c>
      <c r="Q15" s="100">
        <v>266.60000000000002</v>
      </c>
      <c r="R15" s="100">
        <v>270.38330000000002</v>
      </c>
      <c r="S15"/>
      <c r="T15" s="374"/>
      <c r="U15" s="437"/>
      <c r="V15" s="342"/>
      <c r="W15"/>
      <c r="X15"/>
      <c r="Y15"/>
    </row>
    <row r="16" spans="1:47">
      <c r="A16" s="59" t="s">
        <v>1338</v>
      </c>
      <c r="B16" s="25" t="s">
        <v>1339</v>
      </c>
      <c r="C16" s="15">
        <v>9.6527777777777768E-2</v>
      </c>
      <c r="D16" s="15">
        <v>0</v>
      </c>
      <c r="E16" s="19">
        <v>30</v>
      </c>
      <c r="F16" s="16" t="s">
        <v>1037</v>
      </c>
      <c r="G16" s="16">
        <v>1190</v>
      </c>
      <c r="H16" s="16">
        <v>995</v>
      </c>
      <c r="I16" s="35" t="s">
        <v>526</v>
      </c>
      <c r="J16" s="16" t="s">
        <v>1258</v>
      </c>
      <c r="K16" s="16">
        <v>4</v>
      </c>
      <c r="L16" s="16">
        <v>180</v>
      </c>
      <c r="M16" s="19">
        <v>5891.451</v>
      </c>
      <c r="O16" s="16">
        <v>266.60000000000002</v>
      </c>
      <c r="P16" s="16">
        <v>270.39999999999998</v>
      </c>
      <c r="Q16" s="100">
        <v>266.60000000000002</v>
      </c>
      <c r="R16" s="100">
        <v>270.38330000000002</v>
      </c>
      <c r="S16"/>
      <c r="T16" s="374"/>
      <c r="U16" s="437"/>
      <c r="V16" s="342"/>
      <c r="W16"/>
      <c r="X16"/>
      <c r="Y16"/>
    </row>
    <row r="17" spans="1:46">
      <c r="A17" s="25" t="s">
        <v>1338</v>
      </c>
      <c r="B17" s="25" t="s">
        <v>1340</v>
      </c>
      <c r="C17" s="15">
        <v>9.9999999999999992E-2</v>
      </c>
      <c r="D17" s="15">
        <v>0</v>
      </c>
      <c r="E17" s="19">
        <v>30</v>
      </c>
      <c r="F17" s="16" t="s">
        <v>1037</v>
      </c>
      <c r="G17" s="16">
        <v>1070</v>
      </c>
      <c r="H17" s="16">
        <v>875</v>
      </c>
      <c r="I17" s="35" t="s">
        <v>387</v>
      </c>
      <c r="J17" s="16" t="s">
        <v>1258</v>
      </c>
      <c r="K17" s="16">
        <v>4</v>
      </c>
      <c r="L17" s="16">
        <v>180</v>
      </c>
      <c r="M17" s="19">
        <v>5891.451</v>
      </c>
      <c r="O17" s="16">
        <v>266.60000000000002</v>
      </c>
      <c r="P17" s="16">
        <v>270.60000000000002</v>
      </c>
      <c r="Q17" s="100">
        <v>266.60000000000002</v>
      </c>
      <c r="R17" s="100">
        <v>270.38330000000002</v>
      </c>
      <c r="S17"/>
      <c r="T17" s="374"/>
      <c r="U17" s="437"/>
      <c r="V17" s="342"/>
      <c r="W17"/>
      <c r="X17"/>
      <c r="Y17"/>
    </row>
    <row r="18" spans="1:46">
      <c r="A18" s="25" t="s">
        <v>1338</v>
      </c>
      <c r="B18" s="25" t="s">
        <v>1341</v>
      </c>
      <c r="C18" s="15">
        <v>0.11805555555555557</v>
      </c>
      <c r="D18" s="15">
        <v>0</v>
      </c>
      <c r="E18" s="19">
        <v>30</v>
      </c>
      <c r="F18" s="16" t="s">
        <v>1037</v>
      </c>
      <c r="G18" s="16">
        <v>1190</v>
      </c>
      <c r="H18" s="16">
        <v>995</v>
      </c>
      <c r="I18" s="35" t="s">
        <v>526</v>
      </c>
      <c r="J18" s="16" t="s">
        <v>1258</v>
      </c>
      <c r="K18" s="16">
        <v>4</v>
      </c>
      <c r="L18" s="16">
        <v>120</v>
      </c>
      <c r="M18" s="19">
        <v>5891.451</v>
      </c>
      <c r="O18" s="16">
        <v>266.60000000000002</v>
      </c>
      <c r="P18" s="16">
        <v>270.39999999999998</v>
      </c>
      <c r="Q18" s="100">
        <v>266.60000000000002</v>
      </c>
      <c r="R18" s="100">
        <v>270.38330000000002</v>
      </c>
      <c r="S18"/>
      <c r="T18" s="374"/>
      <c r="U18" s="437"/>
      <c r="V18" s="342"/>
      <c r="W18"/>
      <c r="X18"/>
      <c r="Y18"/>
    </row>
    <row r="19" spans="1:46">
      <c r="A19" s="25" t="s">
        <v>1338</v>
      </c>
      <c r="B19" s="25" t="s">
        <v>1342</v>
      </c>
      <c r="C19" s="15">
        <v>0.12361111111111112</v>
      </c>
      <c r="D19" s="15">
        <v>0</v>
      </c>
      <c r="E19" s="19">
        <v>30</v>
      </c>
      <c r="F19" s="16" t="s">
        <v>1037</v>
      </c>
      <c r="G19" s="16">
        <v>1070</v>
      </c>
      <c r="H19" s="16">
        <v>875</v>
      </c>
      <c r="I19" s="35" t="s">
        <v>387</v>
      </c>
      <c r="J19" s="16" t="s">
        <v>1258</v>
      </c>
      <c r="K19" s="16">
        <v>4</v>
      </c>
      <c r="L19" s="16">
        <v>120</v>
      </c>
      <c r="M19" s="19">
        <v>5891.451</v>
      </c>
      <c r="N19" s="184"/>
      <c r="O19" s="16">
        <v>266.60000000000002</v>
      </c>
      <c r="P19" s="16">
        <v>270.5</v>
      </c>
      <c r="Q19" s="100">
        <v>266.60000000000002</v>
      </c>
      <c r="R19" s="100">
        <v>270.38330000000002</v>
      </c>
      <c r="S19"/>
      <c r="T19" s="374"/>
      <c r="U19" s="437"/>
      <c r="V19" s="342"/>
      <c r="W19"/>
      <c r="X19"/>
      <c r="Y19"/>
    </row>
    <row r="20" spans="1:46">
      <c r="A20" s="25" t="s">
        <v>1338</v>
      </c>
      <c r="B20" s="25" t="s">
        <v>1343</v>
      </c>
      <c r="C20" s="15">
        <v>0.13749999999999998</v>
      </c>
      <c r="D20" s="15">
        <v>0</v>
      </c>
      <c r="E20" s="19">
        <v>30</v>
      </c>
      <c r="F20" s="16" t="s">
        <v>1038</v>
      </c>
      <c r="G20" s="16">
        <v>880</v>
      </c>
      <c r="H20" s="16">
        <v>862</v>
      </c>
      <c r="I20" s="35" t="s">
        <v>526</v>
      </c>
      <c r="J20" s="16" t="s">
        <v>1258</v>
      </c>
      <c r="K20" s="16">
        <v>4</v>
      </c>
      <c r="L20" s="16">
        <v>120</v>
      </c>
      <c r="M20" s="80">
        <v>7647.38</v>
      </c>
      <c r="N20" s="182" t="s">
        <v>1344</v>
      </c>
      <c r="O20" s="16">
        <v>264.39999999999998</v>
      </c>
      <c r="P20" s="16">
        <v>264</v>
      </c>
      <c r="Q20" s="100">
        <v>264.39999999999998</v>
      </c>
      <c r="R20" s="100">
        <v>264</v>
      </c>
      <c r="S20"/>
      <c r="T20" s="374"/>
      <c r="U20" s="437"/>
      <c r="V20" s="342"/>
      <c r="W20"/>
      <c r="X20"/>
      <c r="Y20"/>
    </row>
    <row r="21" spans="1:46">
      <c r="A21" s="25" t="s">
        <v>1188</v>
      </c>
      <c r="B21" s="25" t="s">
        <v>1182</v>
      </c>
      <c r="C21" s="15">
        <v>0.14791666666666667</v>
      </c>
      <c r="D21" s="15"/>
      <c r="E21" s="19">
        <v>30</v>
      </c>
      <c r="F21" s="16" t="s">
        <v>1039</v>
      </c>
      <c r="G21" s="16">
        <v>870</v>
      </c>
      <c r="H21" s="16">
        <v>778</v>
      </c>
      <c r="I21" s="52" t="s">
        <v>1181</v>
      </c>
      <c r="J21" s="16" t="s">
        <v>796</v>
      </c>
      <c r="K21" s="16">
        <v>4</v>
      </c>
      <c r="L21" s="16">
        <v>120</v>
      </c>
      <c r="M21" s="19">
        <v>7698.9647000000004</v>
      </c>
      <c r="N21" s="182"/>
      <c r="Q21" s="100">
        <v>264.39999999999998</v>
      </c>
      <c r="R21" s="100">
        <v>264</v>
      </c>
      <c r="S21" s="431" t="s">
        <v>1188</v>
      </c>
      <c r="T21" s="375"/>
      <c r="U21" s="438"/>
      <c r="V21" s="342"/>
      <c r="W21"/>
      <c r="X21"/>
      <c r="Y21"/>
      <c r="Z21" s="537">
        <v>113.36346</v>
      </c>
      <c r="AA21" s="537">
        <v>16.462630000000001</v>
      </c>
      <c r="AB21" s="534">
        <v>112.8192</v>
      </c>
      <c r="AC21" s="534">
        <v>58.852899999999998</v>
      </c>
      <c r="AD21" s="536">
        <v>5.5845902634</v>
      </c>
      <c r="AE21" s="534">
        <v>1.1679999999999999</v>
      </c>
      <c r="AF21" s="534">
        <v>0.185</v>
      </c>
      <c r="AG21" s="534">
        <v>4.08</v>
      </c>
      <c r="AH21" s="534">
        <v>92.861000000000004</v>
      </c>
      <c r="AI21" s="533">
        <v>1788.3530000000001</v>
      </c>
      <c r="AJ21" s="534">
        <v>1.4138999999999999</v>
      </c>
      <c r="AK21" s="534">
        <v>6.7291800000000004</v>
      </c>
      <c r="AL21" s="534">
        <v>32.051560000000002</v>
      </c>
      <c r="AM21" s="534">
        <v>1.4809099999999999</v>
      </c>
      <c r="AN21" s="532">
        <v>148015608.09999999</v>
      </c>
      <c r="AO21" s="535">
        <v>0.77164770000000005</v>
      </c>
      <c r="AP21" s="532">
        <v>400777.15558999998</v>
      </c>
      <c r="AQ21" s="535">
        <v>-0.1806585</v>
      </c>
      <c r="AR21" s="534">
        <v>148.93090000000001</v>
      </c>
      <c r="AS21" s="532" t="s">
        <v>472</v>
      </c>
      <c r="AT21" s="534">
        <v>30.988900000000001</v>
      </c>
    </row>
    <row r="22" spans="1:46">
      <c r="A22" s="25" t="s">
        <v>895</v>
      </c>
      <c r="B22" s="25" t="s">
        <v>582</v>
      </c>
      <c r="C22" s="15">
        <v>0.15138888888888888</v>
      </c>
      <c r="D22" s="15"/>
      <c r="E22" s="19">
        <v>300</v>
      </c>
      <c r="F22" s="16" t="s">
        <v>1039</v>
      </c>
      <c r="G22" s="16">
        <v>870</v>
      </c>
      <c r="H22" s="16">
        <v>778</v>
      </c>
      <c r="I22" s="52" t="s">
        <v>1300</v>
      </c>
      <c r="J22" s="16" t="s">
        <v>796</v>
      </c>
      <c r="K22" s="16">
        <v>4</v>
      </c>
      <c r="L22" s="16">
        <v>120</v>
      </c>
      <c r="M22" s="19">
        <v>7698.9647000000004</v>
      </c>
      <c r="N22" s="182"/>
      <c r="Q22" s="100">
        <v>264.39999999999998</v>
      </c>
      <c r="R22" s="100">
        <v>264</v>
      </c>
      <c r="S22" s="431" t="s">
        <v>1100</v>
      </c>
      <c r="T22" s="375">
        <v>0</v>
      </c>
      <c r="U22" s="438">
        <v>0</v>
      </c>
      <c r="V22" s="431" t="s">
        <v>12</v>
      </c>
      <c r="W22" s="533">
        <v>89.551830611256165</v>
      </c>
      <c r="X22" s="533">
        <v>-12.96650829352882</v>
      </c>
      <c r="Y22" s="533">
        <v>116.55402953355201</v>
      </c>
      <c r="Z22" s="537">
        <v>113.40703000000001</v>
      </c>
      <c r="AA22" s="537">
        <v>16.454910000000002</v>
      </c>
      <c r="AB22" s="534">
        <v>115.02119999999999</v>
      </c>
      <c r="AC22" s="534">
        <v>60.37</v>
      </c>
      <c r="AD22" s="536">
        <v>5.7182886511</v>
      </c>
      <c r="AE22" s="534">
        <v>1.1499999999999999</v>
      </c>
      <c r="AF22" s="534">
        <v>0.182</v>
      </c>
      <c r="AG22" s="534">
        <v>4.08</v>
      </c>
      <c r="AH22" s="534">
        <v>92.876999999999995</v>
      </c>
      <c r="AI22" s="533">
        <v>1788.729</v>
      </c>
      <c r="AJ22" s="534">
        <v>1.3834599999999999</v>
      </c>
      <c r="AK22" s="534">
        <v>6.7303699999999997</v>
      </c>
      <c r="AL22" s="534">
        <v>31.984110000000001</v>
      </c>
      <c r="AM22" s="534">
        <v>1.4808699999999999</v>
      </c>
      <c r="AN22" s="532">
        <v>148015978.30000001</v>
      </c>
      <c r="AO22" s="535">
        <v>0.77086440000000001</v>
      </c>
      <c r="AP22" s="532">
        <v>400693.04690000002</v>
      </c>
      <c r="AQ22" s="535">
        <v>-0.1697417</v>
      </c>
      <c r="AR22" s="534">
        <v>148.96719999999999</v>
      </c>
      <c r="AS22" s="532" t="s">
        <v>472</v>
      </c>
      <c r="AT22" s="534">
        <v>30.9527</v>
      </c>
    </row>
    <row r="23" spans="1:46">
      <c r="A23" s="25" t="s">
        <v>793</v>
      </c>
      <c r="B23" s="25" t="s">
        <v>794</v>
      </c>
      <c r="C23" s="15">
        <v>0.17013888888888887</v>
      </c>
      <c r="D23" s="15"/>
      <c r="E23" s="19">
        <v>300</v>
      </c>
      <c r="F23" s="16" t="s">
        <v>1039</v>
      </c>
      <c r="G23" s="16">
        <v>870</v>
      </c>
      <c r="H23" s="16">
        <v>778</v>
      </c>
      <c r="I23" s="52" t="s">
        <v>1300</v>
      </c>
      <c r="J23" s="16" t="s">
        <v>796</v>
      </c>
      <c r="K23" s="16">
        <v>4</v>
      </c>
      <c r="L23" s="16">
        <v>120</v>
      </c>
      <c r="M23" s="19">
        <v>7698.9647000000004</v>
      </c>
      <c r="N23" s="182"/>
      <c r="Q23" s="100">
        <v>264.39999999999998</v>
      </c>
      <c r="R23" s="100">
        <v>264</v>
      </c>
      <c r="S23" s="431" t="s">
        <v>498</v>
      </c>
      <c r="T23" s="375">
        <v>0</v>
      </c>
      <c r="U23" s="438">
        <v>0</v>
      </c>
      <c r="V23" s="431" t="s">
        <v>12</v>
      </c>
      <c r="W23" s="533">
        <v>93.38764655661771</v>
      </c>
      <c r="X23" s="533">
        <v>19.456739527078241</v>
      </c>
      <c r="Y23" s="533">
        <v>116.49056297060747</v>
      </c>
      <c r="Z23" s="537">
        <v>113.55095</v>
      </c>
      <c r="AA23" s="537">
        <v>16.42698</v>
      </c>
      <c r="AB23" s="534">
        <v>123.97020000000001</v>
      </c>
      <c r="AC23" s="534">
        <v>65.249700000000004</v>
      </c>
      <c r="AD23" s="536">
        <v>6.1695207093000004</v>
      </c>
      <c r="AE23" s="534">
        <v>1.101</v>
      </c>
      <c r="AF23" s="534">
        <v>0.17399999999999999</v>
      </c>
      <c r="AG23" s="534">
        <v>4.07</v>
      </c>
      <c r="AH23" s="534">
        <v>92.930999999999997</v>
      </c>
      <c r="AI23" s="533">
        <v>1789.82</v>
      </c>
      <c r="AJ23" s="534">
        <v>1.27803</v>
      </c>
      <c r="AK23" s="534">
        <v>6.7366000000000001</v>
      </c>
      <c r="AL23" s="534">
        <v>31.756460000000001</v>
      </c>
      <c r="AM23" s="534">
        <v>1.4807699999999999</v>
      </c>
      <c r="AN23" s="532">
        <v>148017224.90000001</v>
      </c>
      <c r="AO23" s="535">
        <v>0.76821689999999998</v>
      </c>
      <c r="AP23" s="532">
        <v>400448.77734999999</v>
      </c>
      <c r="AQ23" s="535">
        <v>-0.13146459999999999</v>
      </c>
      <c r="AR23" s="534">
        <v>149.08670000000001</v>
      </c>
      <c r="AS23" s="532" t="s">
        <v>472</v>
      </c>
      <c r="AT23" s="534">
        <v>30.833500000000001</v>
      </c>
    </row>
    <row r="24" spans="1:46">
      <c r="A24" s="25" t="s">
        <v>793</v>
      </c>
      <c r="B24" s="25" t="s">
        <v>795</v>
      </c>
      <c r="C24" s="15">
        <v>0.17569444444444446</v>
      </c>
      <c r="D24" s="15"/>
      <c r="E24" s="19">
        <v>300</v>
      </c>
      <c r="F24" s="16" t="s">
        <v>1039</v>
      </c>
      <c r="G24" s="16">
        <v>870</v>
      </c>
      <c r="H24" s="16">
        <v>778</v>
      </c>
      <c r="I24" s="17" t="s">
        <v>1300</v>
      </c>
      <c r="J24" s="16" t="s">
        <v>796</v>
      </c>
      <c r="K24" s="16">
        <v>4</v>
      </c>
      <c r="L24" s="16">
        <v>120</v>
      </c>
      <c r="M24" s="19">
        <v>7698.9647000000004</v>
      </c>
      <c r="N24" s="182"/>
      <c r="Q24" s="100">
        <v>264.39999999999998</v>
      </c>
      <c r="R24" s="100">
        <v>264</v>
      </c>
      <c r="S24" s="431" t="s">
        <v>498</v>
      </c>
      <c r="T24" s="375">
        <v>0</v>
      </c>
      <c r="U24" s="438">
        <v>0</v>
      </c>
      <c r="V24" s="431" t="s">
        <v>12</v>
      </c>
      <c r="W24" s="533">
        <v>93.354694951787877</v>
      </c>
      <c r="X24" s="533">
        <v>19.457161625810897</v>
      </c>
      <c r="Y24" s="533">
        <v>116.46987382890393</v>
      </c>
      <c r="Z24" s="537">
        <v>113.59278999999999</v>
      </c>
      <c r="AA24" s="537">
        <v>16.418130000000001</v>
      </c>
      <c r="AB24" s="534">
        <v>127.1952</v>
      </c>
      <c r="AC24" s="534">
        <v>66.598799999999997</v>
      </c>
      <c r="AD24" s="536">
        <v>6.3032190969000004</v>
      </c>
      <c r="AE24" s="534">
        <v>1.089</v>
      </c>
      <c r="AF24" s="534">
        <v>0.17199999999999999</v>
      </c>
      <c r="AG24" s="534">
        <v>4.07</v>
      </c>
      <c r="AH24" s="534">
        <v>92.945999999999998</v>
      </c>
      <c r="AI24" s="533">
        <v>1790.0889999999999</v>
      </c>
      <c r="AJ24" s="534">
        <v>1.2461199999999999</v>
      </c>
      <c r="AK24" s="534">
        <v>6.7390999999999996</v>
      </c>
      <c r="AL24" s="534">
        <v>31.68901</v>
      </c>
      <c r="AM24" s="534">
        <v>1.4807399999999999</v>
      </c>
      <c r="AN24" s="532">
        <v>148017593.5</v>
      </c>
      <c r="AO24" s="535">
        <v>0.76743130000000004</v>
      </c>
      <c r="AP24" s="532">
        <v>400388.47645999998</v>
      </c>
      <c r="AQ24" s="535">
        <v>-0.1197511</v>
      </c>
      <c r="AR24" s="534">
        <v>149.12129999999999</v>
      </c>
      <c r="AS24" s="532" t="s">
        <v>472</v>
      </c>
      <c r="AT24" s="534">
        <v>30.798999999999999</v>
      </c>
    </row>
    <row r="25" spans="1:46">
      <c r="A25" s="25" t="s">
        <v>793</v>
      </c>
      <c r="B25" s="25" t="s">
        <v>797</v>
      </c>
      <c r="C25" s="15">
        <v>0.18055555555555555</v>
      </c>
      <c r="D25" s="15"/>
      <c r="E25" s="19">
        <v>600</v>
      </c>
      <c r="F25" s="16" t="s">
        <v>1039</v>
      </c>
      <c r="G25" s="16">
        <v>870</v>
      </c>
      <c r="H25" s="16">
        <v>778</v>
      </c>
      <c r="I25" s="17" t="s">
        <v>792</v>
      </c>
      <c r="J25" s="16" t="s">
        <v>796</v>
      </c>
      <c r="K25" s="16">
        <v>4</v>
      </c>
      <c r="L25" s="16">
        <v>120</v>
      </c>
      <c r="M25" s="19">
        <v>7698.9647000000004</v>
      </c>
      <c r="N25" s="182"/>
      <c r="Q25" s="100">
        <v>264.39999999999998</v>
      </c>
      <c r="R25" s="100">
        <v>264</v>
      </c>
      <c r="S25" s="431" t="s">
        <v>498</v>
      </c>
      <c r="T25" s="375">
        <v>0</v>
      </c>
      <c r="U25" s="438">
        <v>0</v>
      </c>
      <c r="V25" s="431" t="s">
        <v>200</v>
      </c>
      <c r="W25" s="533">
        <v>92.762698685065502</v>
      </c>
      <c r="X25" s="533">
        <v>15.440553518664592</v>
      </c>
      <c r="Y25" s="533">
        <v>400.30118532522329</v>
      </c>
      <c r="Z25" s="537">
        <v>113.63947</v>
      </c>
      <c r="AA25" s="537">
        <v>16.407869999999999</v>
      </c>
      <c r="AB25" s="534">
        <v>131.21950000000001</v>
      </c>
      <c r="AC25" s="534">
        <v>68.044300000000007</v>
      </c>
      <c r="AD25" s="536">
        <v>6.4536297830000002</v>
      </c>
      <c r="AE25" s="534">
        <v>1.0780000000000001</v>
      </c>
      <c r="AF25" s="534">
        <v>0.17</v>
      </c>
      <c r="AG25" s="534">
        <v>4.07</v>
      </c>
      <c r="AH25" s="534">
        <v>92.962999999999994</v>
      </c>
      <c r="AI25" s="533">
        <v>1790.3630000000001</v>
      </c>
      <c r="AJ25" s="534">
        <v>1.2099</v>
      </c>
      <c r="AK25" s="534">
        <v>6.7422599999999999</v>
      </c>
      <c r="AL25" s="534">
        <v>31.613130000000002</v>
      </c>
      <c r="AM25" s="534">
        <v>1.4806999999999999</v>
      </c>
      <c r="AN25" s="532">
        <v>148018007.69999999</v>
      </c>
      <c r="AO25" s="535">
        <v>0.76654699999999998</v>
      </c>
      <c r="AP25" s="532">
        <v>400327.40470999997</v>
      </c>
      <c r="AQ25" s="535">
        <v>-0.1064002</v>
      </c>
      <c r="AR25" s="534">
        <v>149.15989999999999</v>
      </c>
      <c r="AS25" s="532" t="s">
        <v>472</v>
      </c>
      <c r="AT25" s="534">
        <v>30.7605</v>
      </c>
    </row>
    <row r="26" spans="1:46">
      <c r="A26" s="2" t="s">
        <v>895</v>
      </c>
      <c r="B26" s="2" t="s">
        <v>798</v>
      </c>
      <c r="C26" s="38">
        <v>0.19027777777777777</v>
      </c>
      <c r="D26" s="38"/>
      <c r="E26" s="8">
        <v>300</v>
      </c>
      <c r="F26" s="16" t="s">
        <v>1039</v>
      </c>
      <c r="G26" s="16">
        <v>870</v>
      </c>
      <c r="H26" s="16">
        <v>778</v>
      </c>
      <c r="I26" s="17" t="s">
        <v>1300</v>
      </c>
      <c r="J26" s="16" t="s">
        <v>796</v>
      </c>
      <c r="K26" s="16">
        <v>4</v>
      </c>
      <c r="L26" s="16">
        <v>120</v>
      </c>
      <c r="M26" s="19">
        <v>7698.9647000000004</v>
      </c>
      <c r="N26" s="182"/>
      <c r="Q26" s="100">
        <v>264.39999999999998</v>
      </c>
      <c r="R26" s="100">
        <v>264</v>
      </c>
      <c r="S26" s="431" t="s">
        <v>1100</v>
      </c>
      <c r="T26" s="375">
        <v>0</v>
      </c>
      <c r="U26" s="438">
        <v>0</v>
      </c>
      <c r="V26" s="431" t="s">
        <v>12</v>
      </c>
      <c r="W26" s="533">
        <v>89.327143422309476</v>
      </c>
      <c r="X26" s="533">
        <v>-12.956724492497136</v>
      </c>
      <c r="Y26" s="533">
        <v>116.42590830961217</v>
      </c>
      <c r="Z26" s="537">
        <v>113.70117</v>
      </c>
      <c r="AA26" s="537">
        <v>16.393660000000001</v>
      </c>
      <c r="AB26" s="534">
        <v>137.33750000000001</v>
      </c>
      <c r="AC26" s="534">
        <v>69.824600000000004</v>
      </c>
      <c r="AD26" s="536">
        <v>6.6541773642999997</v>
      </c>
      <c r="AE26" s="534">
        <v>1.0649999999999999</v>
      </c>
      <c r="AF26" s="534">
        <v>0.16800000000000001</v>
      </c>
      <c r="AG26" s="534">
        <v>4.07</v>
      </c>
      <c r="AH26" s="534">
        <v>92.986000000000004</v>
      </c>
      <c r="AI26" s="533">
        <v>1790.6759999999999</v>
      </c>
      <c r="AJ26" s="534">
        <v>1.1611800000000001</v>
      </c>
      <c r="AK26" s="534">
        <v>6.7470600000000003</v>
      </c>
      <c r="AL26" s="534">
        <v>31.511949999999999</v>
      </c>
      <c r="AM26" s="534">
        <v>1.48065</v>
      </c>
      <c r="AN26" s="532">
        <v>148018559.09999999</v>
      </c>
      <c r="AO26" s="535">
        <v>0.76536680000000001</v>
      </c>
      <c r="AP26" s="532">
        <v>400257.27607000002</v>
      </c>
      <c r="AQ26" s="535">
        <v>-8.8347200000000001E-2</v>
      </c>
      <c r="AR26" s="534">
        <v>149.21090000000001</v>
      </c>
      <c r="AS26" s="532" t="s">
        <v>472</v>
      </c>
      <c r="AT26" s="534">
        <v>30.709700000000002</v>
      </c>
    </row>
    <row r="27" spans="1:46">
      <c r="A27" s="25" t="s">
        <v>1188</v>
      </c>
      <c r="B27" s="25" t="s">
        <v>799</v>
      </c>
      <c r="C27" s="38">
        <v>0.19513888888888889</v>
      </c>
      <c r="E27" s="19">
        <v>30</v>
      </c>
      <c r="F27" s="16" t="s">
        <v>1039</v>
      </c>
      <c r="G27" s="16">
        <v>870</v>
      </c>
      <c r="H27" s="16">
        <v>778</v>
      </c>
      <c r="I27" s="17" t="s">
        <v>1181</v>
      </c>
      <c r="J27" s="16" t="s">
        <v>796</v>
      </c>
      <c r="K27" s="16">
        <v>4</v>
      </c>
      <c r="L27" s="16">
        <v>120</v>
      </c>
      <c r="M27" s="19">
        <v>7698.9647000000004</v>
      </c>
      <c r="N27" s="182"/>
      <c r="Q27" s="100">
        <f>AVERAGE(O39,O47,O56,O68,O69,O70)</f>
        <v>264.3</v>
      </c>
      <c r="R27" s="100">
        <f>AVERAGE(P39,P47,P56,P68,P69,P70)</f>
        <v>264.56666666666666</v>
      </c>
      <c r="S27" s="431" t="s">
        <v>1188</v>
      </c>
      <c r="T27" s="375"/>
      <c r="U27" s="438"/>
      <c r="V27" s="342"/>
      <c r="W27"/>
      <c r="X27"/>
      <c r="Y27"/>
      <c r="Z27" s="537">
        <v>113.72161</v>
      </c>
      <c r="AA27" s="537">
        <v>16.388780000000001</v>
      </c>
      <c r="AB27" s="534">
        <v>139.58920000000001</v>
      </c>
      <c r="AC27" s="534">
        <v>70.3733</v>
      </c>
      <c r="AD27" s="536">
        <v>6.7210265581000002</v>
      </c>
      <c r="AE27" s="534">
        <v>1.0609999999999999</v>
      </c>
      <c r="AF27" s="534">
        <v>0.16800000000000001</v>
      </c>
      <c r="AG27" s="534">
        <v>4.07</v>
      </c>
      <c r="AH27" s="534">
        <v>92.994</v>
      </c>
      <c r="AI27" s="533">
        <v>1790.768</v>
      </c>
      <c r="AJ27" s="534">
        <v>1.1448499999999999</v>
      </c>
      <c r="AK27" s="534">
        <v>6.7488099999999998</v>
      </c>
      <c r="AL27" s="534">
        <v>31.47823</v>
      </c>
      <c r="AM27" s="534">
        <v>1.48064</v>
      </c>
      <c r="AN27" s="532">
        <v>148018742.80000001</v>
      </c>
      <c r="AO27" s="535">
        <v>0.76497320000000002</v>
      </c>
      <c r="AP27" s="532">
        <v>400236.80009999999</v>
      </c>
      <c r="AQ27" s="535">
        <v>-8.2272999999999999E-2</v>
      </c>
      <c r="AR27" s="534">
        <v>149.2277</v>
      </c>
      <c r="AS27" s="532" t="s">
        <v>472</v>
      </c>
      <c r="AT27" s="534">
        <v>30.692900000000002</v>
      </c>
    </row>
    <row r="28" spans="1:46">
      <c r="A28" s="25" t="s">
        <v>1188</v>
      </c>
      <c r="B28" s="25" t="s">
        <v>800</v>
      </c>
      <c r="C28" s="38">
        <v>0.1986111111111111</v>
      </c>
      <c r="E28" s="19">
        <v>30</v>
      </c>
      <c r="F28" s="16" t="s">
        <v>1037</v>
      </c>
      <c r="G28" s="16">
        <v>1190</v>
      </c>
      <c r="H28" s="16">
        <v>1100</v>
      </c>
      <c r="I28" s="17" t="s">
        <v>801</v>
      </c>
      <c r="J28" s="16" t="s">
        <v>796</v>
      </c>
      <c r="K28" s="16">
        <v>4</v>
      </c>
      <c r="L28" s="16">
        <v>120</v>
      </c>
      <c r="M28" s="19">
        <v>5889.9508999999998</v>
      </c>
      <c r="N28" s="182" t="s">
        <v>802</v>
      </c>
      <c r="Q28" s="100">
        <v>264.3</v>
      </c>
      <c r="R28" s="100">
        <v>264.56670000000003</v>
      </c>
      <c r="S28" s="431" t="s">
        <v>1188</v>
      </c>
      <c r="T28" s="375"/>
      <c r="U28" s="438"/>
      <c r="V28" s="342"/>
      <c r="W28"/>
      <c r="X28"/>
      <c r="Y28"/>
      <c r="Z28" s="537">
        <v>113.74709</v>
      </c>
      <c r="AA28" s="537">
        <v>16.3826</v>
      </c>
      <c r="AB28" s="534">
        <v>142.5642</v>
      </c>
      <c r="AC28" s="534">
        <v>71.022800000000004</v>
      </c>
      <c r="AD28" s="536">
        <v>6.8045880502999996</v>
      </c>
      <c r="AE28" s="534">
        <v>1.0569999999999999</v>
      </c>
      <c r="AF28" s="534">
        <v>0.16700000000000001</v>
      </c>
      <c r="AG28" s="534">
        <v>4.07</v>
      </c>
      <c r="AH28" s="534">
        <v>93.003</v>
      </c>
      <c r="AI28" s="533">
        <v>1790.873</v>
      </c>
      <c r="AJ28" s="534">
        <v>1.1243700000000001</v>
      </c>
      <c r="AK28" s="534">
        <v>6.7510899999999996</v>
      </c>
      <c r="AL28" s="534">
        <v>31.436070000000001</v>
      </c>
      <c r="AM28" s="534">
        <v>1.48061</v>
      </c>
      <c r="AN28" s="532">
        <v>148018972.19999999</v>
      </c>
      <c r="AO28" s="535">
        <v>0.76448099999999997</v>
      </c>
      <c r="AP28" s="532">
        <v>400213.26029000001</v>
      </c>
      <c r="AQ28" s="535">
        <v>-7.46449E-2</v>
      </c>
      <c r="AR28" s="534">
        <v>149.24870000000001</v>
      </c>
      <c r="AS28" s="532" t="s">
        <v>472</v>
      </c>
      <c r="AT28" s="534">
        <v>30.671900000000001</v>
      </c>
    </row>
    <row r="29" spans="1:46">
      <c r="A29" s="25" t="s">
        <v>895</v>
      </c>
      <c r="B29" s="25" t="s">
        <v>1040</v>
      </c>
      <c r="C29" s="38">
        <v>0.20138888888888887</v>
      </c>
      <c r="E29" s="19">
        <v>300</v>
      </c>
      <c r="F29" s="16" t="s">
        <v>1037</v>
      </c>
      <c r="G29" s="16">
        <v>1190</v>
      </c>
      <c r="H29" s="16">
        <v>1100</v>
      </c>
      <c r="I29" s="17" t="s">
        <v>1300</v>
      </c>
      <c r="J29" s="16" t="s">
        <v>796</v>
      </c>
      <c r="K29" s="16">
        <v>4</v>
      </c>
      <c r="L29" s="16">
        <v>120</v>
      </c>
      <c r="M29" s="19">
        <v>5889.9508999999998</v>
      </c>
      <c r="N29" s="182"/>
      <c r="Q29" s="100">
        <v>264.3</v>
      </c>
      <c r="R29" s="100">
        <v>264.56670000000003</v>
      </c>
      <c r="S29" s="431" t="s">
        <v>1100</v>
      </c>
      <c r="T29" s="375">
        <v>0</v>
      </c>
      <c r="U29" s="438">
        <v>0</v>
      </c>
      <c r="V29" s="431" t="s">
        <v>12</v>
      </c>
      <c r="W29" s="533">
        <v>89.259353497349949</v>
      </c>
      <c r="X29" s="533">
        <v>-12.953921837606531</v>
      </c>
      <c r="Y29" s="533">
        <v>116.40511513218235</v>
      </c>
      <c r="Z29" s="537">
        <v>113.78263</v>
      </c>
      <c r="AA29" s="537">
        <v>16.373760000000001</v>
      </c>
      <c r="AB29" s="534">
        <v>147.03919999999999</v>
      </c>
      <c r="AC29" s="534">
        <v>71.856399999999994</v>
      </c>
      <c r="AD29" s="536">
        <v>6.9215741393999997</v>
      </c>
      <c r="AE29" s="534">
        <v>1.052</v>
      </c>
      <c r="AF29" s="534">
        <v>0.16600000000000001</v>
      </c>
      <c r="AG29" s="534">
        <v>4.07</v>
      </c>
      <c r="AH29" s="534">
        <v>93.016000000000005</v>
      </c>
      <c r="AI29" s="533">
        <v>1791.0029999999999</v>
      </c>
      <c r="AJ29" s="534">
        <v>1.09562</v>
      </c>
      <c r="AK29" s="534">
        <v>6.75448</v>
      </c>
      <c r="AL29" s="534">
        <v>31.377050000000001</v>
      </c>
      <c r="AM29" s="534">
        <v>1.4805900000000001</v>
      </c>
      <c r="AN29" s="532">
        <v>148019293.09999999</v>
      </c>
      <c r="AO29" s="535">
        <v>0.76379160000000001</v>
      </c>
      <c r="AP29" s="532">
        <v>400184.16083000001</v>
      </c>
      <c r="AQ29" s="535">
        <v>-6.3906099999999993E-2</v>
      </c>
      <c r="AR29" s="534">
        <v>149.27799999999999</v>
      </c>
      <c r="AS29" s="532" t="s">
        <v>472</v>
      </c>
      <c r="AT29" s="534">
        <v>30.642700000000001</v>
      </c>
    </row>
    <row r="30" spans="1:46">
      <c r="A30" s="25" t="s">
        <v>793</v>
      </c>
      <c r="B30" s="25" t="s">
        <v>1041</v>
      </c>
      <c r="C30" s="38">
        <v>0.22638888888888889</v>
      </c>
      <c r="E30" s="19">
        <v>300</v>
      </c>
      <c r="F30" s="16" t="s">
        <v>1037</v>
      </c>
      <c r="G30" s="16">
        <v>1190</v>
      </c>
      <c r="H30" s="16">
        <v>1100</v>
      </c>
      <c r="I30" s="17" t="s">
        <v>1300</v>
      </c>
      <c r="J30" s="16" t="s">
        <v>796</v>
      </c>
      <c r="K30" s="16">
        <v>4</v>
      </c>
      <c r="L30" s="16">
        <v>120</v>
      </c>
      <c r="M30" s="19">
        <v>5889.9508999999998</v>
      </c>
      <c r="N30" s="182"/>
      <c r="Q30" s="100">
        <v>264.3</v>
      </c>
      <c r="R30" s="100">
        <v>264.56670000000003</v>
      </c>
      <c r="S30" s="431" t="s">
        <v>498</v>
      </c>
      <c r="T30" s="375">
        <v>0</v>
      </c>
      <c r="U30" s="438">
        <v>0</v>
      </c>
      <c r="V30" s="431" t="s">
        <v>12</v>
      </c>
      <c r="W30" s="533">
        <v>93.065515671081542</v>
      </c>
      <c r="X30" s="533">
        <v>19.443231573904662</v>
      </c>
      <c r="Y30" s="533">
        <v>116.37792338819418</v>
      </c>
      <c r="Z30" s="537">
        <v>113.96379</v>
      </c>
      <c r="AA30" s="537">
        <v>16.32499</v>
      </c>
      <c r="AB30" s="534">
        <v>175.29820000000001</v>
      </c>
      <c r="AC30" s="534">
        <v>74.284800000000004</v>
      </c>
      <c r="AD30" s="536">
        <v>7.5232168831999999</v>
      </c>
      <c r="AE30" s="534">
        <v>1.038</v>
      </c>
      <c r="AF30" s="534">
        <v>0.16400000000000001</v>
      </c>
      <c r="AG30" s="534">
        <v>4.07</v>
      </c>
      <c r="AH30" s="534">
        <v>93.081999999999994</v>
      </c>
      <c r="AI30" s="533">
        <v>1791.3520000000001</v>
      </c>
      <c r="AJ30" s="534">
        <v>0.94676000000000005</v>
      </c>
      <c r="AK30" s="534">
        <v>6.7752600000000003</v>
      </c>
      <c r="AL30" s="534">
        <v>31.073530000000002</v>
      </c>
      <c r="AM30" s="534">
        <v>1.48044</v>
      </c>
      <c r="AN30" s="532">
        <v>148020939.09999999</v>
      </c>
      <c r="AO30" s="535">
        <v>0.76023980000000002</v>
      </c>
      <c r="AP30" s="532">
        <v>400106.40022000001</v>
      </c>
      <c r="AQ30" s="535">
        <v>-7.9357999999999998E-3</v>
      </c>
      <c r="AR30" s="534">
        <v>149.4271</v>
      </c>
      <c r="AS30" s="532" t="s">
        <v>472</v>
      </c>
      <c r="AT30" s="534">
        <v>30.494</v>
      </c>
    </row>
    <row r="31" spans="1:46">
      <c r="A31" s="25" t="s">
        <v>1188</v>
      </c>
      <c r="B31" s="25" t="s">
        <v>1042</v>
      </c>
      <c r="C31" s="38">
        <v>0.23194444444444443</v>
      </c>
      <c r="E31" s="19">
        <v>30</v>
      </c>
      <c r="F31" s="16" t="s">
        <v>1037</v>
      </c>
      <c r="G31" s="16">
        <v>1190</v>
      </c>
      <c r="H31" s="16">
        <v>1100</v>
      </c>
      <c r="I31" s="17" t="s">
        <v>801</v>
      </c>
      <c r="J31" s="16" t="s">
        <v>796</v>
      </c>
      <c r="K31" s="16">
        <v>4</v>
      </c>
      <c r="L31" s="16">
        <v>180</v>
      </c>
      <c r="M31" s="19">
        <v>5889.9508999999998</v>
      </c>
      <c r="N31" s="182"/>
      <c r="Q31" s="100">
        <v>264.3</v>
      </c>
      <c r="R31" s="100">
        <v>264.56670000000003</v>
      </c>
      <c r="S31" s="431" t="s">
        <v>1188</v>
      </c>
      <c r="T31" s="375"/>
      <c r="U31" s="438"/>
      <c r="V31" s="342"/>
      <c r="W31"/>
      <c r="X31"/>
      <c r="Y31"/>
      <c r="Z31" s="537">
        <v>113.98884</v>
      </c>
      <c r="AA31" s="537">
        <v>16.317779999999999</v>
      </c>
      <c r="AB31" s="534">
        <v>179.65539999999999</v>
      </c>
      <c r="AC31" s="534">
        <v>74.323499999999996</v>
      </c>
      <c r="AD31" s="536">
        <v>7.6067783753000002</v>
      </c>
      <c r="AE31" s="534">
        <v>1.038</v>
      </c>
      <c r="AF31" s="534">
        <v>0.16400000000000001</v>
      </c>
      <c r="AG31" s="534">
        <v>4.07</v>
      </c>
      <c r="AH31" s="534">
        <v>93.090999999999994</v>
      </c>
      <c r="AI31" s="533">
        <v>1791.357</v>
      </c>
      <c r="AJ31" s="534">
        <v>0.92605999999999999</v>
      </c>
      <c r="AK31" s="534">
        <v>6.7785799999999998</v>
      </c>
      <c r="AL31" s="534">
        <v>31.031369999999999</v>
      </c>
      <c r="AM31" s="534">
        <v>1.4804200000000001</v>
      </c>
      <c r="AN31" s="532">
        <v>148021167.09999999</v>
      </c>
      <c r="AO31" s="535">
        <v>0.75974569999999997</v>
      </c>
      <c r="AP31" s="532">
        <v>400105.19300000003</v>
      </c>
      <c r="AQ31" s="535">
        <v>-1.114E-4</v>
      </c>
      <c r="AR31" s="534">
        <v>149.4477</v>
      </c>
      <c r="AS31" s="532" t="s">
        <v>472</v>
      </c>
      <c r="AT31" s="534">
        <v>30.473400000000002</v>
      </c>
    </row>
    <row r="32" spans="1:46">
      <c r="A32" s="25" t="s">
        <v>895</v>
      </c>
      <c r="B32" s="25" t="s">
        <v>1043</v>
      </c>
      <c r="C32" s="38">
        <v>0.23402777777777781</v>
      </c>
      <c r="E32" s="19">
        <v>300</v>
      </c>
      <c r="F32" s="16" t="s">
        <v>1037</v>
      </c>
      <c r="G32" s="16">
        <v>1190</v>
      </c>
      <c r="H32" s="16">
        <v>1100</v>
      </c>
      <c r="I32" s="17" t="s">
        <v>1300</v>
      </c>
      <c r="J32" s="16" t="s">
        <v>796</v>
      </c>
      <c r="K32" s="16">
        <v>4</v>
      </c>
      <c r="L32" s="16">
        <v>180</v>
      </c>
      <c r="M32" s="19">
        <v>5889.9508999999998</v>
      </c>
      <c r="N32" s="182"/>
      <c r="Q32" s="100">
        <v>264.3</v>
      </c>
      <c r="R32" s="100">
        <v>264.56670000000003</v>
      </c>
      <c r="S32" s="431" t="s">
        <v>1100</v>
      </c>
      <c r="T32" s="375">
        <v>0</v>
      </c>
      <c r="U32" s="438">
        <v>0</v>
      </c>
      <c r="V32" s="431" t="s">
        <v>12</v>
      </c>
      <c r="W32" s="533">
        <v>89.066609396413483</v>
      </c>
      <c r="X32" s="533">
        <v>-12.825987130433644</v>
      </c>
      <c r="Y32" s="533">
        <v>174.57754325026667</v>
      </c>
      <c r="Z32" s="537">
        <v>114.01891000000001</v>
      </c>
      <c r="AA32" s="537">
        <v>16.308979999999998</v>
      </c>
      <c r="AB32" s="534">
        <v>184.87989999999999</v>
      </c>
      <c r="AC32" s="534">
        <v>74.265100000000004</v>
      </c>
      <c r="AD32" s="536">
        <v>7.7070521659000004</v>
      </c>
      <c r="AE32" s="534">
        <v>1.038</v>
      </c>
      <c r="AF32" s="534">
        <v>0.16400000000000001</v>
      </c>
      <c r="AG32" s="534">
        <v>4.0599999999999996</v>
      </c>
      <c r="AH32" s="534">
        <v>93.102000000000004</v>
      </c>
      <c r="AI32" s="533">
        <v>1791.35</v>
      </c>
      <c r="AJ32" s="534">
        <v>0.90124000000000004</v>
      </c>
      <c r="AK32" s="534">
        <v>6.7827000000000002</v>
      </c>
      <c r="AL32" s="534">
        <v>30.980789999999999</v>
      </c>
      <c r="AM32" s="534">
        <v>1.4803900000000001</v>
      </c>
      <c r="AN32" s="532">
        <v>148021440.5</v>
      </c>
      <c r="AO32" s="535">
        <v>0.75915250000000001</v>
      </c>
      <c r="AP32" s="532">
        <v>400106.84331999999</v>
      </c>
      <c r="AQ32" s="535">
        <v>9.2791000000000002E-3</v>
      </c>
      <c r="AR32" s="534">
        <v>149.47239999999999</v>
      </c>
      <c r="AS32" s="532" t="s">
        <v>472</v>
      </c>
      <c r="AT32" s="534">
        <v>30.448799999999999</v>
      </c>
    </row>
    <row r="33" spans="1:46">
      <c r="A33" s="25" t="s">
        <v>895</v>
      </c>
      <c r="B33" s="25" t="s">
        <v>1044</v>
      </c>
      <c r="C33" s="38">
        <v>0.23958333333333334</v>
      </c>
      <c r="E33" s="19">
        <v>300</v>
      </c>
      <c r="F33" s="16" t="s">
        <v>1037</v>
      </c>
      <c r="G33" s="16">
        <v>1190</v>
      </c>
      <c r="H33" s="16">
        <v>1100</v>
      </c>
      <c r="I33" s="17" t="s">
        <v>792</v>
      </c>
      <c r="J33" s="16" t="s">
        <v>796</v>
      </c>
      <c r="K33" s="16">
        <v>4</v>
      </c>
      <c r="L33" s="16">
        <v>180</v>
      </c>
      <c r="M33" s="19">
        <v>5889.9508999999998</v>
      </c>
      <c r="N33" s="182"/>
      <c r="Q33" s="100">
        <v>264.3</v>
      </c>
      <c r="R33" s="100">
        <v>264.56670000000003</v>
      </c>
      <c r="S33" s="431" t="s">
        <v>1100</v>
      </c>
      <c r="T33" s="375">
        <v>0</v>
      </c>
      <c r="U33" s="438">
        <v>0</v>
      </c>
      <c r="V33" s="431" t="s">
        <v>200</v>
      </c>
      <c r="W33" s="533">
        <v>89.05105227144881</v>
      </c>
      <c r="X33" s="533">
        <v>-12.414106539443994</v>
      </c>
      <c r="Y33" s="533">
        <v>400.08025783462062</v>
      </c>
      <c r="Z33" s="537">
        <v>114.05901</v>
      </c>
      <c r="AA33" s="537">
        <v>16.29701</v>
      </c>
      <c r="AB33" s="534">
        <v>191.72479999999999</v>
      </c>
      <c r="AC33" s="534">
        <v>74.012100000000004</v>
      </c>
      <c r="AD33" s="536">
        <v>7.8407505533000004</v>
      </c>
      <c r="AE33" s="534">
        <v>1.04</v>
      </c>
      <c r="AF33" s="534">
        <v>0.16400000000000001</v>
      </c>
      <c r="AG33" s="534">
        <v>4.0599999999999996</v>
      </c>
      <c r="AH33" s="534">
        <v>93.116</v>
      </c>
      <c r="AI33" s="533">
        <v>1791.316</v>
      </c>
      <c r="AJ33" s="534">
        <v>0.86819999999999997</v>
      </c>
      <c r="AK33" s="534">
        <v>6.7884099999999998</v>
      </c>
      <c r="AL33" s="534">
        <v>30.913340000000002</v>
      </c>
      <c r="AM33" s="534">
        <v>1.4803599999999999</v>
      </c>
      <c r="AN33" s="532">
        <v>148021804.69999999</v>
      </c>
      <c r="AO33" s="535">
        <v>0.75836119999999996</v>
      </c>
      <c r="AP33" s="532">
        <v>400114.30131000001</v>
      </c>
      <c r="AQ33" s="535">
        <v>2.1791700000000001E-2</v>
      </c>
      <c r="AR33" s="534">
        <v>149.50540000000001</v>
      </c>
      <c r="AS33" s="532" t="s">
        <v>472</v>
      </c>
      <c r="AT33" s="534">
        <v>30.415900000000001</v>
      </c>
    </row>
    <row r="34" spans="1:46">
      <c r="A34" s="25" t="s">
        <v>895</v>
      </c>
      <c r="B34" s="25" t="s">
        <v>874</v>
      </c>
      <c r="C34" s="38">
        <v>0.24652777777777779</v>
      </c>
      <c r="E34" s="19">
        <v>300</v>
      </c>
      <c r="F34" s="16" t="s">
        <v>1037</v>
      </c>
      <c r="G34" s="16">
        <v>1190</v>
      </c>
      <c r="H34" s="16">
        <v>1100</v>
      </c>
      <c r="I34" s="17" t="s">
        <v>873</v>
      </c>
      <c r="J34" s="16" t="s">
        <v>796</v>
      </c>
      <c r="K34" s="16">
        <v>4</v>
      </c>
      <c r="L34" s="16">
        <v>180</v>
      </c>
      <c r="M34" s="19">
        <v>5889.9508999999998</v>
      </c>
      <c r="N34" s="182"/>
      <c r="Q34" s="100">
        <v>264.3</v>
      </c>
      <c r="R34" s="100">
        <v>264.56670000000003</v>
      </c>
      <c r="S34" s="431" t="s">
        <v>1100</v>
      </c>
      <c r="T34" s="375">
        <v>-28</v>
      </c>
      <c r="U34" s="438">
        <v>0</v>
      </c>
      <c r="V34" s="431" t="s">
        <v>12</v>
      </c>
      <c r="W34" s="533">
        <v>89.017597874296499</v>
      </c>
      <c r="X34" s="533">
        <v>-11.692737358170973</v>
      </c>
      <c r="Y34" s="533">
        <v>955.44237050288166</v>
      </c>
      <c r="Z34" s="537">
        <v>114.10921</v>
      </c>
      <c r="AA34" s="537">
        <v>16.281669999999998</v>
      </c>
      <c r="AB34" s="534">
        <v>199.88409999999999</v>
      </c>
      <c r="AC34" s="534">
        <v>73.428399999999996</v>
      </c>
      <c r="AD34" s="536">
        <v>8.0078735376000001</v>
      </c>
      <c r="AE34" s="534">
        <v>1.0429999999999999</v>
      </c>
      <c r="AF34" s="534">
        <v>0.16500000000000001</v>
      </c>
      <c r="AG34" s="534">
        <v>4.0599999999999996</v>
      </c>
      <c r="AH34" s="534">
        <v>93.135000000000005</v>
      </c>
      <c r="AI34" s="533">
        <v>1791.2370000000001</v>
      </c>
      <c r="AJ34" s="534">
        <v>0.82704999999999995</v>
      </c>
      <c r="AK34" s="534">
        <v>6.7958999999999996</v>
      </c>
      <c r="AL34" s="534">
        <v>30.82902</v>
      </c>
      <c r="AM34" s="534">
        <v>1.4803200000000001</v>
      </c>
      <c r="AN34" s="532">
        <v>148022259.40000001</v>
      </c>
      <c r="AO34" s="535">
        <v>0.75737129999999997</v>
      </c>
      <c r="AP34" s="532">
        <v>400132.06170000002</v>
      </c>
      <c r="AQ34" s="535">
        <v>3.7398300000000002E-2</v>
      </c>
      <c r="AR34" s="534">
        <v>149.54679999999999</v>
      </c>
      <c r="AS34" s="532" t="s">
        <v>472</v>
      </c>
      <c r="AT34" s="534">
        <v>30.374600000000001</v>
      </c>
    </row>
    <row r="35" spans="1:46">
      <c r="A35" s="25" t="s">
        <v>895</v>
      </c>
      <c r="B35" s="25" t="s">
        <v>875</v>
      </c>
      <c r="C35" s="38">
        <v>0.25277777777777777</v>
      </c>
      <c r="E35" s="19">
        <v>300</v>
      </c>
      <c r="F35" s="16" t="s">
        <v>1037</v>
      </c>
      <c r="G35" s="16">
        <v>1190</v>
      </c>
      <c r="H35" s="16">
        <v>1100</v>
      </c>
      <c r="I35" s="17" t="s">
        <v>876</v>
      </c>
      <c r="J35" s="16" t="s">
        <v>796</v>
      </c>
      <c r="K35" s="16">
        <v>4</v>
      </c>
      <c r="L35" s="16">
        <v>180</v>
      </c>
      <c r="M35" s="19">
        <v>5889.9508999999998</v>
      </c>
      <c r="N35" s="182"/>
      <c r="Q35" s="100">
        <v>264.3</v>
      </c>
      <c r="R35" s="100">
        <v>264.56670000000003</v>
      </c>
      <c r="S35" s="431" t="s">
        <v>1100</v>
      </c>
      <c r="T35" s="375">
        <v>-42</v>
      </c>
      <c r="U35" s="438">
        <v>0</v>
      </c>
      <c r="V35" s="431" t="s">
        <v>12</v>
      </c>
      <c r="W35" s="533">
        <v>88.965808918577991</v>
      </c>
      <c r="X35" s="533">
        <v>-11.341288456333961</v>
      </c>
      <c r="Y35" s="533">
        <v>1346.2890058019339</v>
      </c>
      <c r="Z35" s="537">
        <v>114.15452000000001</v>
      </c>
      <c r="AA35" s="537">
        <v>16.267489999999999</v>
      </c>
      <c r="AB35" s="534">
        <v>206.69329999999999</v>
      </c>
      <c r="AC35" s="534">
        <v>72.672399999999996</v>
      </c>
      <c r="AD35" s="536">
        <v>8.1582842234000008</v>
      </c>
      <c r="AE35" s="534">
        <v>1.0469999999999999</v>
      </c>
      <c r="AF35" s="534">
        <v>0.16600000000000001</v>
      </c>
      <c r="AG35" s="534">
        <v>4.0599999999999996</v>
      </c>
      <c r="AH35" s="534">
        <v>93.150999999999996</v>
      </c>
      <c r="AI35" s="533">
        <v>1791.1289999999999</v>
      </c>
      <c r="AJ35" s="534">
        <v>0.79020000000000001</v>
      </c>
      <c r="AK35" s="534">
        <v>6.8029700000000002</v>
      </c>
      <c r="AL35" s="534">
        <v>30.753139999999998</v>
      </c>
      <c r="AM35" s="534">
        <v>1.48028</v>
      </c>
      <c r="AN35" s="532">
        <v>148022668.19999999</v>
      </c>
      <c r="AO35" s="535">
        <v>0.75647980000000004</v>
      </c>
      <c r="AP35" s="532">
        <v>400156.03837000002</v>
      </c>
      <c r="AQ35" s="535">
        <v>5.1389299999999999E-2</v>
      </c>
      <c r="AR35" s="534">
        <v>149.58410000000001</v>
      </c>
      <c r="AS35" s="532" t="s">
        <v>472</v>
      </c>
      <c r="AT35" s="534">
        <v>30.337399999999999</v>
      </c>
    </row>
    <row r="36" spans="1:46">
      <c r="A36" s="25" t="s">
        <v>895</v>
      </c>
      <c r="B36" s="25" t="s">
        <v>877</v>
      </c>
      <c r="C36" s="38">
        <v>0.25833333333333336</v>
      </c>
      <c r="E36" s="19">
        <v>300</v>
      </c>
      <c r="F36" s="16" t="s">
        <v>1037</v>
      </c>
      <c r="G36" s="16">
        <v>1190</v>
      </c>
      <c r="H36" s="16">
        <v>1100</v>
      </c>
      <c r="I36" s="17" t="s">
        <v>878</v>
      </c>
      <c r="J36" s="16" t="s">
        <v>796</v>
      </c>
      <c r="K36" s="16">
        <v>4</v>
      </c>
      <c r="L36" s="16">
        <v>180</v>
      </c>
      <c r="M36" s="19">
        <v>5889.9508999999998</v>
      </c>
      <c r="N36" s="182"/>
      <c r="Q36" s="100">
        <v>264.3</v>
      </c>
      <c r="R36" s="100">
        <v>264.56670000000003</v>
      </c>
      <c r="S36" s="431" t="s">
        <v>1100</v>
      </c>
      <c r="T36" s="375">
        <v>-60</v>
      </c>
      <c r="U36" s="438">
        <v>0</v>
      </c>
      <c r="V36" s="431" t="s">
        <v>12</v>
      </c>
      <c r="W36" s="533">
        <v>88.900708201321464</v>
      </c>
      <c r="X36" s="533">
        <v>-11.001443360699037</v>
      </c>
      <c r="Y36" s="533">
        <v>1849.0057697615339</v>
      </c>
      <c r="Z36" s="537">
        <v>114.19492</v>
      </c>
      <c r="AA36" s="537">
        <v>16.25461</v>
      </c>
      <c r="AB36" s="534">
        <v>212.2526</v>
      </c>
      <c r="AC36" s="534">
        <v>71.839799999999997</v>
      </c>
      <c r="AD36" s="536">
        <v>8.2919826107999999</v>
      </c>
      <c r="AE36" s="534">
        <v>1.052</v>
      </c>
      <c r="AF36" s="534">
        <v>0.16600000000000001</v>
      </c>
      <c r="AG36" s="534">
        <v>4.0599999999999996</v>
      </c>
      <c r="AH36" s="534">
        <v>93.165999999999997</v>
      </c>
      <c r="AI36" s="533">
        <v>1791.0060000000001</v>
      </c>
      <c r="AJ36" s="534">
        <v>0.75761999999999996</v>
      </c>
      <c r="AK36" s="534">
        <v>6.8094999999999999</v>
      </c>
      <c r="AL36" s="534">
        <v>30.685690000000001</v>
      </c>
      <c r="AM36" s="534">
        <v>1.4802500000000001</v>
      </c>
      <c r="AN36" s="532">
        <v>148023031.09999999</v>
      </c>
      <c r="AO36" s="535">
        <v>0.75568670000000004</v>
      </c>
      <c r="AP36" s="532">
        <v>400183.67926</v>
      </c>
      <c r="AQ36" s="535">
        <v>6.3764399999999999E-2</v>
      </c>
      <c r="AR36" s="534">
        <v>149.6173</v>
      </c>
      <c r="AS36" s="532" t="s">
        <v>472</v>
      </c>
      <c r="AT36" s="534">
        <v>30.304200000000002</v>
      </c>
    </row>
    <row r="37" spans="1:46">
      <c r="A37" s="25" t="s">
        <v>1188</v>
      </c>
      <c r="B37" s="25" t="s">
        <v>879</v>
      </c>
      <c r="C37" s="38">
        <v>0.26458333333333334</v>
      </c>
      <c r="E37" s="19">
        <v>30</v>
      </c>
      <c r="F37" s="16" t="s">
        <v>1037</v>
      </c>
      <c r="G37" s="16">
        <v>1190</v>
      </c>
      <c r="H37" s="16">
        <v>1100</v>
      </c>
      <c r="I37" s="17" t="s">
        <v>1181</v>
      </c>
      <c r="J37" s="16" t="s">
        <v>796</v>
      </c>
      <c r="K37" s="16">
        <v>4</v>
      </c>
      <c r="L37" s="16">
        <v>180</v>
      </c>
      <c r="M37" s="19">
        <v>5889.9508999999998</v>
      </c>
      <c r="N37" s="182"/>
      <c r="Q37" s="100">
        <v>264.3</v>
      </c>
      <c r="R37" s="100">
        <v>264.56670000000003</v>
      </c>
      <c r="S37" s="431" t="s">
        <v>1188</v>
      </c>
      <c r="T37" s="375"/>
      <c r="U37" s="438"/>
      <c r="V37" s="342"/>
      <c r="W37"/>
      <c r="X37"/>
      <c r="Y37"/>
      <c r="Z37" s="537">
        <v>114.22533</v>
      </c>
      <c r="AA37" s="537">
        <v>16.244769999999999</v>
      </c>
      <c r="AB37" s="534">
        <v>216.10640000000001</v>
      </c>
      <c r="AC37" s="534">
        <v>71.128500000000003</v>
      </c>
      <c r="AD37" s="536">
        <v>8.3922564013999992</v>
      </c>
      <c r="AE37" s="534">
        <v>1.056</v>
      </c>
      <c r="AF37" s="534">
        <v>0.16700000000000001</v>
      </c>
      <c r="AG37" s="534">
        <v>4.0599999999999996</v>
      </c>
      <c r="AH37" s="534">
        <v>93.177000000000007</v>
      </c>
      <c r="AI37" s="533">
        <v>1790.895</v>
      </c>
      <c r="AJ37" s="534">
        <v>0.73331999999999997</v>
      </c>
      <c r="AK37" s="534">
        <v>6.81454</v>
      </c>
      <c r="AL37" s="534">
        <v>30.635110000000001</v>
      </c>
      <c r="AM37" s="534">
        <v>1.4802299999999999</v>
      </c>
      <c r="AN37" s="532">
        <v>148023303</v>
      </c>
      <c r="AO37" s="535">
        <v>0.75509170000000003</v>
      </c>
      <c r="AP37" s="532">
        <v>400208.29913</v>
      </c>
      <c r="AQ37" s="535">
        <v>7.2998599999999997E-2</v>
      </c>
      <c r="AR37" s="534">
        <v>149.64240000000001</v>
      </c>
      <c r="AS37" s="532" t="s">
        <v>472</v>
      </c>
      <c r="AT37" s="534">
        <v>30.279199999999999</v>
      </c>
    </row>
    <row r="38" spans="1:46">
      <c r="A38" s="25" t="s">
        <v>882</v>
      </c>
      <c r="B38" s="25" t="s">
        <v>880</v>
      </c>
      <c r="C38" s="38">
        <v>0.26666666666666666</v>
      </c>
      <c r="E38" s="19">
        <v>300</v>
      </c>
      <c r="F38" s="16" t="s">
        <v>1037</v>
      </c>
      <c r="G38" s="16">
        <v>1190</v>
      </c>
      <c r="H38" s="16">
        <v>1100</v>
      </c>
      <c r="I38" s="17" t="s">
        <v>881</v>
      </c>
      <c r="J38" s="16" t="s">
        <v>796</v>
      </c>
      <c r="K38" s="16">
        <v>4</v>
      </c>
      <c r="L38" s="16">
        <v>180</v>
      </c>
      <c r="M38" s="19">
        <v>5889.9508999999998</v>
      </c>
      <c r="N38" s="182"/>
      <c r="Q38" s="100">
        <v>264.3</v>
      </c>
      <c r="R38" s="100">
        <v>264.56670000000003</v>
      </c>
      <c r="S38"/>
      <c r="T38" s="375"/>
      <c r="U38" s="438"/>
      <c r="V38" s="342"/>
      <c r="W38"/>
      <c r="X38"/>
      <c r="Y38"/>
    </row>
    <row r="39" spans="1:46">
      <c r="A39" s="25" t="s">
        <v>1338</v>
      </c>
      <c r="B39" s="25" t="s">
        <v>883</v>
      </c>
      <c r="C39" s="38">
        <v>0.27291666666666664</v>
      </c>
      <c r="D39" s="15">
        <v>0</v>
      </c>
      <c r="E39" s="19">
        <v>30</v>
      </c>
      <c r="F39" s="16" t="s">
        <v>1037</v>
      </c>
      <c r="G39" s="16">
        <v>1190</v>
      </c>
      <c r="H39" s="16">
        <v>995</v>
      </c>
      <c r="I39" s="35" t="s">
        <v>526</v>
      </c>
      <c r="J39" s="16" t="s">
        <v>1258</v>
      </c>
      <c r="K39" s="16">
        <v>4</v>
      </c>
      <c r="L39" s="16">
        <v>180</v>
      </c>
      <c r="M39" s="19">
        <v>5891.451</v>
      </c>
      <c r="N39" s="182"/>
      <c r="O39" s="16">
        <v>264.3</v>
      </c>
      <c r="P39" s="16">
        <v>264.60000000000002</v>
      </c>
      <c r="Q39" s="100">
        <v>264.3</v>
      </c>
      <c r="R39" s="100">
        <v>264.56670000000003</v>
      </c>
      <c r="S39"/>
      <c r="T39" s="375"/>
      <c r="U39" s="438"/>
      <c r="V39" s="342"/>
      <c r="W39"/>
      <c r="X39"/>
      <c r="Y39"/>
    </row>
    <row r="40" spans="1:46">
      <c r="A40" s="25" t="s">
        <v>793</v>
      </c>
      <c r="B40" s="25" t="s">
        <v>884</v>
      </c>
      <c r="C40" s="38">
        <v>0.27638888888888885</v>
      </c>
      <c r="E40" s="19">
        <v>300</v>
      </c>
      <c r="F40" s="16" t="s">
        <v>1037</v>
      </c>
      <c r="G40" s="16">
        <v>1190</v>
      </c>
      <c r="H40" s="16">
        <v>1100</v>
      </c>
      <c r="I40" s="17" t="s">
        <v>1300</v>
      </c>
      <c r="J40" s="16" t="s">
        <v>796</v>
      </c>
      <c r="K40" s="16">
        <v>4</v>
      </c>
      <c r="L40" s="16">
        <v>180</v>
      </c>
      <c r="M40" s="19">
        <v>5889.9508999999998</v>
      </c>
      <c r="N40" s="182"/>
      <c r="Q40" s="100">
        <v>264.3</v>
      </c>
      <c r="R40" s="100">
        <v>264.56670000000003</v>
      </c>
      <c r="S40" s="431" t="s">
        <v>498</v>
      </c>
      <c r="T40" s="375">
        <v>0</v>
      </c>
      <c r="U40" s="438">
        <v>0</v>
      </c>
      <c r="V40" s="431" t="s">
        <v>12</v>
      </c>
      <c r="W40" s="533">
        <v>92.656476757666823</v>
      </c>
      <c r="X40" s="533">
        <v>18.470592874971206</v>
      </c>
      <c r="Y40" s="533">
        <v>174.66406113390576</v>
      </c>
      <c r="Z40" s="537">
        <v>114.32752000000001</v>
      </c>
      <c r="AA40" s="537">
        <v>16.210899999999999</v>
      </c>
      <c r="AB40" s="534">
        <v>227.09649999999999</v>
      </c>
      <c r="AC40" s="534">
        <v>68.326300000000003</v>
      </c>
      <c r="AD40" s="536">
        <v>8.7265023697000004</v>
      </c>
      <c r="AE40" s="534">
        <v>1.0760000000000001</v>
      </c>
      <c r="AF40" s="534">
        <v>0.17</v>
      </c>
      <c r="AG40" s="534">
        <v>4.0599999999999996</v>
      </c>
      <c r="AH40" s="534">
        <v>93.213999999999999</v>
      </c>
      <c r="AI40" s="533">
        <v>1790.422</v>
      </c>
      <c r="AJ40" s="534">
        <v>0.65327999999999997</v>
      </c>
      <c r="AK40" s="534">
        <v>6.8322500000000002</v>
      </c>
      <c r="AL40" s="534">
        <v>30.466480000000001</v>
      </c>
      <c r="AM40" s="534">
        <v>1.48014</v>
      </c>
      <c r="AN40" s="532">
        <v>148024207.90000001</v>
      </c>
      <c r="AO40" s="535">
        <v>0.75310600000000005</v>
      </c>
      <c r="AP40" s="532">
        <v>400314.20903999999</v>
      </c>
      <c r="AQ40" s="535">
        <v>0.1034027</v>
      </c>
      <c r="AR40" s="534">
        <v>149.7268</v>
      </c>
      <c r="AS40" s="532" t="s">
        <v>472</v>
      </c>
      <c r="AT40" s="534">
        <v>30.195</v>
      </c>
    </row>
    <row r="41" spans="1:46">
      <c r="A41" s="25" t="s">
        <v>793</v>
      </c>
      <c r="B41" s="25" t="s">
        <v>885</v>
      </c>
      <c r="C41" s="38">
        <v>0.28125</v>
      </c>
      <c r="E41" s="19">
        <v>300</v>
      </c>
      <c r="F41" s="16" t="s">
        <v>1037</v>
      </c>
      <c r="G41" s="16">
        <v>1190</v>
      </c>
      <c r="H41" s="16">
        <v>1100</v>
      </c>
      <c r="I41" s="17" t="s">
        <v>792</v>
      </c>
      <c r="J41" s="16" t="s">
        <v>796</v>
      </c>
      <c r="K41" s="16">
        <v>4</v>
      </c>
      <c r="L41" s="16">
        <v>180</v>
      </c>
      <c r="M41" s="19">
        <v>5889.9508999999998</v>
      </c>
      <c r="N41" s="182"/>
      <c r="Q41" s="100">
        <v>264.3</v>
      </c>
      <c r="R41" s="100">
        <v>264.56670000000003</v>
      </c>
      <c r="S41" s="431" t="s">
        <v>498</v>
      </c>
      <c r="T41" s="375">
        <v>0</v>
      </c>
      <c r="U41" s="438">
        <v>0</v>
      </c>
      <c r="V41" s="431" t="s">
        <v>200</v>
      </c>
      <c r="W41" s="533">
        <v>92.1924963970189</v>
      </c>
      <c r="X41" s="533">
        <v>15.355972650464496</v>
      </c>
      <c r="Y41" s="533">
        <v>400.33286053884649</v>
      </c>
      <c r="Z41" s="537">
        <v>114.36365000000001</v>
      </c>
      <c r="AA41" s="537">
        <v>16.19866</v>
      </c>
      <c r="AB41" s="534">
        <v>230.33930000000001</v>
      </c>
      <c r="AC41" s="534">
        <v>67.221100000000007</v>
      </c>
      <c r="AD41" s="536">
        <v>8.8434884585999995</v>
      </c>
      <c r="AE41" s="534">
        <v>1.0840000000000001</v>
      </c>
      <c r="AF41" s="534">
        <v>0.17100000000000001</v>
      </c>
      <c r="AG41" s="534">
        <v>4.0599999999999996</v>
      </c>
      <c r="AH41" s="534">
        <v>93.227000000000004</v>
      </c>
      <c r="AI41" s="533">
        <v>1790.2180000000001</v>
      </c>
      <c r="AJ41" s="534">
        <v>0.62568999999999997</v>
      </c>
      <c r="AK41" s="534">
        <v>6.8387500000000001</v>
      </c>
      <c r="AL41" s="534">
        <v>30.40747</v>
      </c>
      <c r="AM41" s="534">
        <v>1.48011</v>
      </c>
      <c r="AN41" s="532">
        <v>148024524.09999999</v>
      </c>
      <c r="AO41" s="535">
        <v>0.75241029999999998</v>
      </c>
      <c r="AP41" s="532">
        <v>400359.84359</v>
      </c>
      <c r="AQ41" s="535">
        <v>0.1138779</v>
      </c>
      <c r="AR41" s="534">
        <v>149.7567</v>
      </c>
      <c r="AS41" s="532" t="s">
        <v>472</v>
      </c>
      <c r="AT41" s="534">
        <v>30.165199999999999</v>
      </c>
    </row>
    <row r="42" spans="1:46">
      <c r="A42" s="25" t="s">
        <v>793</v>
      </c>
      <c r="B42" s="25" t="s">
        <v>886</v>
      </c>
      <c r="C42" s="38">
        <v>0.28680555555555554</v>
      </c>
      <c r="E42" s="19">
        <v>300</v>
      </c>
      <c r="F42" s="16" t="s">
        <v>1037</v>
      </c>
      <c r="G42" s="16">
        <v>1190</v>
      </c>
      <c r="H42" s="16">
        <v>1100</v>
      </c>
      <c r="I42" s="17" t="s">
        <v>873</v>
      </c>
      <c r="J42" s="16" t="s">
        <v>796</v>
      </c>
      <c r="K42" s="16">
        <v>4</v>
      </c>
      <c r="L42" s="16">
        <v>180</v>
      </c>
      <c r="M42" s="19">
        <v>5889.9508999999998</v>
      </c>
      <c r="N42" s="182"/>
      <c r="Q42" s="100">
        <v>264.3</v>
      </c>
      <c r="R42" s="100">
        <v>264.56670000000003</v>
      </c>
      <c r="S42" s="431" t="s">
        <v>498</v>
      </c>
      <c r="T42" s="375">
        <v>-28</v>
      </c>
      <c r="U42" s="438">
        <v>0</v>
      </c>
      <c r="V42" s="431" t="s">
        <v>12</v>
      </c>
      <c r="W42" s="533">
        <v>91.492941084132681</v>
      </c>
      <c r="X42" s="533">
        <v>10.568300183971839</v>
      </c>
      <c r="Y42" s="533">
        <v>892.57489279495394</v>
      </c>
      <c r="Z42" s="537">
        <v>114.40521</v>
      </c>
      <c r="AA42" s="537">
        <v>16.184439999999999</v>
      </c>
      <c r="AB42" s="534">
        <v>233.71870000000001</v>
      </c>
      <c r="AC42" s="534">
        <v>65.897000000000006</v>
      </c>
      <c r="AD42" s="536">
        <v>8.9771868459000004</v>
      </c>
      <c r="AE42" s="534">
        <v>1.095</v>
      </c>
      <c r="AF42" s="534">
        <v>0.17299999999999999</v>
      </c>
      <c r="AG42" s="534">
        <v>4.0599999999999996</v>
      </c>
      <c r="AH42" s="534">
        <v>93.242000000000004</v>
      </c>
      <c r="AI42" s="533">
        <v>1789.96</v>
      </c>
      <c r="AJ42" s="534">
        <v>0.59445999999999999</v>
      </c>
      <c r="AK42" s="534">
        <v>6.8463700000000003</v>
      </c>
      <c r="AL42" s="534">
        <v>30.340019999999999</v>
      </c>
      <c r="AM42" s="534">
        <v>1.4800800000000001</v>
      </c>
      <c r="AN42" s="532">
        <v>148024885.09999999</v>
      </c>
      <c r="AO42" s="535">
        <v>0.75161480000000003</v>
      </c>
      <c r="AP42" s="532">
        <v>400417.35658999998</v>
      </c>
      <c r="AQ42" s="535">
        <v>0.12572449999999999</v>
      </c>
      <c r="AR42" s="534">
        <v>149.7911</v>
      </c>
      <c r="AS42" s="532" t="s">
        <v>472</v>
      </c>
      <c r="AT42" s="534">
        <v>30.130800000000001</v>
      </c>
    </row>
    <row r="43" spans="1:46">
      <c r="A43" s="25" t="s">
        <v>793</v>
      </c>
      <c r="B43" s="25" t="s">
        <v>657</v>
      </c>
      <c r="C43" s="38">
        <v>0.29305555555555557</v>
      </c>
      <c r="E43" s="19">
        <v>300</v>
      </c>
      <c r="F43" s="16" t="s">
        <v>1037</v>
      </c>
      <c r="G43" s="16">
        <v>1190</v>
      </c>
      <c r="H43" s="16">
        <v>1100</v>
      </c>
      <c r="I43" s="17" t="s">
        <v>876</v>
      </c>
      <c r="J43" s="16" t="s">
        <v>796</v>
      </c>
      <c r="K43" s="16">
        <v>4</v>
      </c>
      <c r="L43" s="16">
        <v>180</v>
      </c>
      <c r="M43" s="19">
        <v>5889.9508999999998</v>
      </c>
      <c r="Q43" s="100">
        <v>264.3</v>
      </c>
      <c r="R43" s="100">
        <v>264.56670000000003</v>
      </c>
      <c r="S43" s="431" t="s">
        <v>498</v>
      </c>
      <c r="T43" s="375">
        <v>-42</v>
      </c>
      <c r="U43" s="438">
        <v>0</v>
      </c>
      <c r="V43" s="431" t="s">
        <v>12</v>
      </c>
      <c r="W43" s="533">
        <v>91.09791483886147</v>
      </c>
      <c r="X43" s="533">
        <v>8.0561759020724057</v>
      </c>
      <c r="Y43" s="533">
        <v>1263.9387267541269</v>
      </c>
      <c r="Z43" s="537">
        <v>114.45236</v>
      </c>
      <c r="AA43" s="537">
        <v>16.168130000000001</v>
      </c>
      <c r="AB43" s="534">
        <v>237.15280000000001</v>
      </c>
      <c r="AC43" s="534">
        <v>64.341999999999999</v>
      </c>
      <c r="AD43" s="536">
        <v>9.1275975316999993</v>
      </c>
      <c r="AE43" s="534">
        <v>1.109</v>
      </c>
      <c r="AF43" s="534">
        <v>0.17499999999999999</v>
      </c>
      <c r="AG43" s="534">
        <v>4.0599999999999996</v>
      </c>
      <c r="AH43" s="534">
        <v>93.259</v>
      </c>
      <c r="AI43" s="533">
        <v>1789.6410000000001</v>
      </c>
      <c r="AJ43" s="534">
        <v>0.55974999999999997</v>
      </c>
      <c r="AK43" s="534">
        <v>6.8551599999999997</v>
      </c>
      <c r="AL43" s="534">
        <v>30.264140000000001</v>
      </c>
      <c r="AM43" s="534">
        <v>1.48004</v>
      </c>
      <c r="AN43" s="532">
        <v>148025290.69999999</v>
      </c>
      <c r="AO43" s="535">
        <v>0.75071920000000003</v>
      </c>
      <c r="AP43" s="532">
        <v>400488.81095999997</v>
      </c>
      <c r="AQ43" s="535">
        <v>0.13887569999999999</v>
      </c>
      <c r="AR43" s="534">
        <v>149.83019999999999</v>
      </c>
      <c r="AS43" s="532" t="s">
        <v>472</v>
      </c>
      <c r="AT43" s="534">
        <v>30.091799999999999</v>
      </c>
    </row>
    <row r="44" spans="1:46">
      <c r="A44" s="25" t="s">
        <v>793</v>
      </c>
      <c r="B44" s="25" t="s">
        <v>658</v>
      </c>
      <c r="C44" s="38">
        <v>0.29930555555555555</v>
      </c>
      <c r="E44" s="19">
        <v>300</v>
      </c>
      <c r="F44" s="16" t="s">
        <v>1037</v>
      </c>
      <c r="G44" s="16">
        <v>1190</v>
      </c>
      <c r="H44" s="16">
        <v>1100</v>
      </c>
      <c r="I44" s="17" t="s">
        <v>878</v>
      </c>
      <c r="J44" s="16" t="s">
        <v>796</v>
      </c>
      <c r="K44" s="16">
        <v>4</v>
      </c>
      <c r="L44" s="16">
        <v>180</v>
      </c>
      <c r="M44" s="19">
        <v>5889.9508999999998</v>
      </c>
      <c r="Q44" s="100">
        <v>264.3</v>
      </c>
      <c r="R44" s="100">
        <v>264.56670000000003</v>
      </c>
      <c r="S44" s="431" t="s">
        <v>498</v>
      </c>
      <c r="T44" s="375">
        <v>-60</v>
      </c>
      <c r="U44" s="438">
        <v>0</v>
      </c>
      <c r="V44" s="431" t="s">
        <v>12</v>
      </c>
      <c r="W44" s="533">
        <v>90.699510929093321</v>
      </c>
      <c r="X44" s="533">
        <v>5.6163376296154475</v>
      </c>
      <c r="Y44" s="533">
        <v>1748.0986611633653</v>
      </c>
      <c r="Z44" s="537">
        <v>114.49995</v>
      </c>
      <c r="AA44" s="537">
        <v>16.151509999999998</v>
      </c>
      <c r="AB44" s="534">
        <v>240.24940000000001</v>
      </c>
      <c r="AC44" s="534">
        <v>62.729700000000001</v>
      </c>
      <c r="AD44" s="536">
        <v>9.2780082173</v>
      </c>
      <c r="AE44" s="534">
        <v>1.1240000000000001</v>
      </c>
      <c r="AF44" s="534">
        <v>0.17799999999999999</v>
      </c>
      <c r="AG44" s="534">
        <v>4.0599999999999996</v>
      </c>
      <c r="AH44" s="534">
        <v>93.275999999999996</v>
      </c>
      <c r="AI44" s="533">
        <v>1789.29</v>
      </c>
      <c r="AJ44" s="534">
        <v>0.52553000000000005</v>
      </c>
      <c r="AK44" s="534">
        <v>6.8641699999999997</v>
      </c>
      <c r="AL44" s="534">
        <v>30.18826</v>
      </c>
      <c r="AM44" s="534">
        <v>1.48</v>
      </c>
      <c r="AN44" s="532">
        <v>148025695.80000001</v>
      </c>
      <c r="AO44" s="535">
        <v>0.74982300000000002</v>
      </c>
      <c r="AP44" s="532">
        <v>400567.31264999998</v>
      </c>
      <c r="AQ44" s="535">
        <v>0.15182119999999999</v>
      </c>
      <c r="AR44" s="534">
        <v>149.86969999999999</v>
      </c>
      <c r="AS44" s="532" t="s">
        <v>472</v>
      </c>
      <c r="AT44" s="534">
        <v>30.052399999999999</v>
      </c>
    </row>
    <row r="45" spans="1:46">
      <c r="A45" s="25" t="s">
        <v>1188</v>
      </c>
      <c r="B45" s="25" t="s">
        <v>810</v>
      </c>
      <c r="C45" s="38">
        <v>0.30416666666666664</v>
      </c>
      <c r="E45" s="19">
        <v>30</v>
      </c>
      <c r="F45" s="16" t="s">
        <v>1037</v>
      </c>
      <c r="G45" s="16">
        <v>1190</v>
      </c>
      <c r="H45" s="16">
        <v>1100</v>
      </c>
      <c r="I45" s="17" t="s">
        <v>1181</v>
      </c>
      <c r="J45" s="16" t="s">
        <v>796</v>
      </c>
      <c r="K45" s="16">
        <v>4</v>
      </c>
      <c r="L45" s="16">
        <v>180</v>
      </c>
      <c r="M45" s="19">
        <v>5889.9508999999998</v>
      </c>
      <c r="Q45" s="100">
        <v>264.3</v>
      </c>
      <c r="R45" s="100">
        <v>264.56670000000003</v>
      </c>
      <c r="S45" s="431" t="s">
        <v>1188</v>
      </c>
      <c r="T45" s="375"/>
      <c r="U45" s="438"/>
      <c r="V45" s="342"/>
      <c r="W45"/>
      <c r="X45"/>
      <c r="Y45"/>
      <c r="Z45" s="537">
        <v>114.52126</v>
      </c>
      <c r="AA45" s="537">
        <v>16.144030000000001</v>
      </c>
      <c r="AB45" s="534">
        <v>241.5301</v>
      </c>
      <c r="AC45" s="534">
        <v>61.997399999999999</v>
      </c>
      <c r="AD45" s="536">
        <v>9.3448574109999996</v>
      </c>
      <c r="AE45" s="534">
        <v>1.1319999999999999</v>
      </c>
      <c r="AF45" s="534">
        <v>0.17899999999999999</v>
      </c>
      <c r="AG45" s="534">
        <v>4.0599999999999996</v>
      </c>
      <c r="AH45" s="534">
        <v>93.284000000000006</v>
      </c>
      <c r="AI45" s="533">
        <v>1789.124</v>
      </c>
      <c r="AJ45" s="534">
        <v>0.51048000000000004</v>
      </c>
      <c r="AK45" s="534">
        <v>6.8682400000000001</v>
      </c>
      <c r="AL45" s="534">
        <v>30.154530000000001</v>
      </c>
      <c r="AM45" s="534">
        <v>1.4799899999999999</v>
      </c>
      <c r="AN45" s="532">
        <v>148025875.69999999</v>
      </c>
      <c r="AO45" s="535">
        <v>0.74942450000000005</v>
      </c>
      <c r="AP45" s="532">
        <v>400604.43436000001</v>
      </c>
      <c r="AQ45" s="535">
        <v>0.1575037</v>
      </c>
      <c r="AR45" s="534">
        <v>149.88740000000001</v>
      </c>
      <c r="AS45" s="532" t="s">
        <v>472</v>
      </c>
      <c r="AT45" s="534">
        <v>30.034700000000001</v>
      </c>
    </row>
    <row r="46" spans="1:46">
      <c r="A46" s="25" t="s">
        <v>882</v>
      </c>
      <c r="B46" s="25" t="s">
        <v>811</v>
      </c>
      <c r="C46" s="38">
        <v>0.30555555555555552</v>
      </c>
      <c r="E46" s="19">
        <v>600</v>
      </c>
      <c r="F46" s="16" t="s">
        <v>1037</v>
      </c>
      <c r="G46" s="16">
        <v>1190</v>
      </c>
      <c r="H46" s="16">
        <v>1100</v>
      </c>
      <c r="I46" s="17" t="s">
        <v>881</v>
      </c>
      <c r="J46" s="16" t="s">
        <v>796</v>
      </c>
      <c r="K46" s="16">
        <v>4</v>
      </c>
      <c r="L46" s="16">
        <v>180</v>
      </c>
      <c r="M46" s="19">
        <v>5889.9508999999998</v>
      </c>
      <c r="Q46" s="100">
        <v>264.3</v>
      </c>
      <c r="R46" s="100">
        <v>264.56670000000003</v>
      </c>
      <c r="S46"/>
      <c r="T46" s="375"/>
      <c r="U46" s="438"/>
      <c r="V46" s="342"/>
      <c r="W46"/>
      <c r="X46"/>
      <c r="Y46"/>
    </row>
    <row r="47" spans="1:46">
      <c r="A47" s="25" t="s">
        <v>1338</v>
      </c>
      <c r="B47" s="25" t="s">
        <v>967</v>
      </c>
      <c r="C47" s="38">
        <v>0.31597222222222221</v>
      </c>
      <c r="D47" s="15">
        <v>0</v>
      </c>
      <c r="E47" s="19">
        <v>30</v>
      </c>
      <c r="F47" s="16" t="s">
        <v>1037</v>
      </c>
      <c r="G47" s="16">
        <v>1190</v>
      </c>
      <c r="H47" s="16">
        <v>995</v>
      </c>
      <c r="I47" s="35" t="s">
        <v>526</v>
      </c>
      <c r="J47" s="16" t="s">
        <v>1258</v>
      </c>
      <c r="K47" s="16">
        <v>4</v>
      </c>
      <c r="L47" s="16">
        <v>180</v>
      </c>
      <c r="M47" s="19">
        <v>5891.451</v>
      </c>
      <c r="O47" s="16">
        <v>264.3</v>
      </c>
      <c r="P47" s="16">
        <v>264.60000000000002</v>
      </c>
      <c r="Q47" s="100">
        <v>264.3</v>
      </c>
      <c r="R47" s="100">
        <v>264.56670000000003</v>
      </c>
      <c r="S47"/>
      <c r="T47" s="375"/>
      <c r="U47" s="438"/>
      <c r="V47" s="342"/>
      <c r="W47"/>
      <c r="X47"/>
      <c r="Y47"/>
    </row>
    <row r="48" spans="1:46">
      <c r="A48" s="2" t="s">
        <v>968</v>
      </c>
      <c r="B48" s="25" t="s">
        <v>814</v>
      </c>
      <c r="C48" s="38">
        <v>0.32708333333333334</v>
      </c>
      <c r="D48" s="38"/>
      <c r="E48" s="1">
        <v>300</v>
      </c>
      <c r="F48" s="16" t="s">
        <v>1037</v>
      </c>
      <c r="G48" s="16">
        <v>1190</v>
      </c>
      <c r="H48" s="16">
        <v>1100</v>
      </c>
      <c r="I48" s="52" t="s">
        <v>44</v>
      </c>
      <c r="J48" s="16" t="s">
        <v>796</v>
      </c>
      <c r="K48" s="16">
        <v>4</v>
      </c>
      <c r="L48" s="16">
        <v>180</v>
      </c>
      <c r="M48" s="19">
        <v>5889.9508999999998</v>
      </c>
      <c r="Q48" s="100">
        <v>264.3</v>
      </c>
      <c r="R48" s="100">
        <v>264.56670000000003</v>
      </c>
      <c r="S48" s="431" t="s">
        <v>375</v>
      </c>
      <c r="T48" s="375">
        <v>0</v>
      </c>
      <c r="U48" s="438">
        <v>5.5</v>
      </c>
      <c r="V48" s="432" t="s">
        <v>165</v>
      </c>
      <c r="W48" s="533">
        <v>-159.91258430955091</v>
      </c>
      <c r="X48" s="533">
        <v>82.949848112198467</v>
      </c>
      <c r="Y48" s="533">
        <v>124.60577645606622</v>
      </c>
      <c r="Z48" s="537">
        <v>114.71799</v>
      </c>
      <c r="AA48" s="537">
        <v>16.07403</v>
      </c>
      <c r="AB48" s="534">
        <v>251.03290000000001</v>
      </c>
      <c r="AC48" s="534">
        <v>55.092700000000001</v>
      </c>
      <c r="AD48" s="536">
        <v>9.9465001535000006</v>
      </c>
      <c r="AE48" s="534">
        <v>1.218</v>
      </c>
      <c r="AF48" s="534">
        <v>0.193</v>
      </c>
      <c r="AG48" s="534">
        <v>4.05</v>
      </c>
      <c r="AH48" s="534">
        <v>93.355000000000004</v>
      </c>
      <c r="AI48" s="533">
        <v>1787.3679999999999</v>
      </c>
      <c r="AJ48" s="534">
        <v>0.38033</v>
      </c>
      <c r="AK48" s="534">
        <v>6.9065700000000003</v>
      </c>
      <c r="AL48" s="534">
        <v>29.851019999999998</v>
      </c>
      <c r="AM48" s="534">
        <v>1.47983</v>
      </c>
      <c r="AN48" s="532">
        <v>148027490.59999999</v>
      </c>
      <c r="AO48" s="535">
        <v>0.74583239999999995</v>
      </c>
      <c r="AP48" s="532">
        <v>400998.21993000002</v>
      </c>
      <c r="AQ48" s="535">
        <v>0.2063728</v>
      </c>
      <c r="AR48" s="534">
        <v>150.05160000000001</v>
      </c>
      <c r="AS48" s="532" t="s">
        <v>472</v>
      </c>
      <c r="AT48" s="534">
        <v>29.870799999999999</v>
      </c>
    </row>
    <row r="49" spans="1:46">
      <c r="A49" s="2" t="s">
        <v>968</v>
      </c>
      <c r="B49" s="25" t="s">
        <v>1214</v>
      </c>
      <c r="C49" s="38">
        <v>0.33333333333333331</v>
      </c>
      <c r="D49" s="38"/>
      <c r="E49" s="1">
        <v>300</v>
      </c>
      <c r="F49" s="16" t="s">
        <v>1037</v>
      </c>
      <c r="G49" s="16">
        <v>1190</v>
      </c>
      <c r="H49" s="16">
        <v>1100</v>
      </c>
      <c r="I49" s="52" t="s">
        <v>45</v>
      </c>
      <c r="J49" s="16" t="s">
        <v>796</v>
      </c>
      <c r="K49" s="16">
        <v>4</v>
      </c>
      <c r="L49" s="16">
        <v>180</v>
      </c>
      <c r="M49" s="19">
        <v>5889.9508999999998</v>
      </c>
      <c r="Q49" s="100">
        <v>264.3</v>
      </c>
      <c r="R49" s="100">
        <v>264.56670000000003</v>
      </c>
      <c r="S49" s="431" t="s">
        <v>375</v>
      </c>
      <c r="T49" s="375">
        <v>0</v>
      </c>
      <c r="U49" s="438">
        <v>8.5</v>
      </c>
      <c r="V49" s="432" t="s">
        <v>165</v>
      </c>
      <c r="W49" s="533">
        <v>-175.39662070301409</v>
      </c>
      <c r="X49" s="533">
        <v>83.380163145886172</v>
      </c>
      <c r="Y49" s="533">
        <v>468.30720980210754</v>
      </c>
      <c r="Z49" s="537">
        <v>114.76873999999999</v>
      </c>
      <c r="AA49" s="537">
        <v>16.05583</v>
      </c>
      <c r="AB49" s="534">
        <v>252.97569999999999</v>
      </c>
      <c r="AC49" s="534">
        <v>53.303100000000001</v>
      </c>
      <c r="AD49" s="536">
        <v>10.0969108391</v>
      </c>
      <c r="AE49" s="534">
        <v>1.246</v>
      </c>
      <c r="AF49" s="534">
        <v>0.19700000000000001</v>
      </c>
      <c r="AG49" s="534">
        <v>4.05</v>
      </c>
      <c r="AH49" s="534">
        <v>93.373999999999995</v>
      </c>
      <c r="AI49" s="533">
        <v>1786.857</v>
      </c>
      <c r="AJ49" s="534">
        <v>0.34942000000000001</v>
      </c>
      <c r="AK49" s="534">
        <v>6.9165599999999996</v>
      </c>
      <c r="AL49" s="534">
        <v>29.77514</v>
      </c>
      <c r="AM49" s="534">
        <v>1.4797899999999999</v>
      </c>
      <c r="AN49" s="532">
        <v>148027893.09999999</v>
      </c>
      <c r="AO49" s="535">
        <v>0.74493279999999995</v>
      </c>
      <c r="AP49" s="532">
        <v>401112.78480999998</v>
      </c>
      <c r="AQ49" s="535">
        <v>0.21786849999999999</v>
      </c>
      <c r="AR49" s="534">
        <v>150.0942</v>
      </c>
      <c r="AS49" s="532" t="s">
        <v>472</v>
      </c>
      <c r="AT49" s="534">
        <v>29.828299999999999</v>
      </c>
    </row>
    <row r="50" spans="1:46">
      <c r="A50" s="2" t="s">
        <v>968</v>
      </c>
      <c r="B50" s="25" t="s">
        <v>1215</v>
      </c>
      <c r="C50" s="38">
        <v>0.33888888888888885</v>
      </c>
      <c r="D50" s="38"/>
      <c r="E50" s="1">
        <v>300</v>
      </c>
      <c r="F50" s="16" t="s">
        <v>1037</v>
      </c>
      <c r="G50" s="16">
        <v>1190</v>
      </c>
      <c r="H50" s="16">
        <v>1100</v>
      </c>
      <c r="I50" s="52" t="s">
        <v>46</v>
      </c>
      <c r="J50" s="16" t="s">
        <v>796</v>
      </c>
      <c r="K50" s="16">
        <v>4</v>
      </c>
      <c r="L50" s="16">
        <v>180</v>
      </c>
      <c r="M50" s="19">
        <v>5889.9508999999998</v>
      </c>
      <c r="Q50" s="100">
        <v>264.3</v>
      </c>
      <c r="R50" s="100">
        <v>264.56670000000003</v>
      </c>
      <c r="S50" s="431" t="s">
        <v>375</v>
      </c>
      <c r="T50" s="375">
        <v>0</v>
      </c>
      <c r="U50" s="438">
        <v>11.5</v>
      </c>
      <c r="V50" s="432" t="s">
        <v>165</v>
      </c>
      <c r="W50" s="533">
        <v>172.60658849199578</v>
      </c>
      <c r="X50" s="533">
        <v>83.37932608928304</v>
      </c>
      <c r="Y50" s="533">
        <v>813.9084955464682</v>
      </c>
      <c r="Z50" s="537">
        <v>114.81444</v>
      </c>
      <c r="AA50" s="537">
        <v>16.03942</v>
      </c>
      <c r="AB50" s="534">
        <v>254.59530000000001</v>
      </c>
      <c r="AC50" s="534">
        <v>51.697800000000001</v>
      </c>
      <c r="AD50" s="536">
        <v>10.2306092262</v>
      </c>
      <c r="AE50" s="534">
        <v>1.2729999999999999</v>
      </c>
      <c r="AF50" s="534">
        <v>0.20100000000000001</v>
      </c>
      <c r="AG50" s="534">
        <v>4.05</v>
      </c>
      <c r="AH50" s="534">
        <v>93.39</v>
      </c>
      <c r="AI50" s="533">
        <v>1786.3810000000001</v>
      </c>
      <c r="AJ50" s="534">
        <v>0.32256000000000001</v>
      </c>
      <c r="AK50" s="534">
        <v>6.9255500000000003</v>
      </c>
      <c r="AL50" s="534">
        <v>29.707689999999999</v>
      </c>
      <c r="AM50" s="534">
        <v>1.47976</v>
      </c>
      <c r="AN50" s="532">
        <v>148028250.5</v>
      </c>
      <c r="AO50" s="535">
        <v>0.74413269999999998</v>
      </c>
      <c r="AP50" s="532">
        <v>401219.76465000003</v>
      </c>
      <c r="AQ50" s="535">
        <v>0.22781570000000001</v>
      </c>
      <c r="AR50" s="534">
        <v>150.1326</v>
      </c>
      <c r="AS50" s="532" t="s">
        <v>472</v>
      </c>
      <c r="AT50" s="534">
        <v>29.79</v>
      </c>
    </row>
    <row r="51" spans="1:46">
      <c r="A51" s="2" t="s">
        <v>1216</v>
      </c>
      <c r="B51" s="25" t="s">
        <v>1217</v>
      </c>
      <c r="C51" s="38">
        <v>0.34583333333333338</v>
      </c>
      <c r="D51" s="38"/>
      <c r="E51" s="1">
        <v>300</v>
      </c>
      <c r="F51" s="16" t="s">
        <v>1037</v>
      </c>
      <c r="G51" s="16">
        <v>1190</v>
      </c>
      <c r="H51" s="16">
        <v>1100</v>
      </c>
      <c r="I51" s="52" t="s">
        <v>47</v>
      </c>
      <c r="J51" s="16" t="s">
        <v>796</v>
      </c>
      <c r="K51" s="16">
        <v>4</v>
      </c>
      <c r="L51" s="16">
        <v>180</v>
      </c>
      <c r="M51" s="19">
        <v>5889.9508999999998</v>
      </c>
      <c r="Q51" s="100">
        <v>264.3</v>
      </c>
      <c r="R51" s="100">
        <v>264.56670000000003</v>
      </c>
      <c r="S51" s="431" t="s">
        <v>1132</v>
      </c>
      <c r="T51" s="375">
        <v>0</v>
      </c>
      <c r="U51" s="438">
        <v>-5</v>
      </c>
      <c r="V51" s="432" t="s">
        <v>165</v>
      </c>
      <c r="W51" s="533">
        <v>-55.462760576239432</v>
      </c>
      <c r="X51" s="533">
        <v>-77.315909337163419</v>
      </c>
      <c r="Y51" s="533">
        <v>206.65532511593915</v>
      </c>
      <c r="Z51" s="537">
        <v>114.87239</v>
      </c>
      <c r="AA51" s="537">
        <v>16.018619999999999</v>
      </c>
      <c r="AB51" s="534">
        <v>256.49689999999998</v>
      </c>
      <c r="AC51" s="534">
        <v>49.674900000000001</v>
      </c>
      <c r="AD51" s="536">
        <v>10.397732210199999</v>
      </c>
      <c r="AE51" s="534">
        <v>1.31</v>
      </c>
      <c r="AF51" s="534">
        <v>0.20699999999999999</v>
      </c>
      <c r="AG51" s="534">
        <v>4.05</v>
      </c>
      <c r="AH51" s="534">
        <v>93.412000000000006</v>
      </c>
      <c r="AI51" s="533">
        <v>1785.7560000000001</v>
      </c>
      <c r="AJ51" s="534">
        <v>0.28982999999999998</v>
      </c>
      <c r="AK51" s="534">
        <v>6.9369300000000003</v>
      </c>
      <c r="AL51" s="534">
        <v>29.623380000000001</v>
      </c>
      <c r="AM51" s="534">
        <v>1.4797100000000001</v>
      </c>
      <c r="AN51" s="532">
        <v>148028696.69999999</v>
      </c>
      <c r="AO51" s="535">
        <v>0.74313180000000001</v>
      </c>
      <c r="AP51" s="532">
        <v>401360.09941000002</v>
      </c>
      <c r="AQ51" s="535">
        <v>0.23987269999999999</v>
      </c>
      <c r="AR51" s="534">
        <v>150.1814</v>
      </c>
      <c r="AS51" s="532" t="s">
        <v>472</v>
      </c>
      <c r="AT51" s="534">
        <v>29.741299999999999</v>
      </c>
    </row>
    <row r="52" spans="1:46">
      <c r="A52" s="2" t="s">
        <v>1216</v>
      </c>
      <c r="B52" s="25" t="s">
        <v>1218</v>
      </c>
      <c r="C52" s="38">
        <v>0.35138888888888892</v>
      </c>
      <c r="D52" s="38"/>
      <c r="E52" s="1">
        <v>300</v>
      </c>
      <c r="F52" s="16" t="s">
        <v>1037</v>
      </c>
      <c r="G52" s="16">
        <v>1190</v>
      </c>
      <c r="H52" s="16">
        <v>1100</v>
      </c>
      <c r="I52" s="52" t="s">
        <v>49</v>
      </c>
      <c r="J52" s="16" t="s">
        <v>796</v>
      </c>
      <c r="K52" s="16">
        <v>4</v>
      </c>
      <c r="L52" s="16">
        <v>180</v>
      </c>
      <c r="M52" s="19">
        <v>5889.9508999999998</v>
      </c>
      <c r="Q52" s="100">
        <v>264.3</v>
      </c>
      <c r="R52" s="100">
        <v>264.56670000000003</v>
      </c>
      <c r="S52" s="431" t="s">
        <v>1132</v>
      </c>
      <c r="T52" s="375">
        <v>0</v>
      </c>
      <c r="U52" s="438">
        <v>-8</v>
      </c>
      <c r="V52" s="432" t="s">
        <v>165</v>
      </c>
      <c r="W52" s="533">
        <v>-54.84022432519086</v>
      </c>
      <c r="X52" s="533">
        <v>-77.411157599733755</v>
      </c>
      <c r="Y52" s="533">
        <v>557.27427424896632</v>
      </c>
      <c r="Z52" s="537">
        <v>114.91943999999999</v>
      </c>
      <c r="AA52" s="537">
        <v>16.001760000000001</v>
      </c>
      <c r="AB52" s="534">
        <v>257.93239999999997</v>
      </c>
      <c r="AC52" s="534">
        <v>48.045900000000003</v>
      </c>
      <c r="AD52" s="536">
        <v>10.5314305973</v>
      </c>
      <c r="AE52" s="534">
        <v>1.343</v>
      </c>
      <c r="AF52" s="534">
        <v>0.21199999999999999</v>
      </c>
      <c r="AG52" s="534">
        <v>4.05</v>
      </c>
      <c r="AH52" s="534">
        <v>93.429000000000002</v>
      </c>
      <c r="AI52" s="533">
        <v>1785.2339999999999</v>
      </c>
      <c r="AJ52" s="534">
        <v>0.26434000000000002</v>
      </c>
      <c r="AK52" s="534">
        <v>6.9461199999999996</v>
      </c>
      <c r="AL52" s="534">
        <v>29.55593</v>
      </c>
      <c r="AM52" s="534">
        <v>1.4796800000000001</v>
      </c>
      <c r="AN52" s="532">
        <v>148029053.19999999</v>
      </c>
      <c r="AO52" s="535">
        <v>0.74233059999999995</v>
      </c>
      <c r="AP52" s="532">
        <v>401477.49471</v>
      </c>
      <c r="AQ52" s="535">
        <v>0.24920300000000001</v>
      </c>
      <c r="AR52" s="534">
        <v>150.22110000000001</v>
      </c>
      <c r="AS52" s="532" t="s">
        <v>472</v>
      </c>
      <c r="AT52" s="534">
        <v>29.701699999999999</v>
      </c>
    </row>
    <row r="53" spans="1:46">
      <c r="A53" s="2" t="s">
        <v>1216</v>
      </c>
      <c r="B53" s="25" t="s">
        <v>1219</v>
      </c>
      <c r="C53" s="38">
        <v>0.35625000000000001</v>
      </c>
      <c r="D53" s="38"/>
      <c r="E53" s="1">
        <v>300</v>
      </c>
      <c r="F53" s="16" t="s">
        <v>1037</v>
      </c>
      <c r="G53" s="16">
        <v>1190</v>
      </c>
      <c r="H53" s="16">
        <v>1100</v>
      </c>
      <c r="I53" s="52" t="s">
        <v>48</v>
      </c>
      <c r="J53" s="16" t="s">
        <v>796</v>
      </c>
      <c r="K53" s="16">
        <v>4</v>
      </c>
      <c r="L53" s="16">
        <v>180</v>
      </c>
      <c r="M53" s="19">
        <v>5889.9508999999998</v>
      </c>
      <c r="Q53" s="100">
        <v>264.3</v>
      </c>
      <c r="R53" s="100">
        <v>264.56670000000003</v>
      </c>
      <c r="S53" s="431" t="s">
        <v>1132</v>
      </c>
      <c r="T53" s="375">
        <v>0</v>
      </c>
      <c r="U53" s="438">
        <v>-11</v>
      </c>
      <c r="V53" s="432" t="s">
        <v>165</v>
      </c>
      <c r="W53" s="533">
        <v>-54.347970266608733</v>
      </c>
      <c r="X53" s="533">
        <v>-77.467235203206357</v>
      </c>
      <c r="Y53" s="533">
        <v>908.01726694663967</v>
      </c>
      <c r="Z53" s="537">
        <v>114.96111999999999</v>
      </c>
      <c r="AA53" s="537">
        <v>15.98685</v>
      </c>
      <c r="AB53" s="534">
        <v>259.1336</v>
      </c>
      <c r="AC53" s="534">
        <v>46.613900000000001</v>
      </c>
      <c r="AD53" s="536">
        <v>10.648416685999999</v>
      </c>
      <c r="AE53" s="534">
        <v>1.3740000000000001</v>
      </c>
      <c r="AF53" s="534">
        <v>0.217</v>
      </c>
      <c r="AG53" s="534">
        <v>4.05</v>
      </c>
      <c r="AH53" s="534">
        <v>93.444000000000003</v>
      </c>
      <c r="AI53" s="533">
        <v>1784.761</v>
      </c>
      <c r="AJ53" s="534">
        <v>0.24257000000000001</v>
      </c>
      <c r="AK53" s="534">
        <v>6.9542200000000003</v>
      </c>
      <c r="AL53" s="534">
        <v>29.49691</v>
      </c>
      <c r="AM53" s="534">
        <v>1.4796499999999999</v>
      </c>
      <c r="AN53" s="532">
        <v>148029364.80000001</v>
      </c>
      <c r="AO53" s="535">
        <v>0.74162910000000004</v>
      </c>
      <c r="AP53" s="532">
        <v>401583.83721999999</v>
      </c>
      <c r="AQ53" s="535">
        <v>0.25712770000000001</v>
      </c>
      <c r="AR53" s="534">
        <v>150.25630000000001</v>
      </c>
      <c r="AS53" s="532" t="s">
        <v>472</v>
      </c>
      <c r="AT53" s="534">
        <v>29.666499999999999</v>
      </c>
    </row>
    <row r="54" spans="1:46">
      <c r="A54" s="2" t="s">
        <v>1188</v>
      </c>
      <c r="B54" s="25" t="s">
        <v>1052</v>
      </c>
      <c r="C54" s="38">
        <v>0.3611111111111111</v>
      </c>
      <c r="D54" s="38"/>
      <c r="E54" s="1">
        <v>30</v>
      </c>
      <c r="F54" s="16" t="s">
        <v>1037</v>
      </c>
      <c r="G54" s="16">
        <v>1190</v>
      </c>
      <c r="H54" s="16">
        <v>1100</v>
      </c>
      <c r="I54" s="17" t="s">
        <v>1181</v>
      </c>
      <c r="J54" s="16" t="s">
        <v>796</v>
      </c>
      <c r="K54" s="16">
        <v>4</v>
      </c>
      <c r="L54" s="16">
        <v>180</v>
      </c>
      <c r="M54" s="19">
        <v>5889.9508999999998</v>
      </c>
      <c r="Q54" s="100">
        <v>264.3</v>
      </c>
      <c r="R54" s="100">
        <v>264.56670000000003</v>
      </c>
      <c r="S54" s="431" t="s">
        <v>1188</v>
      </c>
      <c r="T54" s="375"/>
      <c r="U54" s="438"/>
      <c r="V54" s="342"/>
      <c r="W54"/>
      <c r="X54"/>
      <c r="Y54"/>
      <c r="Z54" s="537">
        <v>114.98515999999999</v>
      </c>
      <c r="AA54" s="537">
        <v>15.978260000000001</v>
      </c>
      <c r="AB54" s="534">
        <v>259.79919999999998</v>
      </c>
      <c r="AC54" s="534">
        <v>45.793300000000002</v>
      </c>
      <c r="AD54" s="536">
        <v>10.7152658796</v>
      </c>
      <c r="AE54" s="534">
        <v>1.393</v>
      </c>
      <c r="AF54" s="534">
        <v>0.22</v>
      </c>
      <c r="AG54" s="534">
        <v>4.05</v>
      </c>
      <c r="AH54" s="534">
        <v>93.453000000000003</v>
      </c>
      <c r="AI54" s="533">
        <v>1784.4839999999999</v>
      </c>
      <c r="AJ54" s="534">
        <v>0.23035</v>
      </c>
      <c r="AK54" s="534">
        <v>6.9588700000000001</v>
      </c>
      <c r="AL54" s="534">
        <v>29.463190000000001</v>
      </c>
      <c r="AM54" s="534">
        <v>1.47963</v>
      </c>
      <c r="AN54" s="532">
        <v>148029542.80000001</v>
      </c>
      <c r="AO54" s="535">
        <v>0.74122809999999995</v>
      </c>
      <c r="AP54" s="532">
        <v>401646.08341999998</v>
      </c>
      <c r="AQ54" s="535">
        <v>0.26155299999999998</v>
      </c>
      <c r="AR54" s="534">
        <v>150.2766</v>
      </c>
      <c r="AS54" s="532" t="s">
        <v>472</v>
      </c>
      <c r="AT54" s="534">
        <v>29.6462</v>
      </c>
    </row>
    <row r="55" spans="1:46">
      <c r="A55" s="2" t="s">
        <v>882</v>
      </c>
      <c r="B55" s="25" t="s">
        <v>1053</v>
      </c>
      <c r="C55" s="38">
        <v>0.36319444444444443</v>
      </c>
      <c r="D55" s="38"/>
      <c r="E55" s="1">
        <v>600</v>
      </c>
      <c r="F55" s="16" t="s">
        <v>1037</v>
      </c>
      <c r="G55" s="16">
        <v>1190</v>
      </c>
      <c r="H55" s="16">
        <v>1100</v>
      </c>
      <c r="I55" s="17" t="s">
        <v>881</v>
      </c>
      <c r="J55" s="16" t="s">
        <v>796</v>
      </c>
      <c r="K55" s="16">
        <v>4</v>
      </c>
      <c r="L55" s="16">
        <v>180</v>
      </c>
      <c r="M55" s="19">
        <v>5889.9508999999998</v>
      </c>
      <c r="Q55" s="100">
        <v>264.3</v>
      </c>
      <c r="R55" s="100">
        <v>264.56670000000003</v>
      </c>
      <c r="S55"/>
      <c r="T55" s="375"/>
      <c r="U55" s="438"/>
      <c r="V55" s="342"/>
      <c r="W55"/>
      <c r="X55"/>
      <c r="Y55"/>
    </row>
    <row r="56" spans="1:46">
      <c r="A56" s="2" t="s">
        <v>1338</v>
      </c>
      <c r="B56" s="25" t="s">
        <v>1054</v>
      </c>
      <c r="C56" s="38">
        <v>0.37361111111111112</v>
      </c>
      <c r="D56" s="15">
        <v>0</v>
      </c>
      <c r="E56" s="1">
        <v>30</v>
      </c>
      <c r="F56" s="16" t="s">
        <v>1037</v>
      </c>
      <c r="G56" s="16">
        <v>1190</v>
      </c>
      <c r="H56" s="16">
        <v>995</v>
      </c>
      <c r="I56" s="35" t="s">
        <v>526</v>
      </c>
      <c r="J56" s="16" t="s">
        <v>1258</v>
      </c>
      <c r="K56" s="16">
        <v>4</v>
      </c>
      <c r="L56" s="16">
        <v>180</v>
      </c>
      <c r="M56" s="19">
        <v>5891.451</v>
      </c>
      <c r="O56" s="16">
        <v>264.3</v>
      </c>
      <c r="P56" s="16">
        <v>264.60000000000002</v>
      </c>
      <c r="Q56" s="100">
        <v>264.3</v>
      </c>
      <c r="R56" s="100">
        <v>264.56670000000003</v>
      </c>
      <c r="S56"/>
      <c r="T56" s="375"/>
      <c r="U56" s="438"/>
      <c r="V56" s="342"/>
      <c r="W56"/>
      <c r="X56"/>
      <c r="Y56"/>
    </row>
    <row r="57" spans="1:46">
      <c r="A57" s="2" t="s">
        <v>1055</v>
      </c>
      <c r="B57" s="25" t="s">
        <v>1066</v>
      </c>
      <c r="C57" s="38">
        <v>0.37777777777777777</v>
      </c>
      <c r="D57" s="38"/>
      <c r="E57" s="1">
        <v>300</v>
      </c>
      <c r="F57" s="16" t="s">
        <v>1037</v>
      </c>
      <c r="G57" s="16">
        <v>1190</v>
      </c>
      <c r="H57" s="16">
        <v>1100</v>
      </c>
      <c r="I57" s="17" t="s">
        <v>1056</v>
      </c>
      <c r="J57" s="16" t="s">
        <v>796</v>
      </c>
      <c r="K57" s="16">
        <v>4</v>
      </c>
      <c r="L57" s="16">
        <v>180</v>
      </c>
      <c r="M57" s="19">
        <v>5889.9508999999998</v>
      </c>
      <c r="Q57" s="100">
        <v>264.3</v>
      </c>
      <c r="R57" s="100">
        <v>264.56670000000003</v>
      </c>
      <c r="S57" s="431" t="s">
        <v>652</v>
      </c>
      <c r="T57" s="375">
        <v>28</v>
      </c>
      <c r="U57" s="438">
        <v>0</v>
      </c>
      <c r="V57" s="432" t="s">
        <v>165</v>
      </c>
      <c r="W57" s="533">
        <v>-92.018351036969491</v>
      </c>
      <c r="X57" s="533">
        <v>19.496786696400122</v>
      </c>
      <c r="Y57" s="533">
        <v>336.17242934000569</v>
      </c>
      <c r="Z57" s="537">
        <v>115.15192</v>
      </c>
      <c r="AA57" s="537">
        <v>15.919169999999999</v>
      </c>
      <c r="AB57" s="534">
        <v>263.96370000000002</v>
      </c>
      <c r="AC57" s="534">
        <v>40.219900000000003</v>
      </c>
      <c r="AD57" s="536">
        <v>11.166497936000001</v>
      </c>
      <c r="AE57" s="534">
        <v>1.546</v>
      </c>
      <c r="AF57" s="534">
        <v>0.24399999999999999</v>
      </c>
      <c r="AG57" s="534">
        <v>4.04</v>
      </c>
      <c r="AH57" s="534">
        <v>93.513999999999996</v>
      </c>
      <c r="AI57" s="533">
        <v>1782.502</v>
      </c>
      <c r="AJ57" s="534">
        <v>0.15242</v>
      </c>
      <c r="AK57" s="534">
        <v>6.9905799999999996</v>
      </c>
      <c r="AL57" s="534">
        <v>29.23555</v>
      </c>
      <c r="AM57" s="534">
        <v>1.4795100000000001</v>
      </c>
      <c r="AN57" s="532">
        <v>148030741.40000001</v>
      </c>
      <c r="AO57" s="535">
        <v>0.73851820000000001</v>
      </c>
      <c r="AP57" s="532">
        <v>402092.83977999998</v>
      </c>
      <c r="AQ57" s="535">
        <v>0.28935880000000003</v>
      </c>
      <c r="AR57" s="534">
        <v>150.41829999999999</v>
      </c>
      <c r="AS57" s="532" t="s">
        <v>472</v>
      </c>
      <c r="AT57" s="534">
        <v>29.5047</v>
      </c>
    </row>
    <row r="58" spans="1:46">
      <c r="A58" s="2" t="s">
        <v>1055</v>
      </c>
      <c r="B58" s="25" t="s">
        <v>1068</v>
      </c>
      <c r="C58" s="38">
        <v>0.38263888888888892</v>
      </c>
      <c r="D58" s="38"/>
      <c r="E58" s="1">
        <v>300</v>
      </c>
      <c r="F58" s="16" t="s">
        <v>1037</v>
      </c>
      <c r="G58" s="16">
        <v>1190</v>
      </c>
      <c r="H58" s="16">
        <v>1100</v>
      </c>
      <c r="I58" s="17" t="s">
        <v>1067</v>
      </c>
      <c r="J58" s="16" t="s">
        <v>796</v>
      </c>
      <c r="K58" s="16">
        <v>4</v>
      </c>
      <c r="L58" s="16">
        <v>180</v>
      </c>
      <c r="M58" s="19">
        <v>5889.9508999999998</v>
      </c>
      <c r="Q58" s="100">
        <v>264.3</v>
      </c>
      <c r="R58" s="100">
        <v>264.56670000000003</v>
      </c>
      <c r="S58" s="431" t="s">
        <v>652</v>
      </c>
      <c r="T58" s="375">
        <v>38</v>
      </c>
      <c r="U58" s="438">
        <v>0</v>
      </c>
      <c r="V58" s="432" t="s">
        <v>165</v>
      </c>
      <c r="W58" s="533">
        <v>-91.841424739437215</v>
      </c>
      <c r="X58" s="533">
        <v>18.329490860468514</v>
      </c>
      <c r="Y58" s="533">
        <v>613.59293253203987</v>
      </c>
      <c r="Z58" s="537">
        <v>115.19649</v>
      </c>
      <c r="AA58" s="537">
        <v>15.903549999999999</v>
      </c>
      <c r="AB58" s="534">
        <v>264.9665</v>
      </c>
      <c r="AC58" s="534">
        <v>38.7682</v>
      </c>
      <c r="AD58" s="536">
        <v>11.2834840246</v>
      </c>
      <c r="AE58" s="534">
        <v>1.5940000000000001</v>
      </c>
      <c r="AF58" s="534">
        <v>0.252</v>
      </c>
      <c r="AG58" s="534">
        <v>4.04</v>
      </c>
      <c r="AH58" s="534">
        <v>93.53</v>
      </c>
      <c r="AI58" s="533">
        <v>1781.9570000000001</v>
      </c>
      <c r="AJ58" s="534">
        <v>0.13356000000000001</v>
      </c>
      <c r="AK58" s="534">
        <v>6.99885</v>
      </c>
      <c r="AL58" s="534">
        <v>29.176539999999999</v>
      </c>
      <c r="AM58" s="534">
        <v>1.4794799999999999</v>
      </c>
      <c r="AN58" s="532">
        <v>148031051.40000001</v>
      </c>
      <c r="AO58" s="535">
        <v>0.73781479999999999</v>
      </c>
      <c r="AP58" s="532">
        <v>402215.77026999998</v>
      </c>
      <c r="AQ58" s="535">
        <v>0.29595280000000002</v>
      </c>
      <c r="AR58" s="534">
        <v>150.4563</v>
      </c>
      <c r="AS58" s="532" t="s">
        <v>472</v>
      </c>
      <c r="AT58" s="534">
        <v>29.466799999999999</v>
      </c>
    </row>
    <row r="59" spans="1:46">
      <c r="A59" s="2" t="s">
        <v>1055</v>
      </c>
      <c r="B59" s="25" t="s">
        <v>1069</v>
      </c>
      <c r="C59" s="38">
        <v>0.38750000000000001</v>
      </c>
      <c r="D59" s="38"/>
      <c r="E59" s="1">
        <v>300</v>
      </c>
      <c r="F59" s="16" t="s">
        <v>1037</v>
      </c>
      <c r="G59" s="16">
        <v>1190</v>
      </c>
      <c r="H59" s="16">
        <v>1100</v>
      </c>
      <c r="I59" s="17" t="s">
        <v>1070</v>
      </c>
      <c r="J59" s="16" t="s">
        <v>796</v>
      </c>
      <c r="K59" s="16">
        <v>4</v>
      </c>
      <c r="L59" s="16">
        <v>180</v>
      </c>
      <c r="M59" s="19">
        <v>5889.9508999999998</v>
      </c>
      <c r="Q59" s="100">
        <v>264.3</v>
      </c>
      <c r="R59" s="100">
        <v>264.56670000000003</v>
      </c>
      <c r="S59" s="431" t="s">
        <v>652</v>
      </c>
      <c r="T59" s="375">
        <v>52</v>
      </c>
      <c r="U59" s="438">
        <v>0</v>
      </c>
      <c r="V59" s="432" t="s">
        <v>165</v>
      </c>
      <c r="W59" s="533">
        <v>-91.641065618448337</v>
      </c>
      <c r="X59" s="533">
        <v>17.101267576835266</v>
      </c>
      <c r="Y59" s="533">
        <v>1003.6073101306961</v>
      </c>
      <c r="Z59" s="537">
        <v>115.24163</v>
      </c>
      <c r="AA59" s="537">
        <v>15.88781</v>
      </c>
      <c r="AB59" s="534">
        <v>265.94380000000001</v>
      </c>
      <c r="AC59" s="534">
        <v>37.314700000000002</v>
      </c>
      <c r="AD59" s="536">
        <v>11.400470113300001</v>
      </c>
      <c r="AE59" s="534">
        <v>1.6459999999999999</v>
      </c>
      <c r="AF59" s="534">
        <v>0.26</v>
      </c>
      <c r="AG59" s="534">
        <v>4.04</v>
      </c>
      <c r="AH59" s="534">
        <v>93.546000000000006</v>
      </c>
      <c r="AI59" s="533">
        <v>1781.4</v>
      </c>
      <c r="AJ59" s="534">
        <v>0.11527</v>
      </c>
      <c r="AK59" s="534">
        <v>7.0071300000000001</v>
      </c>
      <c r="AL59" s="534">
        <v>29.117519999999999</v>
      </c>
      <c r="AM59" s="534">
        <v>1.4794499999999999</v>
      </c>
      <c r="AN59" s="532">
        <v>148031361.09999999</v>
      </c>
      <c r="AO59" s="535">
        <v>0.73711090000000001</v>
      </c>
      <c r="AP59" s="532">
        <v>402341.41498</v>
      </c>
      <c r="AQ59" s="535">
        <v>0.3022821</v>
      </c>
      <c r="AR59" s="534">
        <v>150.4949</v>
      </c>
      <c r="AS59" s="532" t="s">
        <v>472</v>
      </c>
      <c r="AT59" s="534">
        <v>29.4283</v>
      </c>
    </row>
    <row r="60" spans="1:46">
      <c r="A60" s="2" t="s">
        <v>793</v>
      </c>
      <c r="B60" s="25" t="s">
        <v>1071</v>
      </c>
      <c r="C60" s="38">
        <v>0.39374999999999999</v>
      </c>
      <c r="D60" s="38"/>
      <c r="E60" s="1">
        <v>300</v>
      </c>
      <c r="F60" s="16" t="s">
        <v>1037</v>
      </c>
      <c r="G60" s="16">
        <v>1190</v>
      </c>
      <c r="H60" s="16">
        <v>1100</v>
      </c>
      <c r="I60" s="17" t="s">
        <v>1300</v>
      </c>
      <c r="J60" s="16" t="s">
        <v>796</v>
      </c>
      <c r="K60" s="16">
        <v>4</v>
      </c>
      <c r="L60" s="16">
        <v>180</v>
      </c>
      <c r="M60" s="19">
        <v>5889.9508999999998</v>
      </c>
      <c r="Q60" s="100">
        <v>264.3</v>
      </c>
      <c r="R60" s="100">
        <v>264.56670000000003</v>
      </c>
      <c r="S60" s="431" t="s">
        <v>498</v>
      </c>
      <c r="T60" s="375">
        <v>0</v>
      </c>
      <c r="U60" s="438">
        <v>0</v>
      </c>
      <c r="V60" s="431" t="s">
        <v>12</v>
      </c>
      <c r="W60" s="533">
        <v>92.136800617108634</v>
      </c>
      <c r="X60" s="533">
        <v>18.313828483813612</v>
      </c>
      <c r="Y60" s="533">
        <v>175.63149834622118</v>
      </c>
      <c r="Z60" s="537">
        <v>115.30052999999999</v>
      </c>
      <c r="AA60" s="537">
        <v>15.86741</v>
      </c>
      <c r="AB60" s="534">
        <v>267.1671</v>
      </c>
      <c r="AC60" s="534">
        <v>35.444099999999999</v>
      </c>
      <c r="AD60" s="536">
        <v>11.5508807987</v>
      </c>
      <c r="AE60" s="534">
        <v>1.72</v>
      </c>
      <c r="AF60" s="534">
        <v>0.27200000000000002</v>
      </c>
      <c r="AG60" s="534">
        <v>4.04</v>
      </c>
      <c r="AH60" s="534">
        <v>93.567999999999998</v>
      </c>
      <c r="AI60" s="533">
        <v>1780.6690000000001</v>
      </c>
      <c r="AJ60" s="534">
        <v>9.2609999999999998E-2</v>
      </c>
      <c r="AK60" s="534">
        <v>7.0177800000000001</v>
      </c>
      <c r="AL60" s="534">
        <v>29.041640000000001</v>
      </c>
      <c r="AM60" s="534">
        <v>1.4794099999999999</v>
      </c>
      <c r="AN60" s="532">
        <v>148031758.90000001</v>
      </c>
      <c r="AO60" s="535">
        <v>0.73620549999999996</v>
      </c>
      <c r="AP60" s="532">
        <v>402506.76535</v>
      </c>
      <c r="AQ60" s="535">
        <v>0.31002200000000002</v>
      </c>
      <c r="AR60" s="534">
        <v>150.5453</v>
      </c>
      <c r="AS60" s="532" t="s">
        <v>472</v>
      </c>
      <c r="AT60" s="534">
        <v>29.378</v>
      </c>
    </row>
    <row r="61" spans="1:46">
      <c r="A61" s="2" t="s">
        <v>793</v>
      </c>
      <c r="B61" s="25" t="s">
        <v>1072</v>
      </c>
      <c r="C61" s="38">
        <v>0.40138888888888885</v>
      </c>
      <c r="D61" s="38"/>
      <c r="E61" s="1">
        <v>300</v>
      </c>
      <c r="F61" s="16" t="s">
        <v>1037</v>
      </c>
      <c r="G61" s="16">
        <v>1190</v>
      </c>
      <c r="H61" s="16">
        <v>1100</v>
      </c>
      <c r="I61" s="17" t="s">
        <v>792</v>
      </c>
      <c r="J61" s="16" t="s">
        <v>796</v>
      </c>
      <c r="K61" s="16">
        <v>4</v>
      </c>
      <c r="L61" s="16">
        <v>180</v>
      </c>
      <c r="M61" s="19">
        <v>5889.9508999999998</v>
      </c>
      <c r="Q61" s="100">
        <v>264.3</v>
      </c>
      <c r="R61" s="100">
        <v>264.56670000000003</v>
      </c>
      <c r="S61" s="431" t="s">
        <v>498</v>
      </c>
      <c r="T61" s="375">
        <v>0</v>
      </c>
      <c r="U61" s="438">
        <v>0</v>
      </c>
      <c r="V61" s="431" t="s">
        <v>200</v>
      </c>
      <c r="W61" s="533">
        <v>91.662551801873704</v>
      </c>
      <c r="X61" s="533">
        <v>15.143097522092571</v>
      </c>
      <c r="Y61" s="533">
        <v>402.68876051774032</v>
      </c>
      <c r="Z61" s="537">
        <v>115.37385999999999</v>
      </c>
      <c r="AA61" s="537">
        <v>15.84225</v>
      </c>
      <c r="AB61" s="534">
        <v>268.61829999999998</v>
      </c>
      <c r="AC61" s="534">
        <v>33.156300000000002</v>
      </c>
      <c r="AD61" s="536">
        <v>11.7347160808</v>
      </c>
      <c r="AE61" s="534">
        <v>1.823</v>
      </c>
      <c r="AF61" s="534">
        <v>0.28799999999999998</v>
      </c>
      <c r="AG61" s="534">
        <v>4.04</v>
      </c>
      <c r="AH61" s="534">
        <v>93.594999999999999</v>
      </c>
      <c r="AI61" s="533">
        <v>1779.751</v>
      </c>
      <c r="AJ61" s="534">
        <v>6.6259999999999999E-2</v>
      </c>
      <c r="AK61" s="534">
        <v>7.0307700000000004</v>
      </c>
      <c r="AL61" s="534">
        <v>28.948899999999998</v>
      </c>
      <c r="AM61" s="534">
        <v>1.47936</v>
      </c>
      <c r="AN61" s="532">
        <v>148032244.5</v>
      </c>
      <c r="AO61" s="535">
        <v>0.73509800000000003</v>
      </c>
      <c r="AP61" s="532">
        <v>402714.34418999997</v>
      </c>
      <c r="AQ61" s="535">
        <v>0.31885930000000001</v>
      </c>
      <c r="AR61" s="534">
        <v>150.60820000000001</v>
      </c>
      <c r="AS61" s="532" t="s">
        <v>472</v>
      </c>
      <c r="AT61" s="534">
        <v>29.315200000000001</v>
      </c>
    </row>
    <row r="62" spans="1:46">
      <c r="A62" s="2" t="s">
        <v>895</v>
      </c>
      <c r="B62" s="25" t="s">
        <v>956</v>
      </c>
      <c r="C62" s="38">
        <v>0.40625</v>
      </c>
      <c r="D62" s="38"/>
      <c r="E62" s="1">
        <v>300</v>
      </c>
      <c r="F62" s="16" t="s">
        <v>1037</v>
      </c>
      <c r="G62" s="16">
        <v>1190</v>
      </c>
      <c r="H62" s="16">
        <v>1100</v>
      </c>
      <c r="I62" s="17" t="s">
        <v>1300</v>
      </c>
      <c r="J62" s="16" t="s">
        <v>796</v>
      </c>
      <c r="K62" s="16">
        <v>4</v>
      </c>
      <c r="L62" s="16">
        <v>180</v>
      </c>
      <c r="M62" s="19">
        <v>5889.9508999999998</v>
      </c>
      <c r="Q62" s="100">
        <v>264.3</v>
      </c>
      <c r="R62" s="100">
        <v>264.56670000000003</v>
      </c>
      <c r="S62" s="431" t="s">
        <v>1100</v>
      </c>
      <c r="T62" s="375">
        <v>0</v>
      </c>
      <c r="U62" s="438">
        <v>0</v>
      </c>
      <c r="V62" s="431" t="s">
        <v>12</v>
      </c>
      <c r="W62" s="533">
        <v>88.149181212349021</v>
      </c>
      <c r="X62" s="533">
        <v>-12.892167403622695</v>
      </c>
      <c r="Y62" s="533">
        <v>175.77072367202209</v>
      </c>
      <c r="Z62" s="537">
        <v>115.42131999999999</v>
      </c>
      <c r="AA62" s="537">
        <v>15.82611</v>
      </c>
      <c r="AB62" s="534">
        <v>269.52010000000001</v>
      </c>
      <c r="AC62" s="534">
        <v>31.700299999999999</v>
      </c>
      <c r="AD62" s="536">
        <v>11.851702169399999</v>
      </c>
      <c r="AE62" s="534">
        <v>1.897</v>
      </c>
      <c r="AF62" s="534">
        <v>0.3</v>
      </c>
      <c r="AG62" s="534">
        <v>4.04</v>
      </c>
      <c r="AH62" s="534">
        <v>93.611999999999995</v>
      </c>
      <c r="AI62" s="533">
        <v>1779.154</v>
      </c>
      <c r="AJ62" s="534">
        <v>5.0270000000000002E-2</v>
      </c>
      <c r="AK62" s="534">
        <v>7.0390100000000002</v>
      </c>
      <c r="AL62" s="534">
        <v>28.889880000000002</v>
      </c>
      <c r="AM62" s="534">
        <v>1.47933</v>
      </c>
      <c r="AN62" s="532">
        <v>148032553</v>
      </c>
      <c r="AO62" s="535">
        <v>0.73439270000000001</v>
      </c>
      <c r="AP62" s="532">
        <v>402849.38595000003</v>
      </c>
      <c r="AQ62" s="535">
        <v>0.32411839999999997</v>
      </c>
      <c r="AR62" s="534">
        <v>150.649</v>
      </c>
      <c r="AS62" s="532" t="s">
        <v>472</v>
      </c>
      <c r="AT62" s="534">
        <v>29.2744</v>
      </c>
    </row>
    <row r="63" spans="1:46">
      <c r="A63" s="2" t="s">
        <v>895</v>
      </c>
      <c r="B63" s="25" t="s">
        <v>958</v>
      </c>
      <c r="C63" s="38">
        <v>0.41250000000000003</v>
      </c>
      <c r="D63" s="38"/>
      <c r="E63" s="1">
        <v>300</v>
      </c>
      <c r="F63" s="16" t="s">
        <v>1037</v>
      </c>
      <c r="G63" s="16">
        <v>1190</v>
      </c>
      <c r="H63" s="16">
        <v>1100</v>
      </c>
      <c r="I63" s="17" t="s">
        <v>792</v>
      </c>
      <c r="J63" s="16" t="s">
        <v>796</v>
      </c>
      <c r="K63" s="16">
        <v>4</v>
      </c>
      <c r="L63" s="16">
        <v>180</v>
      </c>
      <c r="M63" s="19">
        <v>5889.9508999999998</v>
      </c>
      <c r="Q63" s="100">
        <v>264.3</v>
      </c>
      <c r="R63" s="100">
        <v>264.56670000000003</v>
      </c>
      <c r="S63" s="431" t="s">
        <v>1100</v>
      </c>
      <c r="T63" s="375">
        <v>0</v>
      </c>
      <c r="U63" s="438">
        <v>0</v>
      </c>
      <c r="V63" s="431" t="s">
        <v>200</v>
      </c>
      <c r="W63" s="533">
        <v>88.140070971599215</v>
      </c>
      <c r="X63" s="533">
        <v>-12.533579314312673</v>
      </c>
      <c r="Y63" s="533">
        <v>402.98890390576616</v>
      </c>
      <c r="Z63" s="537">
        <v>115.48325</v>
      </c>
      <c r="AA63" s="537">
        <v>15.80522</v>
      </c>
      <c r="AB63" s="534">
        <v>270.65839999999997</v>
      </c>
      <c r="AC63" s="534">
        <v>29.828800000000001</v>
      </c>
      <c r="AD63" s="536">
        <v>12.0021128547</v>
      </c>
      <c r="AE63" s="534">
        <v>2.0030000000000001</v>
      </c>
      <c r="AF63" s="534">
        <v>0.317</v>
      </c>
      <c r="AG63" s="534">
        <v>4.04</v>
      </c>
      <c r="AH63" s="534">
        <v>93.635000000000005</v>
      </c>
      <c r="AI63" s="533">
        <v>1778.374</v>
      </c>
      <c r="AJ63" s="534">
        <v>3.0630000000000001E-2</v>
      </c>
      <c r="AK63" s="534">
        <v>7.0495700000000001</v>
      </c>
      <c r="AL63" s="534">
        <v>28.81401</v>
      </c>
      <c r="AM63" s="534">
        <v>1.47929</v>
      </c>
      <c r="AN63" s="532">
        <v>148032949.40000001</v>
      </c>
      <c r="AO63" s="535">
        <v>0.73348550000000001</v>
      </c>
      <c r="AP63" s="532">
        <v>403026.15083</v>
      </c>
      <c r="AQ63" s="535">
        <v>0.3304549</v>
      </c>
      <c r="AR63" s="534">
        <v>150.70240000000001</v>
      </c>
      <c r="AS63" s="532" t="s">
        <v>472</v>
      </c>
      <c r="AT63" s="534">
        <v>29.2212</v>
      </c>
    </row>
    <row r="64" spans="1:46">
      <c r="A64" s="2" t="s">
        <v>162</v>
      </c>
      <c r="B64" s="25" t="s">
        <v>959</v>
      </c>
      <c r="C64" s="38">
        <v>0.41875000000000001</v>
      </c>
      <c r="D64" s="38"/>
      <c r="E64" s="1">
        <v>300</v>
      </c>
      <c r="F64" s="16" t="s">
        <v>1037</v>
      </c>
      <c r="G64" s="16">
        <v>1190</v>
      </c>
      <c r="H64" s="16">
        <v>1100</v>
      </c>
      <c r="I64" s="17" t="s">
        <v>1300</v>
      </c>
      <c r="J64" s="16" t="s">
        <v>796</v>
      </c>
      <c r="K64" s="16">
        <v>4</v>
      </c>
      <c r="L64" s="16">
        <v>180</v>
      </c>
      <c r="M64" s="19">
        <v>5889.9508999999998</v>
      </c>
      <c r="Q64" s="100">
        <v>264.3</v>
      </c>
      <c r="R64" s="100">
        <v>264.56670000000003</v>
      </c>
      <c r="S64" s="433" t="s">
        <v>480</v>
      </c>
      <c r="T64" s="375">
        <v>0</v>
      </c>
      <c r="U64" s="438">
        <v>0</v>
      </c>
      <c r="V64" s="431" t="s">
        <v>12</v>
      </c>
      <c r="W64" s="533">
        <v>86.017245335931804</v>
      </c>
      <c r="X64" s="533">
        <v>-27.426684314284017</v>
      </c>
      <c r="Y64" s="533">
        <v>175.92357720297059</v>
      </c>
      <c r="Z64" s="537">
        <v>115.54622999999999</v>
      </c>
      <c r="AA64" s="537">
        <v>15.7842</v>
      </c>
      <c r="AB64" s="534">
        <v>271.77629999999999</v>
      </c>
      <c r="AC64" s="534">
        <v>27.958400000000001</v>
      </c>
      <c r="AD64" s="536">
        <v>12.152523540100001</v>
      </c>
      <c r="AE64" s="534">
        <v>2.1240000000000001</v>
      </c>
      <c r="AF64" s="534">
        <v>0.33600000000000002</v>
      </c>
      <c r="AG64" s="534">
        <v>4.04</v>
      </c>
      <c r="AH64" s="534">
        <v>93.658000000000001</v>
      </c>
      <c r="AI64" s="533">
        <v>1777.58</v>
      </c>
      <c r="AJ64" s="534">
        <v>1.2030000000000001E-2</v>
      </c>
      <c r="AK64" s="534">
        <v>7.06006</v>
      </c>
      <c r="AL64" s="534">
        <v>28.738130000000002</v>
      </c>
      <c r="AM64" s="534">
        <v>1.47925</v>
      </c>
      <c r="AN64" s="532">
        <v>148033345.19999999</v>
      </c>
      <c r="AO64" s="535">
        <v>0.73257760000000005</v>
      </c>
      <c r="AP64" s="532">
        <v>403206.20659999998</v>
      </c>
      <c r="AQ64" s="535">
        <v>0.33630500000000002</v>
      </c>
      <c r="AR64" s="534">
        <v>150.7567</v>
      </c>
      <c r="AS64" s="532" t="s">
        <v>472</v>
      </c>
      <c r="AT64" s="534">
        <v>29.166899999999998</v>
      </c>
    </row>
    <row r="65" spans="1:47">
      <c r="A65" s="2" t="s">
        <v>162</v>
      </c>
      <c r="B65" s="25" t="s">
        <v>960</v>
      </c>
      <c r="C65" s="38">
        <v>0.4236111111111111</v>
      </c>
      <c r="D65" s="38"/>
      <c r="E65" s="1">
        <v>300</v>
      </c>
      <c r="F65" s="16" t="s">
        <v>1037</v>
      </c>
      <c r="G65" s="16">
        <v>1190</v>
      </c>
      <c r="H65" s="16">
        <v>1100</v>
      </c>
      <c r="I65" s="17" t="s">
        <v>792</v>
      </c>
      <c r="J65" s="16" t="s">
        <v>796</v>
      </c>
      <c r="K65" s="16">
        <v>4</v>
      </c>
      <c r="L65" s="16">
        <v>180</v>
      </c>
      <c r="M65" s="19">
        <v>5889.9508999999998</v>
      </c>
      <c r="Q65" s="100">
        <v>264.3</v>
      </c>
      <c r="R65" s="100">
        <v>264.56670000000003</v>
      </c>
      <c r="S65" s="433" t="s">
        <v>480</v>
      </c>
      <c r="T65" s="375">
        <v>0</v>
      </c>
      <c r="U65" s="438">
        <v>0</v>
      </c>
      <c r="V65" s="431" t="s">
        <v>200</v>
      </c>
      <c r="W65" s="533">
        <v>86.272443499315088</v>
      </c>
      <c r="X65" s="533">
        <v>-25.475322135365236</v>
      </c>
      <c r="Y65" s="533">
        <v>403.31021448547472</v>
      </c>
      <c r="Z65" s="537">
        <v>115.59595</v>
      </c>
      <c r="AA65" s="537">
        <v>15.767760000000001</v>
      </c>
      <c r="AB65" s="534">
        <v>272.63380000000001</v>
      </c>
      <c r="AC65" s="534">
        <v>26.505099999999999</v>
      </c>
      <c r="AD65" s="536">
        <v>12.2695096286</v>
      </c>
      <c r="AE65" s="534">
        <v>2.23</v>
      </c>
      <c r="AF65" s="534">
        <v>0.35299999999999998</v>
      </c>
      <c r="AG65" s="534">
        <v>4.04</v>
      </c>
      <c r="AH65" s="534">
        <v>93.676000000000002</v>
      </c>
      <c r="AI65" s="533">
        <v>1776.953</v>
      </c>
      <c r="AJ65" s="534">
        <v>359.99829</v>
      </c>
      <c r="AK65" s="534">
        <v>7.0681700000000003</v>
      </c>
      <c r="AL65" s="534">
        <v>28.679110000000001</v>
      </c>
      <c r="AM65" s="534">
        <v>1.47922</v>
      </c>
      <c r="AN65" s="532">
        <v>148033652.69999999</v>
      </c>
      <c r="AO65" s="535">
        <v>0.7318711</v>
      </c>
      <c r="AP65" s="532">
        <v>403348.35571999999</v>
      </c>
      <c r="AQ65" s="535">
        <v>0.34051340000000002</v>
      </c>
      <c r="AR65" s="534">
        <v>150.7997</v>
      </c>
      <c r="AS65" s="532" t="s">
        <v>472</v>
      </c>
      <c r="AT65" s="534">
        <v>29.123999999999999</v>
      </c>
    </row>
    <row r="66" spans="1:47" s="35" customFormat="1">
      <c r="A66" s="25" t="s">
        <v>1188</v>
      </c>
      <c r="B66" s="25" t="s">
        <v>961</v>
      </c>
      <c r="C66" s="15">
        <v>0.4291666666666667</v>
      </c>
      <c r="D66" s="15"/>
      <c r="E66" s="167">
        <v>30</v>
      </c>
      <c r="F66" s="167" t="s">
        <v>1037</v>
      </c>
      <c r="G66" s="167">
        <v>1190</v>
      </c>
      <c r="H66" s="167">
        <v>1100</v>
      </c>
      <c r="I66" s="17" t="s">
        <v>1181</v>
      </c>
      <c r="J66" s="167" t="s">
        <v>796</v>
      </c>
      <c r="K66" s="167">
        <v>4</v>
      </c>
      <c r="L66" s="167">
        <v>180</v>
      </c>
      <c r="M66" s="19">
        <v>5889.9508999999998</v>
      </c>
      <c r="N66" s="52" t="s">
        <v>1224</v>
      </c>
      <c r="O66" s="167"/>
      <c r="P66" s="167"/>
      <c r="Q66" s="100">
        <v>264.3</v>
      </c>
      <c r="R66" s="100">
        <v>264.56670000000003</v>
      </c>
      <c r="S66" s="431" t="s">
        <v>1188</v>
      </c>
      <c r="T66" s="375"/>
      <c r="U66" s="375"/>
      <c r="V66" s="342"/>
      <c r="W66" s="436"/>
      <c r="X66" s="436"/>
      <c r="Y66" s="436"/>
      <c r="Z66" s="537">
        <v>115.63187000000001</v>
      </c>
      <c r="AA66" s="537">
        <v>15.755979999999999</v>
      </c>
      <c r="AB66" s="534">
        <v>273.24090000000001</v>
      </c>
      <c r="AC66" s="534">
        <v>25.4678</v>
      </c>
      <c r="AD66" s="536">
        <v>12.353071120399999</v>
      </c>
      <c r="AE66" s="534">
        <v>2.3130000000000002</v>
      </c>
      <c r="AF66" s="534">
        <v>0.36599999999999999</v>
      </c>
      <c r="AG66" s="534">
        <v>4.04</v>
      </c>
      <c r="AH66" s="534">
        <v>93.688999999999993</v>
      </c>
      <c r="AI66" s="533">
        <v>1776.501</v>
      </c>
      <c r="AJ66" s="534">
        <v>359.98887000000002</v>
      </c>
      <c r="AK66" s="534">
        <v>7.0739299999999998</v>
      </c>
      <c r="AL66" s="534">
        <v>28.636959999999998</v>
      </c>
      <c r="AM66" s="534">
        <v>1.4792000000000001</v>
      </c>
      <c r="AN66" s="532">
        <v>148033872.19999999</v>
      </c>
      <c r="AO66" s="535">
        <v>0.73136619999999997</v>
      </c>
      <c r="AP66" s="532">
        <v>403450.94160999998</v>
      </c>
      <c r="AQ66" s="535">
        <v>0.34333439999999998</v>
      </c>
      <c r="AR66" s="534">
        <v>150.83080000000001</v>
      </c>
      <c r="AS66" s="532" t="s">
        <v>472</v>
      </c>
      <c r="AT66" s="534">
        <v>29.093</v>
      </c>
      <c r="AU66"/>
    </row>
    <row r="67" spans="1:47">
      <c r="A67" s="2" t="s">
        <v>882</v>
      </c>
      <c r="B67" s="25" t="s">
        <v>964</v>
      </c>
      <c r="C67" s="38">
        <v>0.43055555555555558</v>
      </c>
      <c r="D67" s="38"/>
      <c r="E67" s="1">
        <v>600</v>
      </c>
      <c r="F67" s="16" t="s">
        <v>1037</v>
      </c>
      <c r="G67" s="16">
        <v>1190</v>
      </c>
      <c r="H67" s="16">
        <v>1100</v>
      </c>
      <c r="I67" s="17" t="s">
        <v>881</v>
      </c>
      <c r="J67" s="16" t="s">
        <v>796</v>
      </c>
      <c r="K67" s="16">
        <v>4</v>
      </c>
      <c r="L67" s="16">
        <v>180</v>
      </c>
      <c r="M67" s="19">
        <v>5889.9508999999998</v>
      </c>
      <c r="Q67" s="100">
        <v>264.3</v>
      </c>
      <c r="R67" s="100">
        <v>264.56670000000003</v>
      </c>
      <c r="S67"/>
      <c r="T67" s="348"/>
      <c r="U67" s="348"/>
      <c r="V67" s="342"/>
      <c r="W67"/>
      <c r="X67"/>
      <c r="Y67"/>
    </row>
    <row r="68" spans="1:47">
      <c r="A68" s="2" t="s">
        <v>1338</v>
      </c>
      <c r="B68" s="25" t="s">
        <v>965</v>
      </c>
      <c r="C68" s="38">
        <v>0.44166666666666665</v>
      </c>
      <c r="D68" s="15">
        <v>0</v>
      </c>
      <c r="E68" s="1">
        <v>30</v>
      </c>
      <c r="F68" s="16" t="s">
        <v>1037</v>
      </c>
      <c r="G68" s="16">
        <v>1190</v>
      </c>
      <c r="H68" s="16">
        <v>995</v>
      </c>
      <c r="I68" s="35" t="s">
        <v>526</v>
      </c>
      <c r="J68" s="16" t="s">
        <v>1258</v>
      </c>
      <c r="K68" s="16">
        <v>4</v>
      </c>
      <c r="L68" s="16">
        <v>180</v>
      </c>
      <c r="M68" s="19">
        <v>5891.451</v>
      </c>
      <c r="O68" s="16">
        <v>264.3</v>
      </c>
      <c r="P68" s="16">
        <v>264.60000000000002</v>
      </c>
      <c r="Q68" s="100">
        <v>264.3</v>
      </c>
      <c r="R68" s="100">
        <v>264.56670000000003</v>
      </c>
      <c r="S68"/>
      <c r="T68" s="342"/>
      <c r="U68" s="342"/>
      <c r="V68" s="342"/>
      <c r="W68"/>
      <c r="X68"/>
      <c r="Y68"/>
    </row>
    <row r="69" spans="1:47">
      <c r="A69" s="2" t="s">
        <v>1338</v>
      </c>
      <c r="B69" s="25" t="s">
        <v>1233</v>
      </c>
      <c r="C69" s="38">
        <v>0.44375000000000003</v>
      </c>
      <c r="D69" s="15">
        <v>0</v>
      </c>
      <c r="E69" s="1">
        <v>30</v>
      </c>
      <c r="F69" s="16" t="s">
        <v>1037</v>
      </c>
      <c r="G69" s="16">
        <v>1070</v>
      </c>
      <c r="H69" s="16">
        <v>875</v>
      </c>
      <c r="I69" s="35" t="s">
        <v>387</v>
      </c>
      <c r="J69" s="16" t="s">
        <v>1258</v>
      </c>
      <c r="K69" s="16">
        <v>4</v>
      </c>
      <c r="L69" s="16">
        <v>180</v>
      </c>
      <c r="M69" s="19">
        <v>5891.451</v>
      </c>
      <c r="O69" s="19">
        <v>264.39999999999998</v>
      </c>
      <c r="P69" s="19">
        <v>264.60000000000002</v>
      </c>
      <c r="Q69" s="100">
        <v>264.3</v>
      </c>
      <c r="R69" s="100">
        <v>264.56670000000003</v>
      </c>
      <c r="S69"/>
      <c r="T69"/>
      <c r="U69"/>
      <c r="V69"/>
      <c r="W69"/>
      <c r="X69"/>
      <c r="Y69"/>
    </row>
    <row r="70" spans="1:47" s="167" customFormat="1" ht="48">
      <c r="A70" s="52" t="s">
        <v>1259</v>
      </c>
      <c r="B70" s="85" t="s">
        <v>1234</v>
      </c>
      <c r="C70" s="15">
        <v>0.45833333333333331</v>
      </c>
      <c r="D70" s="15">
        <v>0</v>
      </c>
      <c r="E70" s="167">
        <v>10</v>
      </c>
      <c r="F70" s="167" t="s">
        <v>1037</v>
      </c>
      <c r="G70" s="167">
        <v>1190</v>
      </c>
      <c r="H70" s="167">
        <v>1100</v>
      </c>
      <c r="I70" s="52" t="s">
        <v>896</v>
      </c>
      <c r="J70" s="167" t="s">
        <v>1258</v>
      </c>
      <c r="K70" s="167">
        <v>4</v>
      </c>
      <c r="L70" s="167">
        <v>180</v>
      </c>
      <c r="M70" s="19">
        <v>5889.9508999999998</v>
      </c>
      <c r="N70" s="52" t="s">
        <v>1235</v>
      </c>
      <c r="O70" s="167">
        <v>264.2</v>
      </c>
      <c r="P70" s="167">
        <v>264.39999999999998</v>
      </c>
      <c r="Q70" s="100">
        <v>264.3</v>
      </c>
      <c r="R70" s="100">
        <v>264.56670000000003</v>
      </c>
      <c r="S70" s="339"/>
      <c r="T70" s="339"/>
      <c r="U70" s="339"/>
      <c r="V70" s="339"/>
      <c r="W70" s="436"/>
      <c r="X70" s="436"/>
      <c r="Y70" s="436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>
      <c r="A71" s="5"/>
      <c r="B71" s="20"/>
      <c r="C71" s="21"/>
      <c r="D71" s="22"/>
      <c r="E71" s="22"/>
      <c r="F71" s="22"/>
      <c r="G71" s="22"/>
      <c r="H71" s="22"/>
      <c r="I71" s="2"/>
      <c r="J71" s="1"/>
      <c r="K71" s="1"/>
      <c r="L71" s="1"/>
      <c r="M71" s="39"/>
      <c r="S71"/>
      <c r="T71"/>
      <c r="U71"/>
      <c r="V71"/>
      <c r="W71"/>
      <c r="X71"/>
      <c r="Y71"/>
    </row>
    <row r="73" spans="1:47">
      <c r="A73" s="3"/>
      <c r="B73" s="3" t="s">
        <v>1260</v>
      </c>
      <c r="C73" s="147" t="s">
        <v>1261</v>
      </c>
      <c r="D73" s="84">
        <v>5888.5839999999998</v>
      </c>
      <c r="E73" s="149"/>
      <c r="F73" s="84" t="s">
        <v>1262</v>
      </c>
      <c r="G73" s="84" t="s">
        <v>1263</v>
      </c>
      <c r="H73" s="84" t="s">
        <v>1264</v>
      </c>
      <c r="I73" s="22" t="s">
        <v>1100</v>
      </c>
      <c r="J73" s="84" t="s">
        <v>1101</v>
      </c>
      <c r="K73" s="84" t="s">
        <v>1102</v>
      </c>
      <c r="L73" s="167"/>
      <c r="S73" s="35"/>
      <c r="T73" s="35"/>
      <c r="U73" s="35"/>
      <c r="V73" s="35"/>
      <c r="W73"/>
      <c r="X73"/>
      <c r="Y73"/>
    </row>
    <row r="74" spans="1:47">
      <c r="A74" s="2"/>
      <c r="B74" s="2"/>
      <c r="C74" s="147" t="s">
        <v>1099</v>
      </c>
      <c r="D74" s="84">
        <v>5889.9508999999998</v>
      </c>
      <c r="E74" s="149"/>
      <c r="F74" s="84" t="s">
        <v>652</v>
      </c>
      <c r="G74" s="84" t="s">
        <v>653</v>
      </c>
      <c r="H74" s="84" t="s">
        <v>654</v>
      </c>
      <c r="I74" s="22" t="s">
        <v>1294</v>
      </c>
      <c r="J74" s="84" t="s">
        <v>1295</v>
      </c>
      <c r="K74" s="84" t="s">
        <v>501</v>
      </c>
      <c r="L74" s="167"/>
      <c r="S74"/>
      <c r="T74"/>
      <c r="U74"/>
      <c r="V74"/>
      <c r="W74"/>
      <c r="X74"/>
      <c r="Y74"/>
    </row>
    <row r="75" spans="1:47">
      <c r="A75" s="2"/>
      <c r="B75" s="2"/>
      <c r="C75" s="147" t="s">
        <v>502</v>
      </c>
      <c r="D75" s="84">
        <v>5891.451</v>
      </c>
      <c r="E75" s="149"/>
      <c r="F75" s="84" t="s">
        <v>503</v>
      </c>
      <c r="G75" s="84" t="s">
        <v>504</v>
      </c>
      <c r="H75" s="84" t="s">
        <v>505</v>
      </c>
      <c r="I75" s="22" t="s">
        <v>480</v>
      </c>
      <c r="J75" s="84" t="s">
        <v>496</v>
      </c>
      <c r="K75" s="84" t="s">
        <v>440</v>
      </c>
      <c r="L75" s="167"/>
      <c r="S75"/>
      <c r="T75"/>
      <c r="U75"/>
      <c r="V75"/>
      <c r="W75"/>
      <c r="X75"/>
      <c r="Y75"/>
    </row>
    <row r="76" spans="1:47">
      <c r="A76" s="2"/>
      <c r="B76" s="2"/>
      <c r="C76" s="147" t="s">
        <v>497</v>
      </c>
      <c r="D76" s="155">
        <v>7647.38</v>
      </c>
      <c r="E76" s="149"/>
      <c r="F76" s="84" t="s">
        <v>1132</v>
      </c>
      <c r="G76" s="84" t="s">
        <v>1095</v>
      </c>
      <c r="H76" s="84" t="s">
        <v>1293</v>
      </c>
      <c r="I76" s="22" t="s">
        <v>498</v>
      </c>
      <c r="J76" s="84" t="s">
        <v>499</v>
      </c>
      <c r="K76" s="84" t="s">
        <v>500</v>
      </c>
      <c r="L76" s="167"/>
      <c r="S76"/>
      <c r="T76"/>
      <c r="U76"/>
      <c r="V76"/>
      <c r="W76"/>
      <c r="X76"/>
      <c r="Y76"/>
    </row>
    <row r="77" spans="1:47">
      <c r="A77" s="2"/>
      <c r="B77" s="2"/>
      <c r="C77" s="147" t="s">
        <v>374</v>
      </c>
      <c r="D77" s="84">
        <v>7698.9647000000004</v>
      </c>
      <c r="E77" s="149"/>
      <c r="F77" s="84" t="s">
        <v>375</v>
      </c>
      <c r="G77" s="84" t="s">
        <v>376</v>
      </c>
      <c r="H77" s="84" t="s">
        <v>377</v>
      </c>
      <c r="I77" s="22" t="s">
        <v>378</v>
      </c>
      <c r="J77" s="84" t="s">
        <v>379</v>
      </c>
      <c r="K77" s="84" t="s">
        <v>380</v>
      </c>
      <c r="L77" s="167"/>
      <c r="S77"/>
      <c r="T77"/>
      <c r="U77"/>
      <c r="V77"/>
      <c r="W77"/>
      <c r="X77"/>
      <c r="Y77"/>
    </row>
    <row r="78" spans="1:47">
      <c r="A78" s="2"/>
      <c r="B78" s="2"/>
      <c r="C78" s="147"/>
      <c r="D78" s="84"/>
      <c r="E78" s="149"/>
      <c r="F78" s="84"/>
      <c r="G78" s="167"/>
      <c r="H78" s="167"/>
      <c r="J78" s="167"/>
      <c r="K78" s="167"/>
      <c r="L78" s="167"/>
      <c r="S78"/>
      <c r="T78"/>
      <c r="U78"/>
      <c r="V78"/>
      <c r="W78"/>
      <c r="X78"/>
      <c r="Y78"/>
    </row>
    <row r="79" spans="1:47">
      <c r="A79" s="2"/>
      <c r="B79" s="2"/>
      <c r="C79" s="147" t="s">
        <v>1302</v>
      </c>
      <c r="D79" s="748" t="s">
        <v>1297</v>
      </c>
      <c r="E79" s="748"/>
      <c r="F79" s="84" t="s">
        <v>381</v>
      </c>
      <c r="G79" s="167"/>
      <c r="H79" s="167"/>
      <c r="I79" s="162" t="s">
        <v>1139</v>
      </c>
      <c r="J79" s="736" t="s">
        <v>1140</v>
      </c>
      <c r="K79" s="736"/>
      <c r="L79" s="148" t="s">
        <v>1141</v>
      </c>
      <c r="S79"/>
      <c r="T79"/>
      <c r="U79"/>
      <c r="V79"/>
      <c r="W79"/>
      <c r="X79"/>
      <c r="Y79"/>
    </row>
    <row r="80" spans="1:47">
      <c r="A80" s="2"/>
      <c r="B80" s="2"/>
      <c r="C80" s="147" t="s">
        <v>1303</v>
      </c>
      <c r="D80" s="748" t="s">
        <v>1298</v>
      </c>
      <c r="E80" s="748"/>
      <c r="F80" s="19"/>
      <c r="G80" s="167"/>
      <c r="H80" s="167"/>
      <c r="J80" s="736" t="s">
        <v>441</v>
      </c>
      <c r="K80" s="736"/>
      <c r="L80" s="148" t="s">
        <v>1143</v>
      </c>
      <c r="S80"/>
      <c r="T80"/>
      <c r="U80"/>
      <c r="V80"/>
      <c r="W80"/>
      <c r="X80"/>
      <c r="Y80"/>
    </row>
    <row r="81" spans="1:25">
      <c r="A81" s="2"/>
      <c r="B81" s="2"/>
      <c r="C81" s="147" t="s">
        <v>1304</v>
      </c>
      <c r="D81" s="748" t="s">
        <v>1299</v>
      </c>
      <c r="E81" s="748"/>
      <c r="F81" s="19"/>
      <c r="G81" s="167"/>
      <c r="H81" s="167"/>
      <c r="J81" s="167"/>
      <c r="K81" s="167"/>
      <c r="L81" s="167"/>
      <c r="S81"/>
      <c r="T81"/>
      <c r="U81"/>
      <c r="V81"/>
      <c r="W81"/>
      <c r="X81"/>
      <c r="Y81"/>
    </row>
    <row r="82" spans="1:25">
      <c r="A82" s="2"/>
      <c r="B82" s="2"/>
      <c r="C82" s="147" t="s">
        <v>1305</v>
      </c>
      <c r="D82" s="748" t="s">
        <v>1138</v>
      </c>
      <c r="E82" s="748"/>
      <c r="F82" s="19"/>
      <c r="G82" s="167"/>
      <c r="H82" s="167"/>
      <c r="I82" s="167"/>
      <c r="J82" s="167"/>
      <c r="K82" s="167"/>
      <c r="L82" s="167"/>
      <c r="S82"/>
      <c r="T82"/>
      <c r="U82"/>
      <c r="V82"/>
      <c r="W82"/>
      <c r="X82"/>
      <c r="Y82"/>
    </row>
    <row r="83" spans="1:25">
      <c r="A83" s="2"/>
      <c r="B83" s="2"/>
      <c r="C83" s="85"/>
      <c r="D83" s="167"/>
      <c r="E83" s="15"/>
      <c r="F83" s="19"/>
      <c r="G83" s="167"/>
      <c r="H83" s="167"/>
      <c r="I83" s="167"/>
      <c r="J83" s="167"/>
      <c r="K83" s="167"/>
      <c r="L83" s="167"/>
      <c r="S83"/>
      <c r="T83"/>
      <c r="U83"/>
      <c r="V83"/>
      <c r="W83"/>
      <c r="X83"/>
      <c r="Y83"/>
    </row>
    <row r="84" spans="1:25">
      <c r="A84" s="2"/>
      <c r="B84" s="2"/>
      <c r="C84" s="28" t="s">
        <v>786</v>
      </c>
      <c r="D84" s="165">
        <v>1</v>
      </c>
      <c r="E84" s="749" t="s">
        <v>1032</v>
      </c>
      <c r="F84" s="749"/>
      <c r="G84" s="749"/>
      <c r="H84" s="167"/>
      <c r="I84" s="167"/>
      <c r="J84" s="167"/>
      <c r="K84" s="167"/>
      <c r="L84" s="167"/>
      <c r="S84"/>
      <c r="T84"/>
      <c r="U84"/>
      <c r="V84"/>
      <c r="W84"/>
      <c r="X84"/>
      <c r="Y84"/>
    </row>
    <row r="85" spans="1:25">
      <c r="A85" s="2"/>
      <c r="B85" s="2"/>
      <c r="C85" s="19"/>
      <c r="D85" s="28"/>
      <c r="E85" s="750" t="s">
        <v>1183</v>
      </c>
      <c r="F85" s="751"/>
      <c r="G85" s="751"/>
      <c r="H85" s="167"/>
      <c r="I85" s="167"/>
      <c r="J85" s="167"/>
      <c r="K85" s="167"/>
      <c r="L85" s="167"/>
      <c r="S85"/>
      <c r="T85"/>
      <c r="U85"/>
      <c r="V85"/>
      <c r="W85"/>
      <c r="X85"/>
      <c r="Y85"/>
    </row>
    <row r="86" spans="1:25">
      <c r="A86" s="2"/>
      <c r="B86" s="2"/>
      <c r="C86" s="85"/>
      <c r="D86" s="28">
        <v>2</v>
      </c>
      <c r="E86" s="749" t="s">
        <v>1008</v>
      </c>
      <c r="F86" s="749"/>
      <c r="G86" s="749"/>
      <c r="H86" s="167"/>
      <c r="I86" s="167"/>
      <c r="J86" s="167"/>
      <c r="K86" s="167"/>
      <c r="L86" s="167"/>
      <c r="S86"/>
      <c r="T86"/>
      <c r="U86"/>
      <c r="V86"/>
      <c r="W86"/>
      <c r="X86"/>
      <c r="Y86"/>
    </row>
    <row r="87" spans="1:25">
      <c r="A87" s="2"/>
      <c r="B87" s="2"/>
      <c r="C87" s="85"/>
      <c r="D87" s="28"/>
      <c r="E87" s="750" t="s">
        <v>1009</v>
      </c>
      <c r="F87" s="751"/>
      <c r="G87" s="751"/>
      <c r="H87" s="167"/>
      <c r="I87" s="167"/>
      <c r="J87" s="167"/>
      <c r="K87" s="167"/>
      <c r="L87" s="167"/>
      <c r="S87"/>
      <c r="T87"/>
      <c r="U87"/>
      <c r="V87"/>
      <c r="W87"/>
      <c r="X87"/>
      <c r="Y87"/>
    </row>
    <row r="88" spans="1:25">
      <c r="A88" s="2"/>
      <c r="B88" s="2"/>
      <c r="C88" s="167"/>
      <c r="D88" s="165">
        <v>3</v>
      </c>
      <c r="E88" s="736" t="s">
        <v>1010</v>
      </c>
      <c r="F88" s="736"/>
      <c r="G88" s="736"/>
      <c r="H88" s="167"/>
      <c r="I88" s="167"/>
      <c r="J88" s="167"/>
      <c r="K88" s="167"/>
      <c r="L88" s="167"/>
      <c r="S88"/>
      <c r="T88"/>
      <c r="U88"/>
      <c r="V88"/>
      <c r="W88"/>
      <c r="X88"/>
      <c r="Y88"/>
    </row>
    <row r="89" spans="1:25">
      <c r="A89" s="2"/>
      <c r="B89" s="2"/>
      <c r="C89" s="167"/>
      <c r="D89" s="165"/>
      <c r="E89" s="746" t="s">
        <v>1353</v>
      </c>
      <c r="F89" s="746"/>
      <c r="G89" s="746"/>
      <c r="H89" s="167"/>
      <c r="I89" s="167"/>
      <c r="J89" s="167"/>
      <c r="K89" s="167"/>
      <c r="L89" s="167"/>
      <c r="S89"/>
      <c r="T89"/>
      <c r="U89"/>
      <c r="V89"/>
      <c r="W89"/>
      <c r="X89"/>
      <c r="Y89"/>
    </row>
    <row r="90" spans="1:25">
      <c r="A90" s="2"/>
      <c r="B90" s="2"/>
      <c r="C90" s="167"/>
      <c r="D90" s="165">
        <v>4</v>
      </c>
      <c r="E90" s="736" t="s">
        <v>1035</v>
      </c>
      <c r="F90" s="736"/>
      <c r="G90" s="736"/>
      <c r="H90" s="167"/>
      <c r="I90" s="167"/>
      <c r="J90" s="167"/>
      <c r="K90" s="167"/>
      <c r="L90" s="167"/>
      <c r="S90"/>
      <c r="T90"/>
      <c r="U90"/>
      <c r="V90"/>
      <c r="W90"/>
      <c r="X90"/>
      <c r="Y90"/>
    </row>
    <row r="91" spans="1:25">
      <c r="A91" s="2"/>
      <c r="B91" s="2"/>
      <c r="C91" s="167"/>
      <c r="D91" s="167"/>
      <c r="E91" s="746" t="s">
        <v>1036</v>
      </c>
      <c r="F91" s="746"/>
      <c r="G91" s="746"/>
      <c r="H91" s="167"/>
      <c r="I91" s="167"/>
      <c r="J91" s="167"/>
      <c r="K91" s="167"/>
      <c r="L91" s="167"/>
      <c r="S91"/>
      <c r="T91"/>
      <c r="U91"/>
      <c r="V91"/>
      <c r="W91"/>
      <c r="X91"/>
      <c r="Y91"/>
    </row>
    <row r="92" spans="1:25">
      <c r="A92" s="2"/>
      <c r="D92" s="733"/>
      <c r="E92" s="733"/>
      <c r="F92" s="733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S93"/>
      <c r="T93"/>
      <c r="U93"/>
      <c r="V93"/>
      <c r="W93"/>
      <c r="X93"/>
      <c r="Y93"/>
    </row>
  </sheetData>
  <sheetCalcPr fullCalcOnLoad="1"/>
  <mergeCells count="35">
    <mergeCell ref="S12:V12"/>
    <mergeCell ref="AJ12:AK12"/>
    <mergeCell ref="AL12:AM12"/>
    <mergeCell ref="K3:N3"/>
    <mergeCell ref="K4:P4"/>
    <mergeCell ref="K5:P5"/>
    <mergeCell ref="W12:Y12"/>
    <mergeCell ref="D92:F92"/>
    <mergeCell ref="E86:G86"/>
    <mergeCell ref="E87:G87"/>
    <mergeCell ref="E88:G88"/>
    <mergeCell ref="E89:G89"/>
    <mergeCell ref="E90:G90"/>
    <mergeCell ref="E91:G91"/>
    <mergeCell ref="F7:I7"/>
    <mergeCell ref="F8:I8"/>
    <mergeCell ref="F6:I6"/>
    <mergeCell ref="F9:I9"/>
    <mergeCell ref="O12:P12"/>
    <mergeCell ref="A1:H1"/>
    <mergeCell ref="A3:E3"/>
    <mergeCell ref="F3:I3"/>
    <mergeCell ref="F4:I4"/>
    <mergeCell ref="A5:E5"/>
    <mergeCell ref="F5:I5"/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31"/>
  <sheetViews>
    <sheetView topLeftCell="AK1" workbookViewId="0">
      <selection activeCell="AV6" sqref="AV6:AX81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.75" customHeight="1">
      <c r="A1" s="753" t="s">
        <v>1316</v>
      </c>
      <c r="B1" s="753"/>
      <c r="C1" s="753"/>
      <c r="D1" s="753"/>
      <c r="E1" s="753"/>
      <c r="F1" s="753"/>
      <c r="G1" s="753"/>
      <c r="H1" s="753"/>
      <c r="I1" s="40"/>
      <c r="J1" s="49"/>
      <c r="K1" s="49"/>
      <c r="L1" s="49"/>
      <c r="M1" s="49"/>
      <c r="N1" s="77"/>
      <c r="S1"/>
      <c r="T1"/>
      <c r="U1"/>
      <c r="V1"/>
      <c r="W1"/>
      <c r="X1"/>
      <c r="Y1"/>
    </row>
    <row r="2" spans="1:47">
      <c r="A2" s="67"/>
      <c r="B2" s="6"/>
      <c r="C2" s="6"/>
      <c r="D2" s="43"/>
      <c r="E2" s="6"/>
      <c r="F2" s="6"/>
      <c r="G2" s="6"/>
      <c r="H2" s="6"/>
      <c r="I2" s="40"/>
      <c r="J2" s="49"/>
      <c r="K2" s="49"/>
      <c r="L2" s="49"/>
      <c r="M2" s="49"/>
      <c r="N2" s="77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78"/>
      <c r="K3" s="740" t="s">
        <v>600</v>
      </c>
      <c r="L3" s="740"/>
      <c r="M3" s="740"/>
      <c r="N3" s="740"/>
      <c r="O3" s="167"/>
      <c r="P3" s="167"/>
      <c r="S3"/>
      <c r="T3"/>
      <c r="U3"/>
      <c r="V3"/>
      <c r="W3"/>
      <c r="X3"/>
      <c r="Y3"/>
    </row>
    <row r="4" spans="1:47">
      <c r="A4" s="3" t="s">
        <v>612</v>
      </c>
      <c r="B4" s="3"/>
      <c r="C4" s="6"/>
      <c r="D4" s="43"/>
      <c r="E4" s="6"/>
      <c r="F4" s="738" t="s">
        <v>1204</v>
      </c>
      <c r="G4" s="738"/>
      <c r="H4" s="738"/>
      <c r="I4" s="738"/>
      <c r="J4" s="49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1272</v>
      </c>
      <c r="G5" s="738"/>
      <c r="H5" s="738"/>
      <c r="I5" s="738"/>
      <c r="J5" s="78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42" t="s">
        <v>613</v>
      </c>
      <c r="G6" s="742"/>
      <c r="H6" s="742"/>
      <c r="I6" s="742"/>
      <c r="J6" s="78"/>
      <c r="K6" s="49"/>
      <c r="L6" s="49"/>
      <c r="M6" s="49"/>
      <c r="N6" s="77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42" t="s">
        <v>1243</v>
      </c>
      <c r="G7" s="742"/>
      <c r="H7" s="742"/>
      <c r="I7" s="742"/>
      <c r="J7" s="78"/>
      <c r="K7" s="49"/>
      <c r="L7" s="49"/>
      <c r="M7" s="49"/>
      <c r="N7" s="77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38" t="s">
        <v>1205</v>
      </c>
      <c r="G8" s="738"/>
      <c r="H8" s="738"/>
      <c r="I8" s="738"/>
      <c r="J8" s="7"/>
      <c r="K8" s="7"/>
      <c r="L8" s="7"/>
      <c r="M8" s="49"/>
      <c r="N8" s="101"/>
      <c r="O8"/>
      <c r="P8"/>
      <c r="Q8"/>
      <c r="R8"/>
      <c r="S8"/>
      <c r="T8"/>
      <c r="U8"/>
      <c r="V8"/>
      <c r="W8"/>
      <c r="X8"/>
      <c r="Y8"/>
    </row>
    <row r="9" spans="1:47" ht="12.75" customHeight="1">
      <c r="E9" s="8"/>
      <c r="F9" s="738" t="s">
        <v>1206</v>
      </c>
      <c r="G9" s="738"/>
      <c r="H9" s="738"/>
      <c r="I9" s="738"/>
      <c r="J9" s="7"/>
      <c r="K9" s="7"/>
      <c r="L9" s="7"/>
      <c r="M9" s="49"/>
      <c r="N9" s="77"/>
      <c r="S9"/>
      <c r="T9"/>
      <c r="U9"/>
      <c r="V9"/>
      <c r="W9"/>
      <c r="X9"/>
      <c r="Y9"/>
    </row>
    <row r="10" spans="1:47" ht="12.75" customHeight="1">
      <c r="A10" s="67"/>
      <c r="B10" s="67"/>
      <c r="C10" s="170"/>
      <c r="D10" s="43"/>
      <c r="E10" s="8"/>
      <c r="F10" s="162"/>
      <c r="G10" s="162"/>
      <c r="H10" s="162"/>
      <c r="I10" s="162"/>
      <c r="J10" s="7"/>
      <c r="K10" s="7"/>
      <c r="L10" s="7"/>
      <c r="M10" s="49"/>
      <c r="N10" s="77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8"/>
      <c r="G11" s="8"/>
      <c r="H11" s="8"/>
      <c r="I11" s="44"/>
      <c r="J11" s="27"/>
      <c r="K11" s="27"/>
      <c r="L11" s="27"/>
      <c r="M11" s="49"/>
      <c r="N11" s="77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0" t="s">
        <v>1265</v>
      </c>
      <c r="B14" s="31" t="s">
        <v>1335</v>
      </c>
      <c r="C14" s="32">
        <v>7.9861111111111105E-2</v>
      </c>
      <c r="D14" s="79">
        <v>0</v>
      </c>
      <c r="E14" s="33">
        <v>10</v>
      </c>
      <c r="F14" s="19" t="s">
        <v>1037</v>
      </c>
      <c r="G14" s="33">
        <v>1190</v>
      </c>
      <c r="H14" s="33">
        <v>1099</v>
      </c>
      <c r="I14" s="77" t="s">
        <v>1334</v>
      </c>
      <c r="J14" s="33" t="s">
        <v>1258</v>
      </c>
      <c r="K14" s="33">
        <v>4</v>
      </c>
      <c r="L14" s="19">
        <v>180</v>
      </c>
      <c r="M14" s="19">
        <v>5889.9508999999998</v>
      </c>
      <c r="N14" s="81" t="s">
        <v>1252</v>
      </c>
      <c r="O14" s="103">
        <v>264.39999999999998</v>
      </c>
      <c r="P14" s="103">
        <v>264.2</v>
      </c>
      <c r="Q14" s="101">
        <f>AVERAGE(O14:O16)</f>
        <v>264.39999999999998</v>
      </c>
      <c r="R14" s="101">
        <f>AVERAGE(P14:P16)</f>
        <v>264.43333333333334</v>
      </c>
      <c r="S14"/>
      <c r="T14" s="376"/>
      <c r="U14" s="437"/>
      <c r="V14" s="342"/>
      <c r="W14"/>
      <c r="X14"/>
      <c r="Y14"/>
    </row>
    <row r="15" spans="1:47">
      <c r="A15" s="50" t="s">
        <v>1338</v>
      </c>
      <c r="B15" s="77" t="s">
        <v>1266</v>
      </c>
      <c r="C15" s="79">
        <v>9.3055555555555558E-2</v>
      </c>
      <c r="D15" s="79">
        <v>0</v>
      </c>
      <c r="E15" s="19">
        <v>30</v>
      </c>
      <c r="F15" s="19" t="s">
        <v>1037</v>
      </c>
      <c r="G15" s="19">
        <v>1190</v>
      </c>
      <c r="H15" s="19">
        <v>994</v>
      </c>
      <c r="I15" s="35" t="s">
        <v>526</v>
      </c>
      <c r="J15" s="33" t="s">
        <v>1258</v>
      </c>
      <c r="K15" s="33">
        <v>4</v>
      </c>
      <c r="L15" s="19">
        <v>180</v>
      </c>
      <c r="M15" s="19">
        <v>5891.451</v>
      </c>
      <c r="N15" s="17"/>
      <c r="O15" s="101">
        <v>264.39999999999998</v>
      </c>
      <c r="P15" s="101">
        <v>264.5</v>
      </c>
      <c r="Q15" s="101">
        <v>264.39999999999998</v>
      </c>
      <c r="R15" s="101">
        <v>264.43329999999997</v>
      </c>
      <c r="S15"/>
      <c r="T15" s="376"/>
      <c r="U15" s="437"/>
      <c r="V15" s="342"/>
      <c r="W15"/>
      <c r="X15"/>
      <c r="Y15"/>
    </row>
    <row r="16" spans="1:47">
      <c r="A16" s="82" t="s">
        <v>1338</v>
      </c>
      <c r="B16" s="25" t="s">
        <v>1339</v>
      </c>
      <c r="C16" s="15">
        <v>9.8611111111111108E-2</v>
      </c>
      <c r="D16" s="79">
        <v>0</v>
      </c>
      <c r="E16" s="19">
        <v>30</v>
      </c>
      <c r="F16" s="19" t="s">
        <v>1037</v>
      </c>
      <c r="G16" s="16">
        <v>1070</v>
      </c>
      <c r="H16" s="16">
        <v>874</v>
      </c>
      <c r="I16" s="35" t="s">
        <v>387</v>
      </c>
      <c r="J16" s="33" t="s">
        <v>1258</v>
      </c>
      <c r="K16" s="33">
        <v>4</v>
      </c>
      <c r="L16" s="19">
        <v>180</v>
      </c>
      <c r="M16" s="19">
        <v>5891.451</v>
      </c>
      <c r="N16" s="57"/>
      <c r="O16" s="101">
        <v>264.39999999999998</v>
      </c>
      <c r="P16" s="101">
        <v>264.60000000000002</v>
      </c>
      <c r="Q16" s="101">
        <v>264.39999999999998</v>
      </c>
      <c r="R16" s="101">
        <v>264.43329999999997</v>
      </c>
      <c r="S16"/>
      <c r="T16" s="377"/>
      <c r="U16" s="438"/>
      <c r="V16" s="342"/>
      <c r="W16"/>
      <c r="X16"/>
      <c r="Y16"/>
    </row>
    <row r="17" spans="1:46">
      <c r="A17" s="25" t="s">
        <v>1338</v>
      </c>
      <c r="B17" s="25" t="s">
        <v>1340</v>
      </c>
      <c r="C17" s="15">
        <v>0.1125</v>
      </c>
      <c r="D17" s="79">
        <v>0</v>
      </c>
      <c r="E17" s="19">
        <v>30</v>
      </c>
      <c r="F17" s="16" t="s">
        <v>1038</v>
      </c>
      <c r="G17" s="16">
        <v>880</v>
      </c>
      <c r="H17" s="16">
        <v>862</v>
      </c>
      <c r="I17" s="35" t="s">
        <v>526</v>
      </c>
      <c r="J17" s="33" t="s">
        <v>1258</v>
      </c>
      <c r="K17" s="33">
        <v>4</v>
      </c>
      <c r="L17" s="19">
        <v>180</v>
      </c>
      <c r="M17" s="80">
        <v>7647.38</v>
      </c>
      <c r="N17" s="57" t="s">
        <v>1268</v>
      </c>
      <c r="O17" s="101">
        <v>264.8</v>
      </c>
      <c r="P17" s="101">
        <v>263.2</v>
      </c>
      <c r="Q17" s="101">
        <f>AVERAGE(O17,O24)</f>
        <v>264.75</v>
      </c>
      <c r="R17" s="101">
        <f>AVERAGE(P17,P24)</f>
        <v>263.29999999999995</v>
      </c>
      <c r="S17"/>
      <c r="T17" s="377"/>
      <c r="U17" s="438"/>
      <c r="V17" s="342"/>
      <c r="W17"/>
      <c r="X17"/>
      <c r="Y17"/>
    </row>
    <row r="18" spans="1:46">
      <c r="A18" s="25" t="s">
        <v>1188</v>
      </c>
      <c r="B18" s="25" t="s">
        <v>1269</v>
      </c>
      <c r="C18" s="15">
        <v>0.12847222222222224</v>
      </c>
      <c r="D18" s="15"/>
      <c r="E18" s="19">
        <v>30</v>
      </c>
      <c r="F18" s="16" t="s">
        <v>1039</v>
      </c>
      <c r="G18" s="16">
        <v>870</v>
      </c>
      <c r="H18" s="16">
        <v>778</v>
      </c>
      <c r="I18" s="25" t="s">
        <v>1181</v>
      </c>
      <c r="J18" s="16" t="s">
        <v>796</v>
      </c>
      <c r="K18" s="33">
        <v>4</v>
      </c>
      <c r="L18" s="16">
        <v>120</v>
      </c>
      <c r="M18" s="19">
        <v>7698.9647000000004</v>
      </c>
      <c r="N18" s="52"/>
      <c r="Q18" s="101">
        <v>264.8</v>
      </c>
      <c r="R18" s="101">
        <v>263.3</v>
      </c>
      <c r="S18" s="431" t="s">
        <v>1188</v>
      </c>
      <c r="T18" s="377"/>
      <c r="U18" s="438"/>
      <c r="V18" s="342"/>
      <c r="W18"/>
      <c r="X18"/>
      <c r="Y18"/>
      <c r="Z18" s="543">
        <v>125.3605</v>
      </c>
      <c r="AA18" s="543">
        <v>14.109909999999999</v>
      </c>
      <c r="AB18" s="540">
        <v>100.9092</v>
      </c>
      <c r="AC18" s="540">
        <v>42.93</v>
      </c>
      <c r="AD18" s="542">
        <v>5.1823554423999996</v>
      </c>
      <c r="AE18" s="540">
        <v>1.466</v>
      </c>
      <c r="AF18" s="540">
        <v>0.23200000000000001</v>
      </c>
      <c r="AG18" s="540">
        <v>3.84</v>
      </c>
      <c r="AH18" s="540">
        <v>96.86</v>
      </c>
      <c r="AI18" s="539">
        <v>1784.9369999999999</v>
      </c>
      <c r="AJ18" s="540">
        <v>0.38118999999999997</v>
      </c>
      <c r="AK18" s="540">
        <v>6.7921300000000002</v>
      </c>
      <c r="AL18" s="540">
        <v>20.147580000000001</v>
      </c>
      <c r="AM18" s="540">
        <v>1.4739</v>
      </c>
      <c r="AN18" s="538">
        <v>148074917.5</v>
      </c>
      <c r="AO18" s="541">
        <v>0.62618119999999999</v>
      </c>
      <c r="AP18" s="538">
        <v>401544.32321</v>
      </c>
      <c r="AQ18" s="541">
        <v>-0.28161049999999999</v>
      </c>
      <c r="AR18" s="540">
        <v>159.5385</v>
      </c>
      <c r="AS18" s="538" t="s">
        <v>472</v>
      </c>
      <c r="AT18" s="540">
        <v>20.407</v>
      </c>
    </row>
    <row r="19" spans="1:46">
      <c r="A19" s="25" t="s">
        <v>895</v>
      </c>
      <c r="B19" s="25" t="s">
        <v>1244</v>
      </c>
      <c r="C19" s="15">
        <v>0.13055555555555556</v>
      </c>
      <c r="D19" s="15"/>
      <c r="E19" s="19">
        <v>300</v>
      </c>
      <c r="F19" s="16" t="s">
        <v>1039</v>
      </c>
      <c r="G19" s="16">
        <v>870</v>
      </c>
      <c r="H19" s="16">
        <v>778</v>
      </c>
      <c r="I19" s="52" t="s">
        <v>1300</v>
      </c>
      <c r="J19" s="16" t="s">
        <v>796</v>
      </c>
      <c r="K19" s="33">
        <v>4</v>
      </c>
      <c r="L19" s="16">
        <v>120</v>
      </c>
      <c r="M19" s="19">
        <v>7698.9647000000004</v>
      </c>
      <c r="N19" s="52"/>
      <c r="Q19" s="101">
        <v>264.8</v>
      </c>
      <c r="R19" s="101">
        <v>263.3</v>
      </c>
      <c r="S19" s="431" t="s">
        <v>1100</v>
      </c>
      <c r="T19" s="377">
        <v>0</v>
      </c>
      <c r="U19" s="441">
        <v>0</v>
      </c>
      <c r="V19" s="431" t="s">
        <v>12</v>
      </c>
      <c r="W19" s="539">
        <v>88.438462071934069</v>
      </c>
      <c r="X19" s="539">
        <v>-13.58817133049687</v>
      </c>
      <c r="Y19" s="539">
        <v>116.77172135837213</v>
      </c>
      <c r="Z19" s="543">
        <v>125.3964</v>
      </c>
      <c r="AA19" s="543">
        <v>14.10223</v>
      </c>
      <c r="AB19" s="540">
        <v>101.9299</v>
      </c>
      <c r="AC19" s="540">
        <v>44.147100000000002</v>
      </c>
      <c r="AD19" s="542">
        <v>5.2826292309999996</v>
      </c>
      <c r="AE19" s="540">
        <v>1.4339999999999999</v>
      </c>
      <c r="AF19" s="540">
        <v>0.22700000000000001</v>
      </c>
      <c r="AG19" s="540">
        <v>3.84</v>
      </c>
      <c r="AH19" s="540">
        <v>96.87</v>
      </c>
      <c r="AI19" s="539">
        <v>1785.3820000000001</v>
      </c>
      <c r="AJ19" s="540">
        <v>0.36218</v>
      </c>
      <c r="AK19" s="540">
        <v>6.7915099999999997</v>
      </c>
      <c r="AL19" s="540">
        <v>20.097000000000001</v>
      </c>
      <c r="AM19" s="540">
        <v>1.4738599999999999</v>
      </c>
      <c r="AN19" s="538">
        <v>148075142.80000001</v>
      </c>
      <c r="AO19" s="541">
        <v>0.62553519999999996</v>
      </c>
      <c r="AP19" s="538">
        <v>401444.08850000001</v>
      </c>
      <c r="AQ19" s="541">
        <v>-0.27520050000000001</v>
      </c>
      <c r="AR19" s="540">
        <v>159.5692</v>
      </c>
      <c r="AS19" s="538" t="s">
        <v>472</v>
      </c>
      <c r="AT19" s="540">
        <v>20.3764</v>
      </c>
    </row>
    <row r="20" spans="1:46">
      <c r="A20" s="25" t="s">
        <v>895</v>
      </c>
      <c r="B20" s="25" t="s">
        <v>1221</v>
      </c>
      <c r="C20" s="15">
        <v>0.13541666666666666</v>
      </c>
      <c r="D20" s="15"/>
      <c r="E20" s="19">
        <v>300</v>
      </c>
      <c r="F20" s="16" t="s">
        <v>1039</v>
      </c>
      <c r="G20" s="16">
        <v>870</v>
      </c>
      <c r="H20" s="16">
        <v>778</v>
      </c>
      <c r="I20" s="17" t="s">
        <v>1300</v>
      </c>
      <c r="J20" s="16" t="s">
        <v>796</v>
      </c>
      <c r="K20" s="33">
        <v>4</v>
      </c>
      <c r="L20" s="16">
        <v>120</v>
      </c>
      <c r="M20" s="19">
        <v>7698.9647000000004</v>
      </c>
      <c r="N20" s="25"/>
      <c r="Q20" s="101">
        <v>264.8</v>
      </c>
      <c r="R20" s="101">
        <v>263.3</v>
      </c>
      <c r="S20" s="431" t="s">
        <v>1100</v>
      </c>
      <c r="T20" s="377">
        <v>0</v>
      </c>
      <c r="U20" s="441">
        <v>0</v>
      </c>
      <c r="V20" s="431" t="s">
        <v>12</v>
      </c>
      <c r="W20" s="539">
        <v>88.415468499864957</v>
      </c>
      <c r="X20" s="539">
        <v>-13.586886253505801</v>
      </c>
      <c r="Y20" s="539">
        <v>116.73706573238474</v>
      </c>
      <c r="Z20" s="543">
        <v>125.4378</v>
      </c>
      <c r="AA20" s="543">
        <v>14.09315</v>
      </c>
      <c r="AB20" s="540">
        <v>103.16200000000001</v>
      </c>
      <c r="AC20" s="540">
        <v>45.561300000000003</v>
      </c>
      <c r="AD20" s="542">
        <v>5.3996153177000004</v>
      </c>
      <c r="AE20" s="540">
        <v>1.399</v>
      </c>
      <c r="AF20" s="540">
        <v>0.221</v>
      </c>
      <c r="AG20" s="540">
        <v>3.84</v>
      </c>
      <c r="AH20" s="540">
        <v>96.88</v>
      </c>
      <c r="AI20" s="539">
        <v>1785.8889999999999</v>
      </c>
      <c r="AJ20" s="540">
        <v>0.33956999999999998</v>
      </c>
      <c r="AK20" s="540">
        <v>6.7910000000000004</v>
      </c>
      <c r="AL20" s="540">
        <v>20.037990000000001</v>
      </c>
      <c r="AM20" s="540">
        <v>1.4738199999999999</v>
      </c>
      <c r="AN20" s="538">
        <v>148075405.40000001</v>
      </c>
      <c r="AO20" s="541">
        <v>0.62478129999999998</v>
      </c>
      <c r="AP20" s="538">
        <v>401330.10992999998</v>
      </c>
      <c r="AQ20" s="541">
        <v>-0.26749679999999998</v>
      </c>
      <c r="AR20" s="540">
        <v>159.6044</v>
      </c>
      <c r="AS20" s="538" t="s">
        <v>472</v>
      </c>
      <c r="AT20" s="540">
        <v>20.3413</v>
      </c>
    </row>
    <row r="21" spans="1:46">
      <c r="A21" s="25" t="s">
        <v>793</v>
      </c>
      <c r="B21" s="25" t="s">
        <v>1182</v>
      </c>
      <c r="C21" s="15">
        <v>0.14097222222222222</v>
      </c>
      <c r="D21" s="15"/>
      <c r="E21" s="19">
        <v>300</v>
      </c>
      <c r="F21" s="16" t="s">
        <v>1039</v>
      </c>
      <c r="G21" s="16">
        <v>870</v>
      </c>
      <c r="H21" s="16">
        <v>778</v>
      </c>
      <c r="I21" s="17" t="s">
        <v>1300</v>
      </c>
      <c r="J21" s="16" t="s">
        <v>796</v>
      </c>
      <c r="K21" s="33">
        <v>4</v>
      </c>
      <c r="L21" s="16">
        <v>120</v>
      </c>
      <c r="M21" s="19">
        <v>7698.9647000000004</v>
      </c>
      <c r="N21" s="25"/>
      <c r="Q21" s="101">
        <v>264.8</v>
      </c>
      <c r="R21" s="101">
        <v>263.3</v>
      </c>
      <c r="S21" s="431" t="s">
        <v>498</v>
      </c>
      <c r="T21" s="377">
        <v>0</v>
      </c>
      <c r="U21" s="441">
        <v>0</v>
      </c>
      <c r="V21" s="431" t="s">
        <v>12</v>
      </c>
      <c r="W21" s="539">
        <v>92.272575305998373</v>
      </c>
      <c r="X21" s="539">
        <v>18.186042660671042</v>
      </c>
      <c r="Y21" s="539">
        <v>116.70571900735899</v>
      </c>
      <c r="Z21" s="543">
        <v>125.4845</v>
      </c>
      <c r="AA21" s="543">
        <v>14.082599999999999</v>
      </c>
      <c r="AB21" s="540">
        <v>104.6306</v>
      </c>
      <c r="AC21" s="540">
        <v>47.168999999999997</v>
      </c>
      <c r="AD21" s="542">
        <v>5.5333137024000001</v>
      </c>
      <c r="AE21" s="540">
        <v>1.3620000000000001</v>
      </c>
      <c r="AF21" s="540">
        <v>0.215</v>
      </c>
      <c r="AG21" s="540">
        <v>3.84</v>
      </c>
      <c r="AH21" s="540">
        <v>96.891999999999996</v>
      </c>
      <c r="AI21" s="539">
        <v>1786.451</v>
      </c>
      <c r="AJ21" s="540">
        <v>0.31319000000000002</v>
      </c>
      <c r="AK21" s="540">
        <v>6.7907200000000003</v>
      </c>
      <c r="AL21" s="540">
        <v>19.970549999999999</v>
      </c>
      <c r="AM21" s="540">
        <v>1.47377</v>
      </c>
      <c r="AN21" s="538">
        <v>148075705</v>
      </c>
      <c r="AO21" s="541">
        <v>0.62391929999999995</v>
      </c>
      <c r="AP21" s="538">
        <v>401203.87757000001</v>
      </c>
      <c r="AQ21" s="541">
        <v>-0.25840360000000001</v>
      </c>
      <c r="AR21" s="540">
        <v>159.64410000000001</v>
      </c>
      <c r="AS21" s="538" t="s">
        <v>472</v>
      </c>
      <c r="AT21" s="540">
        <v>20.3017</v>
      </c>
    </row>
    <row r="22" spans="1:46">
      <c r="A22" s="2" t="s">
        <v>793</v>
      </c>
      <c r="B22" s="2" t="s">
        <v>582</v>
      </c>
      <c r="C22" s="15">
        <v>0.14583333333333334</v>
      </c>
      <c r="D22" s="38"/>
      <c r="E22" s="8">
        <v>300</v>
      </c>
      <c r="F22" s="16" t="s">
        <v>1039</v>
      </c>
      <c r="G22" s="16">
        <v>870</v>
      </c>
      <c r="H22" s="16">
        <v>778</v>
      </c>
      <c r="I22" s="17" t="s">
        <v>1300</v>
      </c>
      <c r="J22" s="16" t="s">
        <v>796</v>
      </c>
      <c r="K22" s="33">
        <v>4</v>
      </c>
      <c r="L22" s="16">
        <v>120</v>
      </c>
      <c r="M22" s="19">
        <v>7698.9647000000004</v>
      </c>
      <c r="N22" s="25"/>
      <c r="Q22" s="101">
        <v>264.8</v>
      </c>
      <c r="R22" s="101">
        <v>263.3</v>
      </c>
      <c r="S22" s="431" t="s">
        <v>498</v>
      </c>
      <c r="T22" s="377">
        <v>0</v>
      </c>
      <c r="U22" s="441">
        <v>0</v>
      </c>
      <c r="V22" s="431" t="s">
        <v>12</v>
      </c>
      <c r="W22" s="539">
        <v>92.251140248852622</v>
      </c>
      <c r="X22" s="539">
        <v>18.187239586796963</v>
      </c>
      <c r="Y22" s="539">
        <v>116.6712440251406</v>
      </c>
      <c r="Z22" s="543">
        <v>125.52482999999999</v>
      </c>
      <c r="AA22" s="543">
        <v>14.07321</v>
      </c>
      <c r="AB22" s="540">
        <v>105.9744</v>
      </c>
      <c r="AC22" s="540">
        <v>48.566899999999997</v>
      </c>
      <c r="AD22" s="542">
        <v>5.6502997891</v>
      </c>
      <c r="AE22" s="540">
        <v>1.3320000000000001</v>
      </c>
      <c r="AF22" s="540">
        <v>0.21099999999999999</v>
      </c>
      <c r="AG22" s="540">
        <v>3.84</v>
      </c>
      <c r="AH22" s="540">
        <v>96.903000000000006</v>
      </c>
      <c r="AI22" s="539">
        <v>1786.9269999999999</v>
      </c>
      <c r="AJ22" s="540">
        <v>0.28964000000000001</v>
      </c>
      <c r="AK22" s="540">
        <v>6.7907200000000003</v>
      </c>
      <c r="AL22" s="540">
        <v>19.911539999999999</v>
      </c>
      <c r="AM22" s="540">
        <v>1.47373</v>
      </c>
      <c r="AN22" s="538">
        <v>148075966.90000001</v>
      </c>
      <c r="AO22" s="541">
        <v>0.62316479999999996</v>
      </c>
      <c r="AP22" s="538">
        <v>401097.05903</v>
      </c>
      <c r="AQ22" s="541">
        <v>-0.25020199999999998</v>
      </c>
      <c r="AR22" s="540">
        <v>159.67830000000001</v>
      </c>
      <c r="AS22" s="538" t="s">
        <v>472</v>
      </c>
      <c r="AT22" s="540">
        <v>20.267600000000002</v>
      </c>
    </row>
    <row r="23" spans="1:46">
      <c r="A23" s="25" t="s">
        <v>895</v>
      </c>
      <c r="B23" s="25" t="s">
        <v>794</v>
      </c>
      <c r="C23" s="15">
        <v>0.15</v>
      </c>
      <c r="E23" s="19">
        <v>600</v>
      </c>
      <c r="F23" s="16" t="s">
        <v>1039</v>
      </c>
      <c r="G23" s="16">
        <v>870</v>
      </c>
      <c r="H23" s="16">
        <v>778</v>
      </c>
      <c r="I23" s="17" t="s">
        <v>792</v>
      </c>
      <c r="J23" s="16" t="s">
        <v>796</v>
      </c>
      <c r="K23" s="33">
        <v>4</v>
      </c>
      <c r="L23" s="16">
        <v>120</v>
      </c>
      <c r="M23" s="19">
        <v>7698.9647000000004</v>
      </c>
      <c r="N23" s="25"/>
      <c r="Q23" s="101">
        <v>264.8</v>
      </c>
      <c r="R23" s="101">
        <v>263.3</v>
      </c>
      <c r="S23" s="431" t="s">
        <v>1100</v>
      </c>
      <c r="T23" s="377">
        <v>0</v>
      </c>
      <c r="U23" s="441">
        <v>0</v>
      </c>
      <c r="V23" s="431" t="s">
        <v>200</v>
      </c>
      <c r="W23" s="539">
        <v>88.303348517638995</v>
      </c>
      <c r="X23" s="539">
        <v>-13.53924979465479</v>
      </c>
      <c r="Y23" s="539">
        <v>400.94256229786151</v>
      </c>
      <c r="Z23" s="543">
        <v>125.57035</v>
      </c>
      <c r="AA23" s="543">
        <v>14.06231</v>
      </c>
      <c r="AB23" s="540">
        <v>107.5853</v>
      </c>
      <c r="AC23" s="540">
        <v>50.153100000000002</v>
      </c>
      <c r="AD23" s="542">
        <v>5.7839981737999997</v>
      </c>
      <c r="AE23" s="540">
        <v>1.3009999999999999</v>
      </c>
      <c r="AF23" s="540">
        <v>0.20599999999999999</v>
      </c>
      <c r="AG23" s="540">
        <v>3.84</v>
      </c>
      <c r="AH23" s="540">
        <v>96.914000000000001</v>
      </c>
      <c r="AI23" s="539">
        <v>1787.452</v>
      </c>
      <c r="AJ23" s="540">
        <v>0.26223000000000002</v>
      </c>
      <c r="AK23" s="540">
        <v>6.79101</v>
      </c>
      <c r="AL23" s="540">
        <v>19.844100000000001</v>
      </c>
      <c r="AM23" s="540">
        <v>1.4736800000000001</v>
      </c>
      <c r="AN23" s="538">
        <v>148076265.80000001</v>
      </c>
      <c r="AO23" s="541">
        <v>0.62230209999999997</v>
      </c>
      <c r="AP23" s="538">
        <v>400979.26128999999</v>
      </c>
      <c r="AQ23" s="541">
        <v>-0.24055860000000001</v>
      </c>
      <c r="AR23" s="540">
        <v>159.71690000000001</v>
      </c>
      <c r="AS23" s="538" t="s">
        <v>472</v>
      </c>
      <c r="AT23" s="540">
        <v>20.229199999999999</v>
      </c>
    </row>
    <row r="24" spans="1:46">
      <c r="A24" s="2" t="s">
        <v>1338</v>
      </c>
      <c r="B24" s="25" t="s">
        <v>1222</v>
      </c>
      <c r="C24" s="15">
        <v>0.15972222222222224</v>
      </c>
      <c r="D24" s="79">
        <v>0</v>
      </c>
      <c r="E24" s="19">
        <v>30</v>
      </c>
      <c r="F24" s="16" t="s">
        <v>1038</v>
      </c>
      <c r="G24" s="16">
        <v>880</v>
      </c>
      <c r="H24" s="16">
        <v>862</v>
      </c>
      <c r="I24" s="35" t="s">
        <v>526</v>
      </c>
      <c r="J24" s="16" t="s">
        <v>796</v>
      </c>
      <c r="K24" s="33">
        <v>4</v>
      </c>
      <c r="L24" s="16">
        <v>120</v>
      </c>
      <c r="M24" s="80">
        <v>7647.38</v>
      </c>
      <c r="N24" s="25"/>
      <c r="O24" s="16">
        <v>264.7</v>
      </c>
      <c r="P24" s="16">
        <v>263.39999999999998</v>
      </c>
      <c r="Q24" s="101">
        <v>264.8</v>
      </c>
      <c r="R24" s="101">
        <v>263.3</v>
      </c>
      <c r="S24"/>
      <c r="T24" s="377"/>
      <c r="U24" s="438"/>
      <c r="V24" s="342"/>
      <c r="W24"/>
      <c r="X24"/>
      <c r="Y24"/>
    </row>
    <row r="25" spans="1:46">
      <c r="A25" s="2" t="s">
        <v>1188</v>
      </c>
      <c r="B25" s="25" t="s">
        <v>797</v>
      </c>
      <c r="C25" s="15">
        <v>0.16319444444444445</v>
      </c>
      <c r="E25" s="19">
        <v>30</v>
      </c>
      <c r="F25" s="16" t="s">
        <v>1039</v>
      </c>
      <c r="G25" s="16">
        <v>870</v>
      </c>
      <c r="H25" s="16">
        <v>778</v>
      </c>
      <c r="I25" s="57" t="s">
        <v>626</v>
      </c>
      <c r="J25" s="16" t="s">
        <v>796</v>
      </c>
      <c r="K25" s="33">
        <v>4</v>
      </c>
      <c r="L25" s="16">
        <v>120</v>
      </c>
      <c r="M25" s="19">
        <v>7698.9647000000004</v>
      </c>
      <c r="Q25" s="101">
        <v>264.8</v>
      </c>
      <c r="R25" s="101">
        <v>263.3</v>
      </c>
      <c r="S25" s="431" t="s">
        <v>1188</v>
      </c>
      <c r="T25" s="377"/>
      <c r="U25" s="438"/>
      <c r="V25" s="342"/>
      <c r="W25"/>
      <c r="X25"/>
      <c r="Y25"/>
      <c r="Z25" s="543">
        <v>125.64861000000001</v>
      </c>
      <c r="AA25" s="543">
        <v>14.04275</v>
      </c>
      <c r="AB25" s="540">
        <v>110.6272</v>
      </c>
      <c r="AC25" s="540">
        <v>52.893000000000001</v>
      </c>
      <c r="AD25" s="542">
        <v>6.0179703470000003</v>
      </c>
      <c r="AE25" s="540">
        <v>1.2529999999999999</v>
      </c>
      <c r="AF25" s="540">
        <v>0.19800000000000001</v>
      </c>
      <c r="AG25" s="540">
        <v>3.84</v>
      </c>
      <c r="AH25" s="540">
        <v>96.933999999999997</v>
      </c>
      <c r="AI25" s="539">
        <v>1788.3209999999999</v>
      </c>
      <c r="AJ25" s="540">
        <v>0.21304000000000001</v>
      </c>
      <c r="AK25" s="540">
        <v>6.7922700000000003</v>
      </c>
      <c r="AL25" s="540">
        <v>19.72608</v>
      </c>
      <c r="AM25" s="540">
        <v>1.4736</v>
      </c>
      <c r="AN25" s="538">
        <v>148076787.90000001</v>
      </c>
      <c r="AO25" s="541">
        <v>0.6207916</v>
      </c>
      <c r="AP25" s="538">
        <v>400784.49388999998</v>
      </c>
      <c r="AQ25" s="541">
        <v>-0.22302159999999999</v>
      </c>
      <c r="AR25" s="540">
        <v>159.78290000000001</v>
      </c>
      <c r="AS25" s="538" t="s">
        <v>472</v>
      </c>
      <c r="AT25" s="540">
        <v>20.1633</v>
      </c>
    </row>
    <row r="26" spans="1:46">
      <c r="A26" s="2" t="s">
        <v>1188</v>
      </c>
      <c r="B26" s="25" t="s">
        <v>798</v>
      </c>
      <c r="C26" s="15">
        <v>0.16805555555555554</v>
      </c>
      <c r="E26" s="19">
        <v>30</v>
      </c>
      <c r="F26" s="19" t="s">
        <v>1037</v>
      </c>
      <c r="G26" s="16">
        <v>1190</v>
      </c>
      <c r="H26" s="16">
        <v>1099</v>
      </c>
      <c r="I26" s="17" t="s">
        <v>801</v>
      </c>
      <c r="J26" s="16" t="s">
        <v>796</v>
      </c>
      <c r="K26" s="33">
        <v>4</v>
      </c>
      <c r="L26" s="16">
        <v>120</v>
      </c>
      <c r="M26" s="19">
        <v>5889.9508999999998</v>
      </c>
      <c r="N26" s="25" t="s">
        <v>1223</v>
      </c>
      <c r="Q26" s="101">
        <f>AVERAGE(O34,O35,O43,O51,O58,O70,O79,O80,O81)</f>
        <v>264.77777777777777</v>
      </c>
      <c r="R26" s="101">
        <f>AVERAGE(P34,P35,P43,P51,P58,P70,P79,P80,P81)</f>
        <v>267.70000000000005</v>
      </c>
      <c r="S26" s="431" t="s">
        <v>1188</v>
      </c>
      <c r="T26" s="377"/>
      <c r="U26" s="438"/>
      <c r="V26" s="342"/>
      <c r="W26"/>
      <c r="X26"/>
      <c r="Y26"/>
      <c r="Z26" s="543">
        <v>125.6871</v>
      </c>
      <c r="AA26" s="543">
        <v>14.03275</v>
      </c>
      <c r="AB26" s="540">
        <v>112.271</v>
      </c>
      <c r="AC26" s="540">
        <v>54.2425</v>
      </c>
      <c r="AD26" s="542">
        <v>6.1349564336000002</v>
      </c>
      <c r="AE26" s="540">
        <v>1.2310000000000001</v>
      </c>
      <c r="AF26" s="540">
        <v>0.19500000000000001</v>
      </c>
      <c r="AG26" s="540">
        <v>3.84</v>
      </c>
      <c r="AH26" s="540">
        <v>96.944000000000003</v>
      </c>
      <c r="AI26" s="539">
        <v>1788.73</v>
      </c>
      <c r="AJ26" s="540">
        <v>0.18790000000000001</v>
      </c>
      <c r="AK26" s="540">
        <v>6.7932499999999996</v>
      </c>
      <c r="AL26" s="540">
        <v>19.667069999999999</v>
      </c>
      <c r="AM26" s="540">
        <v>1.47356</v>
      </c>
      <c r="AN26" s="538">
        <v>148077048.5</v>
      </c>
      <c r="AO26" s="541">
        <v>0.62003589999999997</v>
      </c>
      <c r="AP26" s="538">
        <v>400692.71931999997</v>
      </c>
      <c r="AQ26" s="541">
        <v>-0.2139538</v>
      </c>
      <c r="AR26" s="540">
        <v>159.81530000000001</v>
      </c>
      <c r="AS26" s="538" t="s">
        <v>472</v>
      </c>
      <c r="AT26" s="540">
        <v>20.131</v>
      </c>
    </row>
    <row r="27" spans="1:46">
      <c r="A27" s="2" t="s">
        <v>895</v>
      </c>
      <c r="B27" s="25" t="s">
        <v>799</v>
      </c>
      <c r="C27" s="15">
        <v>0.17013888888888887</v>
      </c>
      <c r="E27" s="19">
        <v>300</v>
      </c>
      <c r="F27" s="19" t="s">
        <v>1037</v>
      </c>
      <c r="G27" s="16">
        <v>1190</v>
      </c>
      <c r="H27" s="16">
        <v>1099</v>
      </c>
      <c r="I27" s="17" t="s">
        <v>1300</v>
      </c>
      <c r="J27" s="16" t="s">
        <v>796</v>
      </c>
      <c r="K27" s="33">
        <v>4</v>
      </c>
      <c r="L27" s="16">
        <v>120</v>
      </c>
      <c r="M27" s="19">
        <v>5889.9508999999998</v>
      </c>
      <c r="N27" s="25" t="s">
        <v>1253</v>
      </c>
      <c r="Q27" s="101">
        <v>264.77780000000001</v>
      </c>
      <c r="R27" s="101">
        <v>267.7</v>
      </c>
      <c r="S27" s="431" t="s">
        <v>1100</v>
      </c>
      <c r="T27" s="377">
        <v>0</v>
      </c>
      <c r="U27" s="441">
        <v>0</v>
      </c>
      <c r="V27" s="431" t="s">
        <v>12</v>
      </c>
      <c r="W27" s="539">
        <v>88.243077062468785</v>
      </c>
      <c r="X27" s="539">
        <v>-13.57072442642321</v>
      </c>
      <c r="Y27" s="539">
        <v>116.53031221478182</v>
      </c>
      <c r="Z27" s="543">
        <v>125.71977</v>
      </c>
      <c r="AA27" s="543">
        <v>14.024050000000001</v>
      </c>
      <c r="AB27" s="540">
        <v>113.7543</v>
      </c>
      <c r="AC27" s="540">
        <v>55.386400000000002</v>
      </c>
      <c r="AD27" s="542">
        <v>6.2352302221000002</v>
      </c>
      <c r="AE27" s="540">
        <v>1.214</v>
      </c>
      <c r="AF27" s="540">
        <v>0.192</v>
      </c>
      <c r="AG27" s="540">
        <v>3.84</v>
      </c>
      <c r="AH27" s="540">
        <v>96.951999999999998</v>
      </c>
      <c r="AI27" s="539">
        <v>1789.068</v>
      </c>
      <c r="AJ27" s="540">
        <v>0.16607</v>
      </c>
      <c r="AK27" s="540">
        <v>6.7942799999999997</v>
      </c>
      <c r="AL27" s="540">
        <v>19.616499999999998</v>
      </c>
      <c r="AM27" s="540">
        <v>1.4735199999999999</v>
      </c>
      <c r="AN27" s="538">
        <v>148077271.59999999</v>
      </c>
      <c r="AO27" s="541">
        <v>0.61938789999999999</v>
      </c>
      <c r="AP27" s="538">
        <v>400617.11557999998</v>
      </c>
      <c r="AQ27" s="541">
        <v>-0.20603070000000001</v>
      </c>
      <c r="AR27" s="540">
        <v>159.84280000000001</v>
      </c>
      <c r="AS27" s="538" t="s">
        <v>472</v>
      </c>
      <c r="AT27" s="540">
        <v>20.1036</v>
      </c>
    </row>
    <row r="28" spans="1:46">
      <c r="A28" s="2" t="s">
        <v>793</v>
      </c>
      <c r="B28" s="25" t="s">
        <v>800</v>
      </c>
      <c r="C28" s="15">
        <v>0.17500000000000002</v>
      </c>
      <c r="E28" s="19">
        <v>300</v>
      </c>
      <c r="F28" s="19" t="s">
        <v>1037</v>
      </c>
      <c r="G28" s="16">
        <v>1190</v>
      </c>
      <c r="H28" s="16">
        <v>1099</v>
      </c>
      <c r="I28" s="17" t="s">
        <v>1300</v>
      </c>
      <c r="J28" s="16" t="s">
        <v>796</v>
      </c>
      <c r="K28" s="33">
        <v>4</v>
      </c>
      <c r="L28" s="16">
        <v>120</v>
      </c>
      <c r="M28" s="19">
        <v>5889.9508999999998</v>
      </c>
      <c r="N28" s="25"/>
      <c r="Q28" s="101">
        <v>264.77780000000001</v>
      </c>
      <c r="R28" s="101">
        <v>267.7</v>
      </c>
      <c r="S28" s="431" t="s">
        <v>498</v>
      </c>
      <c r="T28" s="377">
        <v>0</v>
      </c>
      <c r="U28" s="441">
        <v>0</v>
      </c>
      <c r="V28" s="431" t="s">
        <v>12</v>
      </c>
      <c r="W28" s="539">
        <v>92.10438139221327</v>
      </c>
      <c r="X28" s="539">
        <v>18.191951348748567</v>
      </c>
      <c r="Y28" s="539">
        <v>116.50719720015832</v>
      </c>
      <c r="Z28" s="543">
        <v>125.75752</v>
      </c>
      <c r="AA28" s="543">
        <v>14.01375</v>
      </c>
      <c r="AB28" s="540">
        <v>115.5809</v>
      </c>
      <c r="AC28" s="540">
        <v>56.704000000000001</v>
      </c>
      <c r="AD28" s="542">
        <v>6.3522163086000001</v>
      </c>
      <c r="AE28" s="540">
        <v>1.1950000000000001</v>
      </c>
      <c r="AF28" s="540">
        <v>0.189</v>
      </c>
      <c r="AG28" s="540">
        <v>3.84</v>
      </c>
      <c r="AH28" s="540">
        <v>96.962000000000003</v>
      </c>
      <c r="AI28" s="539">
        <v>1789.4459999999999</v>
      </c>
      <c r="AJ28" s="540">
        <v>0.14030000000000001</v>
      </c>
      <c r="AK28" s="540">
        <v>6.7957000000000001</v>
      </c>
      <c r="AL28" s="540">
        <v>19.557490000000001</v>
      </c>
      <c r="AM28" s="540">
        <v>1.4734799999999999</v>
      </c>
      <c r="AN28" s="538">
        <v>148077531.59999999</v>
      </c>
      <c r="AO28" s="541">
        <v>0.61863170000000001</v>
      </c>
      <c r="AP28" s="538">
        <v>400532.55024000001</v>
      </c>
      <c r="AQ28" s="541">
        <v>-0.19661870000000001</v>
      </c>
      <c r="AR28" s="540">
        <v>159.87450000000001</v>
      </c>
      <c r="AS28" s="538" t="s">
        <v>472</v>
      </c>
      <c r="AT28" s="540">
        <v>20.071999999999999</v>
      </c>
    </row>
    <row r="29" spans="1:46">
      <c r="A29" s="2" t="s">
        <v>162</v>
      </c>
      <c r="B29" s="25" t="s">
        <v>1040</v>
      </c>
      <c r="C29" s="15">
        <v>0.17986111111111111</v>
      </c>
      <c r="E29" s="19">
        <v>300</v>
      </c>
      <c r="F29" s="19" t="s">
        <v>1037</v>
      </c>
      <c r="G29" s="16">
        <v>1190</v>
      </c>
      <c r="H29" s="16">
        <v>1099</v>
      </c>
      <c r="I29" s="17" t="s">
        <v>1300</v>
      </c>
      <c r="J29" s="16" t="s">
        <v>796</v>
      </c>
      <c r="K29" s="33">
        <v>4</v>
      </c>
      <c r="L29" s="16">
        <v>120</v>
      </c>
      <c r="M29" s="19">
        <v>5889.9508999999998</v>
      </c>
      <c r="N29" s="25"/>
      <c r="Q29" s="101">
        <v>264.77780000000001</v>
      </c>
      <c r="R29" s="101">
        <v>267.7</v>
      </c>
      <c r="S29" s="433" t="s">
        <v>480</v>
      </c>
      <c r="T29" s="377">
        <v>0</v>
      </c>
      <c r="U29" s="441">
        <v>0</v>
      </c>
      <c r="V29" s="431" t="s">
        <v>12</v>
      </c>
      <c r="W29" s="539">
        <v>86.091836863910061</v>
      </c>
      <c r="X29" s="539">
        <v>-28.536828015722293</v>
      </c>
      <c r="Y29" s="539">
        <v>116.47955188867081</v>
      </c>
      <c r="Z29" s="543">
        <v>125.79491</v>
      </c>
      <c r="AA29" s="543">
        <v>14.00328</v>
      </c>
      <c r="AB29" s="540">
        <v>117.5219</v>
      </c>
      <c r="AC29" s="540">
        <v>58.000999999999998</v>
      </c>
      <c r="AD29" s="542">
        <v>6.4692023952</v>
      </c>
      <c r="AE29" s="540">
        <v>1.1779999999999999</v>
      </c>
      <c r="AF29" s="540">
        <v>0.186</v>
      </c>
      <c r="AG29" s="540">
        <v>3.84</v>
      </c>
      <c r="AH29" s="540">
        <v>96.971000000000004</v>
      </c>
      <c r="AI29" s="539">
        <v>1789.806</v>
      </c>
      <c r="AJ29" s="540">
        <v>0.11422</v>
      </c>
      <c r="AK29" s="540">
        <v>6.7973499999999998</v>
      </c>
      <c r="AL29" s="540">
        <v>19.498480000000001</v>
      </c>
      <c r="AM29" s="540">
        <v>1.47343</v>
      </c>
      <c r="AN29" s="538">
        <v>148077791.30000001</v>
      </c>
      <c r="AO29" s="541">
        <v>0.61787519999999996</v>
      </c>
      <c r="AP29" s="538">
        <v>400451.97476999997</v>
      </c>
      <c r="AQ29" s="541">
        <v>-0.18703339999999999</v>
      </c>
      <c r="AR29" s="540">
        <v>159.9058</v>
      </c>
      <c r="AS29" s="538" t="s">
        <v>472</v>
      </c>
      <c r="AT29" s="540">
        <v>20.040800000000001</v>
      </c>
    </row>
    <row r="30" spans="1:46">
      <c r="A30" s="2" t="s">
        <v>1254</v>
      </c>
      <c r="B30" s="25" t="s">
        <v>1041</v>
      </c>
      <c r="C30" s="15">
        <v>0.19097222222222221</v>
      </c>
      <c r="E30" s="19">
        <v>300</v>
      </c>
      <c r="F30" s="19" t="s">
        <v>1037</v>
      </c>
      <c r="G30" s="16">
        <v>1190</v>
      </c>
      <c r="H30" s="16">
        <v>1099</v>
      </c>
      <c r="I30" s="17" t="s">
        <v>1300</v>
      </c>
      <c r="J30" s="16" t="s">
        <v>796</v>
      </c>
      <c r="K30" s="33">
        <v>4</v>
      </c>
      <c r="L30" s="16">
        <v>120</v>
      </c>
      <c r="M30" s="19">
        <v>5889.9508999999998</v>
      </c>
      <c r="N30" s="25"/>
      <c r="Q30" s="101">
        <v>264.77780000000001</v>
      </c>
      <c r="R30" s="101">
        <v>267.7</v>
      </c>
      <c r="S30" s="431" t="s">
        <v>1132</v>
      </c>
      <c r="T30" s="377">
        <v>0</v>
      </c>
      <c r="U30" s="438">
        <v>0</v>
      </c>
      <c r="V30" s="431" t="s">
        <v>199</v>
      </c>
      <c r="W30" s="539">
        <v>-58.713004781378743</v>
      </c>
      <c r="X30" s="539">
        <v>-76.545405175903952</v>
      </c>
      <c r="Y30" s="539">
        <v>116.43119321341942</v>
      </c>
      <c r="Z30" s="543">
        <v>125.87907</v>
      </c>
      <c r="AA30" s="543">
        <v>13.97875</v>
      </c>
      <c r="AB30" s="540">
        <v>122.4585</v>
      </c>
      <c r="AC30" s="540">
        <v>60.871400000000001</v>
      </c>
      <c r="AD30" s="542">
        <v>6.7365991644000003</v>
      </c>
      <c r="AE30" s="540">
        <v>1.1439999999999999</v>
      </c>
      <c r="AF30" s="540">
        <v>0.18099999999999999</v>
      </c>
      <c r="AG30" s="540">
        <v>3.83</v>
      </c>
      <c r="AH30" s="540">
        <v>96.992000000000004</v>
      </c>
      <c r="AI30" s="539">
        <v>1790.56</v>
      </c>
      <c r="AJ30" s="540">
        <v>5.3539999999999997E-2</v>
      </c>
      <c r="AK30" s="540">
        <v>6.8019800000000004</v>
      </c>
      <c r="AL30" s="540">
        <v>19.363600000000002</v>
      </c>
      <c r="AM30" s="540">
        <v>1.47333</v>
      </c>
      <c r="AN30" s="538">
        <v>148078383.59999999</v>
      </c>
      <c r="AO30" s="541">
        <v>0.61614500000000005</v>
      </c>
      <c r="AP30" s="538">
        <v>400283.15915999998</v>
      </c>
      <c r="AQ30" s="541">
        <v>-0.16451979999999999</v>
      </c>
      <c r="AR30" s="540">
        <v>159.9761</v>
      </c>
      <c r="AS30" s="538" t="s">
        <v>472</v>
      </c>
      <c r="AT30" s="540">
        <v>19.970700000000001</v>
      </c>
    </row>
    <row r="31" spans="1:46">
      <c r="A31" s="2" t="s">
        <v>1255</v>
      </c>
      <c r="B31" s="25" t="s">
        <v>1042</v>
      </c>
      <c r="C31" s="15">
        <v>0.2076388888888889</v>
      </c>
      <c r="E31" s="19">
        <v>300</v>
      </c>
      <c r="F31" s="19" t="s">
        <v>1037</v>
      </c>
      <c r="G31" s="16">
        <v>1190</v>
      </c>
      <c r="H31" s="16">
        <v>1099</v>
      </c>
      <c r="I31" s="17" t="s">
        <v>1300</v>
      </c>
      <c r="J31" s="16" t="s">
        <v>796</v>
      </c>
      <c r="K31" s="33">
        <v>4</v>
      </c>
      <c r="L31" s="16">
        <v>120</v>
      </c>
      <c r="M31" s="19">
        <v>5889.9508999999998</v>
      </c>
      <c r="N31" s="25" t="s">
        <v>1256</v>
      </c>
      <c r="Q31" s="101">
        <v>264.77780000000001</v>
      </c>
      <c r="R31" s="101">
        <v>267.7</v>
      </c>
      <c r="S31" s="431" t="s">
        <v>378</v>
      </c>
      <c r="T31" s="377">
        <v>0</v>
      </c>
      <c r="U31" s="441">
        <v>0</v>
      </c>
      <c r="V31" s="431" t="s">
        <v>12</v>
      </c>
      <c r="W31" s="539">
        <v>93.451006314229446</v>
      </c>
      <c r="X31" s="539">
        <v>28.960827228025128</v>
      </c>
      <c r="Y31" s="539">
        <v>116.37667760749446</v>
      </c>
      <c r="Z31" s="543">
        <v>125.99223000000001</v>
      </c>
      <c r="AA31" s="543">
        <v>13.943580000000001</v>
      </c>
      <c r="AB31" s="540">
        <v>130.6677</v>
      </c>
      <c r="AC31" s="540">
        <v>64.531700000000001</v>
      </c>
      <c r="AD31" s="542">
        <v>7.1042697218999997</v>
      </c>
      <c r="AE31" s="540">
        <v>1.107</v>
      </c>
      <c r="AF31" s="540">
        <v>0.17499999999999999</v>
      </c>
      <c r="AG31" s="540">
        <v>3.83</v>
      </c>
      <c r="AH31" s="540">
        <v>97.02</v>
      </c>
      <c r="AI31" s="539">
        <v>1791.4380000000001</v>
      </c>
      <c r="AJ31" s="540">
        <v>359.96803</v>
      </c>
      <c r="AK31" s="540">
        <v>6.8102600000000004</v>
      </c>
      <c r="AL31" s="540">
        <v>19.178139999999999</v>
      </c>
      <c r="AM31" s="540">
        <v>1.4732000000000001</v>
      </c>
      <c r="AN31" s="538">
        <v>148079195.30000001</v>
      </c>
      <c r="AO31" s="541">
        <v>0.61376359999999996</v>
      </c>
      <c r="AP31" s="538">
        <v>400087.07477000001</v>
      </c>
      <c r="AQ31" s="541">
        <v>-0.13235420000000001</v>
      </c>
      <c r="AR31" s="540">
        <v>160.0703</v>
      </c>
      <c r="AS31" s="538" t="s">
        <v>472</v>
      </c>
      <c r="AT31" s="540">
        <v>19.876799999999999</v>
      </c>
    </row>
    <row r="32" spans="1:46">
      <c r="A32" s="2" t="s">
        <v>1086</v>
      </c>
      <c r="B32" s="25" t="s">
        <v>1043</v>
      </c>
      <c r="C32" s="15">
        <v>0.21805555555555556</v>
      </c>
      <c r="E32" s="19">
        <v>300</v>
      </c>
      <c r="F32" s="19" t="s">
        <v>1037</v>
      </c>
      <c r="G32" s="16">
        <v>1190</v>
      </c>
      <c r="H32" s="16">
        <v>1099</v>
      </c>
      <c r="I32" s="17" t="s">
        <v>1300</v>
      </c>
      <c r="J32" s="16" t="s">
        <v>796</v>
      </c>
      <c r="K32" s="33">
        <v>4</v>
      </c>
      <c r="L32" s="16">
        <v>120</v>
      </c>
      <c r="M32" s="19">
        <v>5889.9508999999998</v>
      </c>
      <c r="N32" s="25"/>
      <c r="Q32" s="101">
        <v>264.77780000000001</v>
      </c>
      <c r="R32" s="101">
        <v>267.7</v>
      </c>
      <c r="S32" s="431" t="s">
        <v>375</v>
      </c>
      <c r="T32" s="377">
        <v>0</v>
      </c>
      <c r="U32" s="438">
        <v>0</v>
      </c>
      <c r="V32" s="431" t="s">
        <v>198</v>
      </c>
      <c r="W32" s="539">
        <v>-174.47408438469463</v>
      </c>
      <c r="X32" s="539">
        <v>83.416404287993089</v>
      </c>
      <c r="Y32" s="539">
        <v>116.34494007983585</v>
      </c>
      <c r="Z32" s="543">
        <v>126.07798</v>
      </c>
      <c r="AA32" s="543">
        <v>13.915229999999999</v>
      </c>
      <c r="AB32" s="540">
        <v>138.453</v>
      </c>
      <c r="AC32" s="540">
        <v>67.037099999999995</v>
      </c>
      <c r="AD32" s="542">
        <v>7.3883787889999999</v>
      </c>
      <c r="AE32" s="540">
        <v>1.085</v>
      </c>
      <c r="AF32" s="540">
        <v>0.17199999999999999</v>
      </c>
      <c r="AG32" s="540">
        <v>3.83</v>
      </c>
      <c r="AH32" s="540">
        <v>97.040999999999997</v>
      </c>
      <c r="AI32" s="539">
        <v>1791.9839999999999</v>
      </c>
      <c r="AJ32" s="540">
        <v>359.90064000000001</v>
      </c>
      <c r="AK32" s="540">
        <v>6.8181200000000004</v>
      </c>
      <c r="AL32" s="540">
        <v>19.034839999999999</v>
      </c>
      <c r="AM32" s="540">
        <v>1.47309</v>
      </c>
      <c r="AN32" s="538">
        <v>148079820.40000001</v>
      </c>
      <c r="AO32" s="541">
        <v>0.61192159999999995</v>
      </c>
      <c r="AP32" s="538">
        <v>399965.09904</v>
      </c>
      <c r="AQ32" s="541">
        <v>-0.1067043</v>
      </c>
      <c r="AR32" s="540">
        <v>160.1413</v>
      </c>
      <c r="AS32" s="538" t="s">
        <v>472</v>
      </c>
      <c r="AT32" s="540">
        <v>19.806000000000001</v>
      </c>
    </row>
    <row r="33" spans="1:47">
      <c r="A33" s="2" t="s">
        <v>1188</v>
      </c>
      <c r="B33" s="25" t="s">
        <v>1044</v>
      </c>
      <c r="C33" s="15">
        <v>0.22430555555555556</v>
      </c>
      <c r="E33" s="19">
        <v>30</v>
      </c>
      <c r="F33" s="19" t="s">
        <v>1037</v>
      </c>
      <c r="G33" s="16">
        <v>1190</v>
      </c>
      <c r="H33" s="16">
        <v>1099</v>
      </c>
      <c r="I33" s="17" t="s">
        <v>1181</v>
      </c>
      <c r="J33" s="16" t="s">
        <v>796</v>
      </c>
      <c r="K33" s="33">
        <v>4</v>
      </c>
      <c r="L33" s="16">
        <v>120</v>
      </c>
      <c r="M33" s="19">
        <v>5889.9508999999998</v>
      </c>
      <c r="N33" s="25"/>
      <c r="Q33" s="101">
        <v>264.77780000000001</v>
      </c>
      <c r="R33" s="101">
        <v>267.7</v>
      </c>
      <c r="S33" s="431" t="s">
        <v>1188</v>
      </c>
      <c r="T33" s="377"/>
      <c r="U33" s="438"/>
      <c r="V33" s="342"/>
      <c r="W33"/>
      <c r="X33"/>
      <c r="Y33"/>
      <c r="Z33" s="543">
        <v>126.10796000000001</v>
      </c>
      <c r="AA33" s="543">
        <v>13.90497</v>
      </c>
      <c r="AB33" s="540">
        <v>141.55439999999999</v>
      </c>
      <c r="AC33" s="540">
        <v>67.832599999999999</v>
      </c>
      <c r="AD33" s="542">
        <v>7.4886525772999999</v>
      </c>
      <c r="AE33" s="540">
        <v>1.079</v>
      </c>
      <c r="AF33" s="540">
        <v>0.17100000000000001</v>
      </c>
      <c r="AG33" s="540">
        <v>3.83</v>
      </c>
      <c r="AH33" s="540">
        <v>97.048000000000002</v>
      </c>
      <c r="AI33" s="539">
        <v>1792.1489999999999</v>
      </c>
      <c r="AJ33" s="540">
        <v>359.87664999999998</v>
      </c>
      <c r="AK33" s="540">
        <v>6.8212000000000002</v>
      </c>
      <c r="AL33" s="540">
        <v>18.984259999999999</v>
      </c>
      <c r="AM33" s="540">
        <v>1.47306</v>
      </c>
      <c r="AN33" s="538">
        <v>148080040.59999999</v>
      </c>
      <c r="AO33" s="541">
        <v>0.61127109999999996</v>
      </c>
      <c r="AP33" s="538">
        <v>399928.33652999997</v>
      </c>
      <c r="AQ33" s="541">
        <v>-9.7514699999999996E-2</v>
      </c>
      <c r="AR33" s="540">
        <v>160.1661</v>
      </c>
      <c r="AS33" s="538" t="s">
        <v>472</v>
      </c>
      <c r="AT33" s="540">
        <v>19.781199999999998</v>
      </c>
    </row>
    <row r="34" spans="1:47">
      <c r="A34" s="2" t="s">
        <v>1338</v>
      </c>
      <c r="B34" s="25" t="s">
        <v>1087</v>
      </c>
      <c r="C34" s="15">
        <v>0.22638888888888889</v>
      </c>
      <c r="D34" s="79">
        <v>0</v>
      </c>
      <c r="E34" s="19">
        <v>30</v>
      </c>
      <c r="F34" s="19" t="s">
        <v>1037</v>
      </c>
      <c r="G34" s="16">
        <v>1190</v>
      </c>
      <c r="H34" s="16">
        <v>994</v>
      </c>
      <c r="I34" s="35" t="s">
        <v>526</v>
      </c>
      <c r="J34" s="33" t="s">
        <v>1258</v>
      </c>
      <c r="K34" s="33">
        <v>4</v>
      </c>
      <c r="L34" s="16">
        <v>180</v>
      </c>
      <c r="M34" s="19">
        <v>5891.451</v>
      </c>
      <c r="N34" s="25"/>
      <c r="O34" s="101">
        <v>264.7</v>
      </c>
      <c r="P34" s="101">
        <v>267.60000000000002</v>
      </c>
      <c r="Q34" s="101">
        <v>264.77780000000001</v>
      </c>
      <c r="R34" s="101">
        <v>267.7</v>
      </c>
      <c r="S34"/>
      <c r="T34" s="377"/>
      <c r="U34" s="438"/>
      <c r="V34" s="342"/>
      <c r="W34"/>
      <c r="X34"/>
      <c r="Y34"/>
    </row>
    <row r="35" spans="1:47">
      <c r="A35" s="2" t="s">
        <v>1338</v>
      </c>
      <c r="B35" s="25" t="s">
        <v>1088</v>
      </c>
      <c r="C35" s="15">
        <v>0.23124999999999998</v>
      </c>
      <c r="D35" s="79">
        <v>0</v>
      </c>
      <c r="E35" s="19">
        <v>30</v>
      </c>
      <c r="F35" s="19" t="s">
        <v>1037</v>
      </c>
      <c r="G35" s="16">
        <v>1190</v>
      </c>
      <c r="H35" s="16">
        <v>994</v>
      </c>
      <c r="I35" s="35" t="s">
        <v>526</v>
      </c>
      <c r="J35" s="33" t="s">
        <v>1258</v>
      </c>
      <c r="K35" s="33">
        <v>4</v>
      </c>
      <c r="L35" s="16">
        <v>180</v>
      </c>
      <c r="M35" s="19">
        <v>5891.451</v>
      </c>
      <c r="N35" s="25"/>
      <c r="O35" s="101">
        <v>264.8</v>
      </c>
      <c r="P35" s="101">
        <v>267.60000000000002</v>
      </c>
      <c r="Q35" s="101">
        <v>264.77780000000001</v>
      </c>
      <c r="R35" s="101">
        <v>267.7</v>
      </c>
      <c r="S35"/>
      <c r="T35" s="377"/>
      <c r="U35" s="438"/>
      <c r="V35" s="342"/>
      <c r="W35"/>
      <c r="X35"/>
      <c r="Y35"/>
    </row>
    <row r="36" spans="1:47" s="35" customFormat="1" ht="24">
      <c r="A36" s="25" t="s">
        <v>895</v>
      </c>
      <c r="B36" s="25" t="s">
        <v>877</v>
      </c>
      <c r="C36" s="15">
        <v>0.23333333333333331</v>
      </c>
      <c r="E36" s="19">
        <v>300</v>
      </c>
      <c r="F36" s="19" t="s">
        <v>1037</v>
      </c>
      <c r="G36" s="167">
        <v>1190</v>
      </c>
      <c r="H36" s="167">
        <v>1099</v>
      </c>
      <c r="I36" s="17" t="s">
        <v>1300</v>
      </c>
      <c r="J36" s="167" t="s">
        <v>796</v>
      </c>
      <c r="K36" s="169">
        <v>4</v>
      </c>
      <c r="L36" s="167">
        <v>180</v>
      </c>
      <c r="M36" s="19">
        <v>5889.9508999999998</v>
      </c>
      <c r="N36" s="25" t="s">
        <v>1089</v>
      </c>
      <c r="O36" s="101"/>
      <c r="P36" s="101"/>
      <c r="Q36" s="101">
        <v>264.77780000000001</v>
      </c>
      <c r="R36" s="101">
        <v>267.7</v>
      </c>
      <c r="S36" s="431" t="s">
        <v>1100</v>
      </c>
      <c r="T36" s="377">
        <v>0</v>
      </c>
      <c r="U36" s="441">
        <v>0</v>
      </c>
      <c r="V36" s="431" t="s">
        <v>12</v>
      </c>
      <c r="W36" s="539">
        <v>87.874846322385068</v>
      </c>
      <c r="X36" s="539">
        <v>-13.540381885688415</v>
      </c>
      <c r="Y36" s="539">
        <v>174.46554067251441</v>
      </c>
      <c r="Z36" s="543">
        <v>126.18729999999999</v>
      </c>
      <c r="AA36" s="543">
        <v>13.876989999999999</v>
      </c>
      <c r="AB36" s="540">
        <v>150.8066</v>
      </c>
      <c r="AC36" s="540">
        <v>69.668599999999998</v>
      </c>
      <c r="AD36" s="542">
        <v>7.7560493463000002</v>
      </c>
      <c r="AE36" s="540">
        <v>1.0660000000000001</v>
      </c>
      <c r="AF36" s="540">
        <v>0.16900000000000001</v>
      </c>
      <c r="AG36" s="540">
        <v>3.83</v>
      </c>
      <c r="AH36" s="540">
        <v>97.066999999999993</v>
      </c>
      <c r="AI36" s="539">
        <v>1792.5150000000001</v>
      </c>
      <c r="AJ36" s="540">
        <v>359.81225999999998</v>
      </c>
      <c r="AK36" s="540">
        <v>6.8301100000000003</v>
      </c>
      <c r="AL36" s="540">
        <v>18.84938</v>
      </c>
      <c r="AM36" s="540">
        <v>1.47296</v>
      </c>
      <c r="AN36" s="538">
        <v>148080626.59999999</v>
      </c>
      <c r="AO36" s="541">
        <v>0.60953539999999995</v>
      </c>
      <c r="AP36" s="538">
        <v>399846.58838999999</v>
      </c>
      <c r="AQ36" s="541">
        <v>-7.2725499999999998E-2</v>
      </c>
      <c r="AR36" s="540">
        <v>160.23159999999999</v>
      </c>
      <c r="AS36" s="538" t="s">
        <v>472</v>
      </c>
      <c r="AT36" s="540">
        <v>19.715900000000001</v>
      </c>
      <c r="AU36"/>
    </row>
    <row r="37" spans="1:47">
      <c r="A37" s="2" t="s">
        <v>895</v>
      </c>
      <c r="B37" s="25" t="s">
        <v>879</v>
      </c>
      <c r="C37" s="15">
        <v>0.2388888888888889</v>
      </c>
      <c r="E37" s="19">
        <v>300</v>
      </c>
      <c r="F37" s="19" t="s">
        <v>1037</v>
      </c>
      <c r="G37" s="16">
        <v>1190</v>
      </c>
      <c r="H37" s="16">
        <v>1099</v>
      </c>
      <c r="I37" s="17" t="s">
        <v>792</v>
      </c>
      <c r="J37" s="16" t="s">
        <v>796</v>
      </c>
      <c r="K37" s="33">
        <v>4</v>
      </c>
      <c r="L37" s="16">
        <v>180</v>
      </c>
      <c r="M37" s="19">
        <v>5889.9508999999998</v>
      </c>
      <c r="N37" s="25"/>
      <c r="Q37" s="101">
        <v>264.77780000000001</v>
      </c>
      <c r="R37" s="101">
        <v>267.7</v>
      </c>
      <c r="S37" s="431" t="s">
        <v>1100</v>
      </c>
      <c r="T37" s="377">
        <v>0</v>
      </c>
      <c r="U37" s="441">
        <v>0</v>
      </c>
      <c r="V37" s="431" t="s">
        <v>200</v>
      </c>
      <c r="W37" s="539">
        <v>87.809559553902972</v>
      </c>
      <c r="X37" s="539">
        <v>-13.535422356147743</v>
      </c>
      <c r="Y37" s="539">
        <v>399.77999376837988</v>
      </c>
      <c r="Z37" s="543">
        <v>126.22669999999999</v>
      </c>
      <c r="AA37" s="543">
        <v>13.86265</v>
      </c>
      <c r="AB37" s="540">
        <v>155.97049999999999</v>
      </c>
      <c r="AC37" s="540">
        <v>70.403000000000006</v>
      </c>
      <c r="AD37" s="542">
        <v>7.8897477306999999</v>
      </c>
      <c r="AE37" s="540">
        <v>1.0609999999999999</v>
      </c>
      <c r="AF37" s="540">
        <v>0.16800000000000001</v>
      </c>
      <c r="AG37" s="540">
        <v>3.83</v>
      </c>
      <c r="AH37" s="540">
        <v>97.076999999999998</v>
      </c>
      <c r="AI37" s="539">
        <v>1792.6590000000001</v>
      </c>
      <c r="AJ37" s="540">
        <v>359.7799</v>
      </c>
      <c r="AK37" s="540">
        <v>6.8349500000000001</v>
      </c>
      <c r="AL37" s="540">
        <v>18.781939999999999</v>
      </c>
      <c r="AM37" s="540">
        <v>1.4729099999999999</v>
      </c>
      <c r="AN37" s="538">
        <v>148080919</v>
      </c>
      <c r="AO37" s="541">
        <v>0.60866710000000002</v>
      </c>
      <c r="AP37" s="538">
        <v>399814.68138999998</v>
      </c>
      <c r="AQ37" s="541">
        <v>-6.0204000000000001E-2</v>
      </c>
      <c r="AR37" s="540">
        <v>160.26410000000001</v>
      </c>
      <c r="AS37" s="538" t="s">
        <v>472</v>
      </c>
      <c r="AT37" s="540">
        <v>19.683499999999999</v>
      </c>
    </row>
    <row r="38" spans="1:47">
      <c r="A38" s="2" t="s">
        <v>895</v>
      </c>
      <c r="B38" s="25" t="s">
        <v>1090</v>
      </c>
      <c r="C38" s="15">
        <v>0.24374999999999999</v>
      </c>
      <c r="E38" s="19">
        <v>300</v>
      </c>
      <c r="F38" s="19" t="s">
        <v>1037</v>
      </c>
      <c r="G38" s="16">
        <v>1190</v>
      </c>
      <c r="H38" s="16">
        <v>1099</v>
      </c>
      <c r="I38" s="17" t="s">
        <v>873</v>
      </c>
      <c r="J38" s="16" t="s">
        <v>796</v>
      </c>
      <c r="K38" s="33">
        <v>4</v>
      </c>
      <c r="L38" s="16">
        <v>180</v>
      </c>
      <c r="M38" s="19">
        <v>5889.9508999999998</v>
      </c>
      <c r="N38" s="25"/>
      <c r="Q38" s="101">
        <v>264.77780000000001</v>
      </c>
      <c r="R38" s="101">
        <v>267.7</v>
      </c>
      <c r="S38" s="431" t="s">
        <v>1100</v>
      </c>
      <c r="T38" s="377">
        <v>-28</v>
      </c>
      <c r="U38" s="441">
        <v>0</v>
      </c>
      <c r="V38" s="431" t="s">
        <v>12</v>
      </c>
      <c r="W38" s="539">
        <v>87.696361704596285</v>
      </c>
      <c r="X38" s="539">
        <v>-13.523990865209335</v>
      </c>
      <c r="Y38" s="539">
        <v>964.82161518855219</v>
      </c>
      <c r="Z38" s="543">
        <v>126.26106</v>
      </c>
      <c r="AA38" s="543">
        <v>13.849909999999999</v>
      </c>
      <c r="AB38" s="540">
        <v>160.76179999999999</v>
      </c>
      <c r="AC38" s="540">
        <v>70.929400000000001</v>
      </c>
      <c r="AD38" s="542">
        <v>8.0067338171000006</v>
      </c>
      <c r="AE38" s="540">
        <v>1.0580000000000001</v>
      </c>
      <c r="AF38" s="540">
        <v>0.16700000000000001</v>
      </c>
      <c r="AG38" s="540">
        <v>3.83</v>
      </c>
      <c r="AH38" s="540">
        <v>97.084999999999994</v>
      </c>
      <c r="AI38" s="539">
        <v>1792.7619999999999</v>
      </c>
      <c r="AJ38" s="540">
        <v>359.75152000000003</v>
      </c>
      <c r="AK38" s="540">
        <v>6.8394000000000004</v>
      </c>
      <c r="AL38" s="540">
        <v>18.722930000000002</v>
      </c>
      <c r="AM38" s="540">
        <v>1.4728600000000001</v>
      </c>
      <c r="AN38" s="538">
        <v>148081174.40000001</v>
      </c>
      <c r="AO38" s="541">
        <v>0.60790699999999998</v>
      </c>
      <c r="AP38" s="538">
        <v>399791.70549000002</v>
      </c>
      <c r="AQ38" s="541">
        <v>-4.9194099999999998E-2</v>
      </c>
      <c r="AR38" s="540">
        <v>160.29239999999999</v>
      </c>
      <c r="AS38" s="538" t="s">
        <v>472</v>
      </c>
      <c r="AT38" s="540">
        <v>19.6553</v>
      </c>
    </row>
    <row r="39" spans="1:47">
      <c r="A39" s="2" t="s">
        <v>895</v>
      </c>
      <c r="B39" s="25" t="s">
        <v>1092</v>
      </c>
      <c r="C39" s="15">
        <v>0.24930555555555556</v>
      </c>
      <c r="E39" s="19">
        <v>300</v>
      </c>
      <c r="F39" s="19" t="s">
        <v>1037</v>
      </c>
      <c r="G39" s="16">
        <v>1190</v>
      </c>
      <c r="H39" s="16">
        <v>1099</v>
      </c>
      <c r="I39" s="17" t="s">
        <v>1091</v>
      </c>
      <c r="J39" s="16" t="s">
        <v>796</v>
      </c>
      <c r="K39" s="33">
        <v>4</v>
      </c>
      <c r="L39" s="16">
        <v>180</v>
      </c>
      <c r="M39" s="19">
        <v>5889.9508999999998</v>
      </c>
      <c r="N39" s="25"/>
      <c r="Q39" s="101">
        <v>264.77780000000001</v>
      </c>
      <c r="R39" s="101">
        <v>267.7</v>
      </c>
      <c r="S39" s="431" t="s">
        <v>1100</v>
      </c>
      <c r="T39" s="377">
        <v>-42</v>
      </c>
      <c r="U39" s="441">
        <v>0</v>
      </c>
      <c r="V39" s="431" t="s">
        <v>12</v>
      </c>
      <c r="W39" s="539">
        <v>87.614452729269829</v>
      </c>
      <c r="X39" s="539">
        <v>-13.519336200515953</v>
      </c>
      <c r="Y39" s="539">
        <v>1360.0121189673805</v>
      </c>
      <c r="Z39" s="543">
        <v>126.29045000000001</v>
      </c>
      <c r="AA39" s="543">
        <v>13.838850000000001</v>
      </c>
      <c r="AB39" s="540">
        <v>165.04650000000001</v>
      </c>
      <c r="AC39" s="540">
        <v>71.286699999999996</v>
      </c>
      <c r="AD39" s="542">
        <v>8.1070076053999998</v>
      </c>
      <c r="AE39" s="540">
        <v>1.0549999999999999</v>
      </c>
      <c r="AF39" s="540">
        <v>0.16700000000000001</v>
      </c>
      <c r="AG39" s="540">
        <v>3.83</v>
      </c>
      <c r="AH39" s="540">
        <v>97.091999999999999</v>
      </c>
      <c r="AI39" s="539">
        <v>1792.8330000000001</v>
      </c>
      <c r="AJ39" s="540">
        <v>359.72717</v>
      </c>
      <c r="AK39" s="540">
        <v>6.84335</v>
      </c>
      <c r="AL39" s="540">
        <v>18.672360000000001</v>
      </c>
      <c r="AM39" s="540">
        <v>1.47282</v>
      </c>
      <c r="AN39" s="538">
        <v>148081393.19999999</v>
      </c>
      <c r="AO39" s="541">
        <v>0.60725519999999999</v>
      </c>
      <c r="AP39" s="538">
        <v>399775.69874000002</v>
      </c>
      <c r="AQ39" s="541">
        <v>-3.9725200000000002E-2</v>
      </c>
      <c r="AR39" s="540">
        <v>160.31659999999999</v>
      </c>
      <c r="AS39" s="538" t="s">
        <v>472</v>
      </c>
      <c r="AT39" s="540">
        <v>19.6312</v>
      </c>
    </row>
    <row r="40" spans="1:47">
      <c r="A40" s="2" t="s">
        <v>895</v>
      </c>
      <c r="B40" s="25" t="s">
        <v>884</v>
      </c>
      <c r="C40" s="15">
        <v>0.25347222222222221</v>
      </c>
      <c r="E40" s="19">
        <v>300</v>
      </c>
      <c r="F40" s="19" t="s">
        <v>1037</v>
      </c>
      <c r="G40" s="16">
        <v>1190</v>
      </c>
      <c r="H40" s="16">
        <v>1099</v>
      </c>
      <c r="I40" s="17" t="s">
        <v>878</v>
      </c>
      <c r="J40" s="16" t="s">
        <v>796</v>
      </c>
      <c r="K40" s="33">
        <v>4</v>
      </c>
      <c r="L40" s="16">
        <v>180</v>
      </c>
      <c r="M40" s="19">
        <v>5889.9508999999998</v>
      </c>
      <c r="N40" s="25"/>
      <c r="Q40" s="101">
        <v>264.77780000000001</v>
      </c>
      <c r="R40" s="101">
        <v>267.7</v>
      </c>
      <c r="S40" s="431" t="s">
        <v>1100</v>
      </c>
      <c r="T40" s="377">
        <v>-60</v>
      </c>
      <c r="U40" s="441">
        <v>0</v>
      </c>
      <c r="V40" s="431" t="s">
        <v>12</v>
      </c>
      <c r="W40" s="539">
        <v>87.504784196174285</v>
      </c>
      <c r="X40" s="539">
        <v>-13.512832048343624</v>
      </c>
      <c r="Y40" s="539">
        <v>1868.1421269220214</v>
      </c>
      <c r="Z40" s="543">
        <v>126.32956</v>
      </c>
      <c r="AA40" s="543">
        <v>13.8239</v>
      </c>
      <c r="AB40" s="540">
        <v>170.96170000000001</v>
      </c>
      <c r="AC40" s="540">
        <v>71.619</v>
      </c>
      <c r="AD40" s="542">
        <v>8.2407059897000003</v>
      </c>
      <c r="AE40" s="540">
        <v>1.0529999999999999</v>
      </c>
      <c r="AF40" s="540">
        <v>0.16700000000000001</v>
      </c>
      <c r="AG40" s="540">
        <v>3.83</v>
      </c>
      <c r="AH40" s="540">
        <v>97.102000000000004</v>
      </c>
      <c r="AI40" s="539">
        <v>1792.905</v>
      </c>
      <c r="AJ40" s="540">
        <v>359.69470000000001</v>
      </c>
      <c r="AK40" s="540">
        <v>6.8488300000000004</v>
      </c>
      <c r="AL40" s="540">
        <v>18.60492</v>
      </c>
      <c r="AM40" s="540">
        <v>1.4727699999999999</v>
      </c>
      <c r="AN40" s="538">
        <v>148081684.40000001</v>
      </c>
      <c r="AO40" s="541">
        <v>0.60638590000000003</v>
      </c>
      <c r="AP40" s="538">
        <v>399759.66709</v>
      </c>
      <c r="AQ40" s="541">
        <v>-2.7065800000000001E-2</v>
      </c>
      <c r="AR40" s="540">
        <v>160.34880000000001</v>
      </c>
      <c r="AS40" s="538" t="s">
        <v>472</v>
      </c>
      <c r="AT40" s="540">
        <v>19.5991</v>
      </c>
    </row>
    <row r="41" spans="1:47">
      <c r="A41" s="2" t="s">
        <v>1188</v>
      </c>
      <c r="B41" s="25" t="s">
        <v>885</v>
      </c>
      <c r="C41" s="15">
        <v>0.25833333333333336</v>
      </c>
      <c r="E41" s="19">
        <v>30</v>
      </c>
      <c r="F41" s="19" t="s">
        <v>1037</v>
      </c>
      <c r="G41" s="16">
        <v>1190</v>
      </c>
      <c r="H41" s="16">
        <v>1099</v>
      </c>
      <c r="I41" s="17" t="s">
        <v>1093</v>
      </c>
      <c r="J41" s="16" t="s">
        <v>796</v>
      </c>
      <c r="K41" s="33">
        <v>4</v>
      </c>
      <c r="L41" s="16">
        <v>180</v>
      </c>
      <c r="M41" s="19">
        <v>5889.9508999999998</v>
      </c>
      <c r="Q41" s="101">
        <v>264.77780000000001</v>
      </c>
      <c r="R41" s="101">
        <v>267.7</v>
      </c>
      <c r="S41" s="431" t="s">
        <v>1188</v>
      </c>
      <c r="T41" s="377"/>
      <c r="U41" s="438"/>
      <c r="V41" s="342"/>
      <c r="W41"/>
      <c r="X41"/>
      <c r="Y41"/>
      <c r="Z41" s="543">
        <v>126.34910000000001</v>
      </c>
      <c r="AA41" s="543">
        <v>13.816330000000001</v>
      </c>
      <c r="AB41" s="540">
        <v>173.9813</v>
      </c>
      <c r="AC41" s="540">
        <v>71.720799999999997</v>
      </c>
      <c r="AD41" s="542">
        <v>8.3075551818999998</v>
      </c>
      <c r="AE41" s="540">
        <v>1.0529999999999999</v>
      </c>
      <c r="AF41" s="540">
        <v>0.16600000000000001</v>
      </c>
      <c r="AG41" s="540">
        <v>3.83</v>
      </c>
      <c r="AH41" s="540">
        <v>97.105999999999995</v>
      </c>
      <c r="AI41" s="539">
        <v>1792.931</v>
      </c>
      <c r="AJ41" s="540">
        <v>359.67845999999997</v>
      </c>
      <c r="AK41" s="540">
        <v>6.8516500000000002</v>
      </c>
      <c r="AL41" s="540">
        <v>18.571200000000001</v>
      </c>
      <c r="AM41" s="540">
        <v>1.47275</v>
      </c>
      <c r="AN41" s="538">
        <v>148081829.90000001</v>
      </c>
      <c r="AO41" s="541">
        <v>0.60595109999999996</v>
      </c>
      <c r="AP41" s="538">
        <v>399753.93182</v>
      </c>
      <c r="AQ41" s="541">
        <v>-2.07257E-2</v>
      </c>
      <c r="AR41" s="540">
        <v>160.3648</v>
      </c>
      <c r="AS41" s="538" t="s">
        <v>472</v>
      </c>
      <c r="AT41" s="540">
        <v>19.583100000000002</v>
      </c>
    </row>
    <row r="42" spans="1:47">
      <c r="A42" s="2" t="s">
        <v>882</v>
      </c>
      <c r="B42" s="25" t="s">
        <v>922</v>
      </c>
      <c r="C42" s="15">
        <v>0.26041666666666669</v>
      </c>
      <c r="E42" s="19">
        <v>600</v>
      </c>
      <c r="F42" s="19" t="s">
        <v>1037</v>
      </c>
      <c r="G42" s="16">
        <v>1190</v>
      </c>
      <c r="H42" s="16">
        <v>1099</v>
      </c>
      <c r="I42" s="17" t="s">
        <v>1133</v>
      </c>
      <c r="J42" s="16" t="s">
        <v>796</v>
      </c>
      <c r="K42" s="33">
        <v>4</v>
      </c>
      <c r="L42" s="16">
        <v>180</v>
      </c>
      <c r="M42" s="19">
        <v>5889.9508999999998</v>
      </c>
      <c r="Q42" s="101">
        <v>264.77780000000001</v>
      </c>
      <c r="R42" s="101">
        <v>267.7</v>
      </c>
      <c r="S42"/>
      <c r="T42" s="377"/>
      <c r="U42" s="438"/>
      <c r="V42" s="342"/>
      <c r="W42"/>
      <c r="X42"/>
      <c r="Y42"/>
    </row>
    <row r="43" spans="1:47">
      <c r="A43" s="2" t="s">
        <v>1338</v>
      </c>
      <c r="B43" s="25" t="s">
        <v>1134</v>
      </c>
      <c r="C43" s="15">
        <v>0.26944444444444443</v>
      </c>
      <c r="D43" s="79">
        <v>0</v>
      </c>
      <c r="E43" s="19">
        <v>30</v>
      </c>
      <c r="F43" s="19" t="s">
        <v>1037</v>
      </c>
      <c r="G43" s="16">
        <v>1190</v>
      </c>
      <c r="H43" s="16">
        <v>994</v>
      </c>
      <c r="I43" s="35" t="s">
        <v>526</v>
      </c>
      <c r="J43" s="33" t="s">
        <v>1258</v>
      </c>
      <c r="K43" s="33">
        <v>4</v>
      </c>
      <c r="L43" s="16">
        <v>180</v>
      </c>
      <c r="M43" s="19">
        <v>5891.451</v>
      </c>
      <c r="O43" s="101">
        <v>264.8</v>
      </c>
      <c r="P43" s="101">
        <v>267.7</v>
      </c>
      <c r="Q43" s="101">
        <v>264.77780000000001</v>
      </c>
      <c r="R43" s="101">
        <v>267.7</v>
      </c>
      <c r="S43"/>
      <c r="T43" s="377"/>
      <c r="U43" s="438"/>
      <c r="V43" s="342"/>
      <c r="W43"/>
      <c r="X43"/>
      <c r="Y43"/>
    </row>
    <row r="44" spans="1:47">
      <c r="A44" s="2" t="s">
        <v>793</v>
      </c>
      <c r="B44" s="25" t="s">
        <v>658</v>
      </c>
      <c r="C44" s="15">
        <v>0.27291666666666664</v>
      </c>
      <c r="D44" s="38"/>
      <c r="E44" s="1">
        <v>300</v>
      </c>
      <c r="F44" s="19" t="s">
        <v>1037</v>
      </c>
      <c r="G44" s="16">
        <v>1190</v>
      </c>
      <c r="H44" s="16">
        <v>1099</v>
      </c>
      <c r="I44" s="17" t="s">
        <v>1300</v>
      </c>
      <c r="J44" s="16" t="s">
        <v>796</v>
      </c>
      <c r="K44" s="33">
        <v>4</v>
      </c>
      <c r="L44" s="16">
        <v>180</v>
      </c>
      <c r="M44" s="19">
        <v>5889.9508999999998</v>
      </c>
      <c r="Q44" s="101">
        <v>264.77780000000001</v>
      </c>
      <c r="R44" s="101">
        <v>267.7</v>
      </c>
      <c r="S44" s="431" t="s">
        <v>498</v>
      </c>
      <c r="T44" s="377">
        <v>0</v>
      </c>
      <c r="U44" s="441">
        <v>0</v>
      </c>
      <c r="V44" s="431" t="s">
        <v>12</v>
      </c>
      <c r="W44" s="539">
        <v>91.418329967196613</v>
      </c>
      <c r="X44" s="539">
        <v>17.117488550918019</v>
      </c>
      <c r="Y44" s="539">
        <v>174.4253200019657</v>
      </c>
      <c r="Z44" s="543">
        <v>126.46626000000001</v>
      </c>
      <c r="AA44" s="543">
        <v>13.76972</v>
      </c>
      <c r="AB44" s="540">
        <v>192.14160000000001</v>
      </c>
      <c r="AC44" s="540">
        <v>71.403899999999993</v>
      </c>
      <c r="AD44" s="542">
        <v>8.7086503349999997</v>
      </c>
      <c r="AE44" s="540">
        <v>1.0549999999999999</v>
      </c>
      <c r="AF44" s="540">
        <v>0.16700000000000001</v>
      </c>
      <c r="AG44" s="540">
        <v>3.82</v>
      </c>
      <c r="AH44" s="540">
        <v>97.134</v>
      </c>
      <c r="AI44" s="539">
        <v>1792.942</v>
      </c>
      <c r="AJ44" s="540">
        <v>359.58130999999997</v>
      </c>
      <c r="AK44" s="540">
        <v>6.8697499999999998</v>
      </c>
      <c r="AL44" s="540">
        <v>18.368880000000001</v>
      </c>
      <c r="AM44" s="540">
        <v>1.4725999999999999</v>
      </c>
      <c r="AN44" s="538">
        <v>148082700.59999999</v>
      </c>
      <c r="AO44" s="541">
        <v>0.6033406</v>
      </c>
      <c r="AP44" s="538">
        <v>399751.50020000001</v>
      </c>
      <c r="AQ44" s="541">
        <v>1.73408E-2</v>
      </c>
      <c r="AR44" s="540">
        <v>160.46109999999999</v>
      </c>
      <c r="AS44" s="538" t="s">
        <v>472</v>
      </c>
      <c r="AT44" s="540">
        <v>19.487100000000002</v>
      </c>
    </row>
    <row r="45" spans="1:47">
      <c r="A45" s="2" t="s">
        <v>793</v>
      </c>
      <c r="B45" s="25" t="s">
        <v>810</v>
      </c>
      <c r="C45" s="15">
        <v>0.27777777777777779</v>
      </c>
      <c r="D45" s="38"/>
      <c r="E45" s="1">
        <v>300</v>
      </c>
      <c r="F45" s="19" t="s">
        <v>1037</v>
      </c>
      <c r="G45" s="16">
        <v>1190</v>
      </c>
      <c r="H45" s="16">
        <v>1099</v>
      </c>
      <c r="I45" s="17" t="s">
        <v>792</v>
      </c>
      <c r="J45" s="16" t="s">
        <v>796</v>
      </c>
      <c r="K45" s="33">
        <v>4</v>
      </c>
      <c r="L45" s="16">
        <v>180</v>
      </c>
      <c r="M45" s="19">
        <v>5889.9508999999998</v>
      </c>
      <c r="Q45" s="101">
        <v>264.77780000000001</v>
      </c>
      <c r="R45" s="101">
        <v>267.7</v>
      </c>
      <c r="S45" s="431" t="s">
        <v>498</v>
      </c>
      <c r="T45" s="377">
        <v>0</v>
      </c>
      <c r="U45" s="441">
        <v>0</v>
      </c>
      <c r="V45" s="431" t="s">
        <v>200</v>
      </c>
      <c r="W45" s="539">
        <v>90.904430956147877</v>
      </c>
      <c r="X45" s="539">
        <v>13.581967378831813</v>
      </c>
      <c r="Y45" s="539">
        <v>399.72793593509232</v>
      </c>
      <c r="Z45" s="543">
        <v>126.5005</v>
      </c>
      <c r="AA45" s="543">
        <v>13.755739999999999</v>
      </c>
      <c r="AB45" s="540">
        <v>197.19499999999999</v>
      </c>
      <c r="AC45" s="540">
        <v>71.020300000000006</v>
      </c>
      <c r="AD45" s="542">
        <v>8.8256364212000005</v>
      </c>
      <c r="AE45" s="540">
        <v>1.0569999999999999</v>
      </c>
      <c r="AF45" s="540">
        <v>0.16700000000000001</v>
      </c>
      <c r="AG45" s="540">
        <v>3.82</v>
      </c>
      <c r="AH45" s="540">
        <v>97.141999999999996</v>
      </c>
      <c r="AI45" s="539">
        <v>1792.8989999999999</v>
      </c>
      <c r="AJ45" s="540">
        <v>359.55313999999998</v>
      </c>
      <c r="AK45" s="540">
        <v>6.8753700000000002</v>
      </c>
      <c r="AL45" s="540">
        <v>18.30988</v>
      </c>
      <c r="AM45" s="540">
        <v>1.47255</v>
      </c>
      <c r="AN45" s="538">
        <v>148082953.90000001</v>
      </c>
      <c r="AO45" s="541">
        <v>0.60257859999999996</v>
      </c>
      <c r="AP45" s="538">
        <v>399761.11002999998</v>
      </c>
      <c r="AQ45" s="541">
        <v>2.8414399999999999E-2</v>
      </c>
      <c r="AR45" s="540">
        <v>160.48920000000001</v>
      </c>
      <c r="AS45" s="538" t="s">
        <v>472</v>
      </c>
      <c r="AT45" s="540">
        <v>19.459</v>
      </c>
    </row>
    <row r="46" spans="1:47">
      <c r="A46" s="2" t="s">
        <v>793</v>
      </c>
      <c r="B46" s="25" t="s">
        <v>1135</v>
      </c>
      <c r="C46" s="15">
        <v>0.28263888888888888</v>
      </c>
      <c r="D46" s="38"/>
      <c r="E46" s="1">
        <v>300</v>
      </c>
      <c r="F46" s="19" t="s">
        <v>1037</v>
      </c>
      <c r="G46" s="16">
        <v>1190</v>
      </c>
      <c r="H46" s="16">
        <v>1099</v>
      </c>
      <c r="I46" s="17" t="s">
        <v>873</v>
      </c>
      <c r="J46" s="16" t="s">
        <v>796</v>
      </c>
      <c r="K46" s="33">
        <v>4</v>
      </c>
      <c r="L46" s="16">
        <v>180</v>
      </c>
      <c r="M46" s="19">
        <v>5889.9508999999998</v>
      </c>
      <c r="Q46" s="101">
        <v>264.77780000000001</v>
      </c>
      <c r="R46" s="101">
        <v>267.7</v>
      </c>
      <c r="S46" s="431" t="s">
        <v>498</v>
      </c>
      <c r="T46" s="377">
        <v>-28</v>
      </c>
      <c r="U46" s="441">
        <v>0</v>
      </c>
      <c r="V46" s="431" t="s">
        <v>12</v>
      </c>
      <c r="W46" s="539">
        <v>90.147915404045932</v>
      </c>
      <c r="X46" s="539">
        <v>8.2618174005894627</v>
      </c>
      <c r="Y46" s="539">
        <v>883.64009415139162</v>
      </c>
      <c r="Z46" s="543">
        <v>126.5348</v>
      </c>
      <c r="AA46" s="543">
        <v>13.741569999999999</v>
      </c>
      <c r="AB46" s="540">
        <v>202.03550000000001</v>
      </c>
      <c r="AC46" s="540">
        <v>70.516400000000004</v>
      </c>
      <c r="AD46" s="542">
        <v>8.9426225074999994</v>
      </c>
      <c r="AE46" s="540">
        <v>1.06</v>
      </c>
      <c r="AF46" s="540">
        <v>0.16800000000000001</v>
      </c>
      <c r="AG46" s="540">
        <v>3.82</v>
      </c>
      <c r="AH46" s="540">
        <v>97.150999999999996</v>
      </c>
      <c r="AI46" s="539">
        <v>1792.835</v>
      </c>
      <c r="AJ46" s="540">
        <v>359.52508</v>
      </c>
      <c r="AK46" s="540">
        <v>6.8811400000000003</v>
      </c>
      <c r="AL46" s="540">
        <v>18.250869999999999</v>
      </c>
      <c r="AM46" s="540">
        <v>1.47251</v>
      </c>
      <c r="AN46" s="538">
        <v>148083206.80000001</v>
      </c>
      <c r="AO46" s="541">
        <v>0.60181629999999997</v>
      </c>
      <c r="AP46" s="538">
        <v>399775.36466999998</v>
      </c>
      <c r="AQ46" s="541">
        <v>3.9456600000000001E-2</v>
      </c>
      <c r="AR46" s="540">
        <v>160.51730000000001</v>
      </c>
      <c r="AS46" s="538" t="s">
        <v>472</v>
      </c>
      <c r="AT46" s="540">
        <v>19.430900000000001</v>
      </c>
    </row>
    <row r="47" spans="1:47">
      <c r="A47" s="2" t="s">
        <v>793</v>
      </c>
      <c r="B47" s="25" t="s">
        <v>1136</v>
      </c>
      <c r="C47" s="15">
        <v>0.28819444444444448</v>
      </c>
      <c r="D47" s="38"/>
      <c r="E47" s="1">
        <v>300</v>
      </c>
      <c r="F47" s="19" t="s">
        <v>1037</v>
      </c>
      <c r="G47" s="16">
        <v>1190</v>
      </c>
      <c r="H47" s="16">
        <v>1099</v>
      </c>
      <c r="I47" s="17" t="s">
        <v>1091</v>
      </c>
      <c r="J47" s="16" t="s">
        <v>796</v>
      </c>
      <c r="K47" s="33">
        <v>4</v>
      </c>
      <c r="L47" s="16">
        <v>180</v>
      </c>
      <c r="M47" s="19">
        <v>5889.9508999999998</v>
      </c>
      <c r="Q47" s="101">
        <v>264.77780000000001</v>
      </c>
      <c r="R47" s="101">
        <v>267.7</v>
      </c>
      <c r="S47" s="431" t="s">
        <v>498</v>
      </c>
      <c r="T47" s="377">
        <v>-42</v>
      </c>
      <c r="U47" s="441">
        <v>0</v>
      </c>
      <c r="V47" s="431" t="s">
        <v>12</v>
      </c>
      <c r="W47" s="539">
        <v>89.718218005136407</v>
      </c>
      <c r="X47" s="539">
        <v>5.4386564724856035</v>
      </c>
      <c r="Y47" s="539">
        <v>1253.6221723586236</v>
      </c>
      <c r="Z47" s="543">
        <v>126.57411999999999</v>
      </c>
      <c r="AA47" s="543">
        <v>13.72517</v>
      </c>
      <c r="AB47" s="540">
        <v>207.2621</v>
      </c>
      <c r="AC47" s="540">
        <v>69.8048</v>
      </c>
      <c r="AD47" s="542">
        <v>9.0763208918</v>
      </c>
      <c r="AE47" s="540">
        <v>1.0649999999999999</v>
      </c>
      <c r="AF47" s="540">
        <v>0.16800000000000001</v>
      </c>
      <c r="AG47" s="540">
        <v>3.82</v>
      </c>
      <c r="AH47" s="540">
        <v>97.16</v>
      </c>
      <c r="AI47" s="539">
        <v>1792.7360000000001</v>
      </c>
      <c r="AJ47" s="540">
        <v>359.49318</v>
      </c>
      <c r="AK47" s="540">
        <v>6.8879099999999998</v>
      </c>
      <c r="AL47" s="540">
        <v>18.183430000000001</v>
      </c>
      <c r="AM47" s="540">
        <v>1.4724600000000001</v>
      </c>
      <c r="AN47" s="538">
        <v>148083495.40000001</v>
      </c>
      <c r="AO47" s="541">
        <v>0.60094479999999995</v>
      </c>
      <c r="AP47" s="538">
        <v>399797.32332000002</v>
      </c>
      <c r="AQ47" s="541">
        <v>5.2024599999999997E-2</v>
      </c>
      <c r="AR47" s="540">
        <v>160.5496</v>
      </c>
      <c r="AS47" s="538" t="s">
        <v>472</v>
      </c>
      <c r="AT47" s="540">
        <v>19.398700000000002</v>
      </c>
    </row>
    <row r="48" spans="1:47">
      <c r="A48" s="2" t="s">
        <v>793</v>
      </c>
      <c r="B48" s="25" t="s">
        <v>814</v>
      </c>
      <c r="C48" s="15">
        <v>0.29305555555555557</v>
      </c>
      <c r="D48" s="38"/>
      <c r="E48" s="1">
        <v>300</v>
      </c>
      <c r="F48" s="19" t="s">
        <v>1037</v>
      </c>
      <c r="G48" s="16">
        <v>1190</v>
      </c>
      <c r="H48" s="16">
        <v>1099</v>
      </c>
      <c r="I48" s="17" t="s">
        <v>878</v>
      </c>
      <c r="J48" s="16" t="s">
        <v>796</v>
      </c>
      <c r="K48" s="33">
        <v>4</v>
      </c>
      <c r="L48" s="16">
        <v>180</v>
      </c>
      <c r="M48" s="19">
        <v>5889.9508999999998</v>
      </c>
      <c r="Q48" s="101">
        <v>264.77780000000001</v>
      </c>
      <c r="R48" s="101">
        <v>267.7</v>
      </c>
      <c r="S48" s="431" t="s">
        <v>498</v>
      </c>
      <c r="T48" s="377">
        <v>-60</v>
      </c>
      <c r="U48" s="441">
        <v>0</v>
      </c>
      <c r="V48" s="431" t="s">
        <v>12</v>
      </c>
      <c r="W48" s="539">
        <v>89.291274747222232</v>
      </c>
      <c r="X48" s="539">
        <v>2.7047094821883615</v>
      </c>
      <c r="Y48" s="539">
        <v>1737.5904496431795</v>
      </c>
      <c r="Z48" s="543">
        <v>126.60865</v>
      </c>
      <c r="AA48" s="543">
        <v>13.71064</v>
      </c>
      <c r="AB48" s="540">
        <v>211.5455</v>
      </c>
      <c r="AC48" s="540">
        <v>69.074700000000007</v>
      </c>
      <c r="AD48" s="542">
        <v>9.1933069780000007</v>
      </c>
      <c r="AE48" s="540">
        <v>1.07</v>
      </c>
      <c r="AF48" s="540">
        <v>0.16900000000000001</v>
      </c>
      <c r="AG48" s="540">
        <v>3.82</v>
      </c>
      <c r="AH48" s="540">
        <v>97.168000000000006</v>
      </c>
      <c r="AI48" s="539">
        <v>1792.6279999999999</v>
      </c>
      <c r="AJ48" s="540">
        <v>359.46543000000003</v>
      </c>
      <c r="AK48" s="540">
        <v>6.89398</v>
      </c>
      <c r="AL48" s="540">
        <v>18.124420000000001</v>
      </c>
      <c r="AM48" s="540">
        <v>1.47241</v>
      </c>
      <c r="AN48" s="538">
        <v>148083747.69999999</v>
      </c>
      <c r="AO48" s="541">
        <v>0.60018199999999999</v>
      </c>
      <c r="AP48" s="538">
        <v>399821.47398000001</v>
      </c>
      <c r="AQ48" s="541">
        <v>6.2965199999999999E-2</v>
      </c>
      <c r="AR48" s="540">
        <v>160.578</v>
      </c>
      <c r="AS48" s="538" t="s">
        <v>472</v>
      </c>
      <c r="AT48" s="540">
        <v>19.3704</v>
      </c>
    </row>
    <row r="49" spans="1:46">
      <c r="A49" s="2" t="s">
        <v>1188</v>
      </c>
      <c r="B49" s="25" t="s">
        <v>1214</v>
      </c>
      <c r="C49" s="15">
        <v>0.29722222222222222</v>
      </c>
      <c r="D49" s="38"/>
      <c r="E49" s="1">
        <v>30</v>
      </c>
      <c r="F49" s="19" t="s">
        <v>1037</v>
      </c>
      <c r="G49" s="16">
        <v>1190</v>
      </c>
      <c r="H49" s="16">
        <v>1099</v>
      </c>
      <c r="I49" s="17" t="s">
        <v>638</v>
      </c>
      <c r="J49" s="16" t="s">
        <v>796</v>
      </c>
      <c r="K49" s="33">
        <v>4</v>
      </c>
      <c r="L49" s="16">
        <v>180</v>
      </c>
      <c r="M49" s="19">
        <v>5889.9508999999998</v>
      </c>
      <c r="Q49" s="101">
        <v>264.77780000000001</v>
      </c>
      <c r="R49" s="101">
        <v>267.7</v>
      </c>
      <c r="S49" s="431" t="s">
        <v>1188</v>
      </c>
      <c r="T49" s="377"/>
      <c r="U49" s="438"/>
      <c r="V49" s="342"/>
      <c r="W49"/>
      <c r="X49"/>
      <c r="Y49"/>
      <c r="Z49" s="543">
        <v>126.62349</v>
      </c>
      <c r="AA49" s="543">
        <v>13.70435</v>
      </c>
      <c r="AB49" s="540">
        <v>213.2962</v>
      </c>
      <c r="AC49" s="540">
        <v>68.733800000000002</v>
      </c>
      <c r="AD49" s="542">
        <v>9.2434438721000003</v>
      </c>
      <c r="AE49" s="540">
        <v>1.073</v>
      </c>
      <c r="AF49" s="540">
        <v>0.17</v>
      </c>
      <c r="AG49" s="540">
        <v>3.82</v>
      </c>
      <c r="AH49" s="540">
        <v>97.171999999999997</v>
      </c>
      <c r="AI49" s="539">
        <v>1792.575</v>
      </c>
      <c r="AJ49" s="540">
        <v>359.45359000000002</v>
      </c>
      <c r="AK49" s="540">
        <v>6.8966200000000004</v>
      </c>
      <c r="AL49" s="540">
        <v>18.099129999999999</v>
      </c>
      <c r="AM49" s="540">
        <v>1.4723900000000001</v>
      </c>
      <c r="AN49" s="538">
        <v>148083855.69999999</v>
      </c>
      <c r="AO49" s="541">
        <v>0.59985500000000003</v>
      </c>
      <c r="AP49" s="538">
        <v>399833.22858</v>
      </c>
      <c r="AQ49" s="541">
        <v>6.7635399999999998E-2</v>
      </c>
      <c r="AR49" s="540">
        <v>160.59020000000001</v>
      </c>
      <c r="AS49" s="538" t="s">
        <v>472</v>
      </c>
      <c r="AT49" s="540">
        <v>19.3583</v>
      </c>
    </row>
    <row r="50" spans="1:46">
      <c r="A50" s="2" t="s">
        <v>882</v>
      </c>
      <c r="B50" s="25" t="s">
        <v>639</v>
      </c>
      <c r="C50" s="15">
        <v>0.2986111111111111</v>
      </c>
      <c r="D50" s="38"/>
      <c r="E50" s="1">
        <v>600</v>
      </c>
      <c r="F50" s="19" t="s">
        <v>1037</v>
      </c>
      <c r="G50" s="16">
        <v>1190</v>
      </c>
      <c r="H50" s="16">
        <v>1099</v>
      </c>
      <c r="I50" s="17" t="s">
        <v>881</v>
      </c>
      <c r="J50" s="16" t="s">
        <v>796</v>
      </c>
      <c r="K50" s="33">
        <v>4</v>
      </c>
      <c r="L50" s="16">
        <v>180</v>
      </c>
      <c r="M50" s="19">
        <v>5889.9508999999998</v>
      </c>
      <c r="Q50" s="101">
        <v>264.77780000000001</v>
      </c>
      <c r="R50" s="101">
        <v>267.7</v>
      </c>
      <c r="S50"/>
      <c r="T50" s="377"/>
      <c r="U50" s="438"/>
      <c r="V50" s="342"/>
      <c r="W50"/>
      <c r="X50"/>
      <c r="Y50"/>
    </row>
    <row r="51" spans="1:46">
      <c r="A51" s="2" t="s">
        <v>1338</v>
      </c>
      <c r="B51" s="25" t="s">
        <v>640</v>
      </c>
      <c r="C51" s="15">
        <v>0.30833333333333335</v>
      </c>
      <c r="D51" s="79">
        <v>0</v>
      </c>
      <c r="E51" s="1">
        <v>30</v>
      </c>
      <c r="F51" s="19" t="s">
        <v>1037</v>
      </c>
      <c r="G51" s="16">
        <v>1190</v>
      </c>
      <c r="H51" s="16">
        <v>994</v>
      </c>
      <c r="I51" s="57" t="s">
        <v>1075</v>
      </c>
      <c r="J51" s="33" t="s">
        <v>1258</v>
      </c>
      <c r="K51" s="33">
        <v>4</v>
      </c>
      <c r="L51" s="16">
        <v>180</v>
      </c>
      <c r="M51" s="19">
        <v>5891.451</v>
      </c>
      <c r="O51" s="101">
        <v>264.8</v>
      </c>
      <c r="P51" s="101">
        <v>267.7</v>
      </c>
      <c r="Q51" s="101">
        <v>264.77780000000001</v>
      </c>
      <c r="R51" s="101">
        <v>267.7</v>
      </c>
      <c r="S51"/>
      <c r="T51" s="377"/>
      <c r="U51" s="438"/>
      <c r="V51" s="342"/>
      <c r="W51"/>
      <c r="X51"/>
      <c r="Y51"/>
    </row>
    <row r="52" spans="1:46">
      <c r="A52" s="2" t="s">
        <v>162</v>
      </c>
      <c r="B52" s="25" t="s">
        <v>1218</v>
      </c>
      <c r="C52" s="15">
        <v>0.31041666666666667</v>
      </c>
      <c r="D52" s="38"/>
      <c r="E52" s="1">
        <v>300</v>
      </c>
      <c r="F52" s="19" t="s">
        <v>1037</v>
      </c>
      <c r="G52" s="16">
        <v>1190</v>
      </c>
      <c r="H52" s="16">
        <v>1099</v>
      </c>
      <c r="I52" s="17" t="s">
        <v>1300</v>
      </c>
      <c r="J52" s="16" t="s">
        <v>796</v>
      </c>
      <c r="K52" s="33">
        <v>4</v>
      </c>
      <c r="L52" s="16">
        <v>180</v>
      </c>
      <c r="M52" s="19">
        <v>5889.9508999999998</v>
      </c>
      <c r="Q52" s="101">
        <v>264.77780000000001</v>
      </c>
      <c r="R52" s="101">
        <v>267.7</v>
      </c>
      <c r="S52" s="433" t="s">
        <v>480</v>
      </c>
      <c r="T52" s="377">
        <v>0</v>
      </c>
      <c r="U52" s="441">
        <v>0</v>
      </c>
      <c r="V52" s="431" t="s">
        <v>12</v>
      </c>
      <c r="W52" s="539">
        <v>85.353343792139171</v>
      </c>
      <c r="X52" s="539">
        <v>-28.020759474619041</v>
      </c>
      <c r="Y52" s="539">
        <v>174.51024508251794</v>
      </c>
      <c r="Z52" s="543">
        <v>126.73321</v>
      </c>
      <c r="AA52" s="543">
        <v>13.65733</v>
      </c>
      <c r="AB52" s="540">
        <v>224.6155</v>
      </c>
      <c r="AC52" s="540">
        <v>65.802300000000002</v>
      </c>
      <c r="AD52" s="542">
        <v>9.6111144287000005</v>
      </c>
      <c r="AE52" s="540">
        <v>1.0960000000000001</v>
      </c>
      <c r="AF52" s="540">
        <v>0.17299999999999999</v>
      </c>
      <c r="AG52" s="540">
        <v>3.82</v>
      </c>
      <c r="AH52" s="540">
        <v>97.197999999999993</v>
      </c>
      <c r="AI52" s="539">
        <v>1792.075</v>
      </c>
      <c r="AJ52" s="540">
        <v>359.36786999999998</v>
      </c>
      <c r="AK52" s="540">
        <v>6.9166299999999996</v>
      </c>
      <c r="AL52" s="540">
        <v>17.913679999999999</v>
      </c>
      <c r="AM52" s="540">
        <v>1.4722500000000001</v>
      </c>
      <c r="AN52" s="538">
        <v>148084645.90000001</v>
      </c>
      <c r="AO52" s="541">
        <v>0.59745539999999997</v>
      </c>
      <c r="AP52" s="538">
        <v>399944.92137</v>
      </c>
      <c r="AQ52" s="541">
        <v>0.1014544</v>
      </c>
      <c r="AR52" s="540">
        <v>160.68039999999999</v>
      </c>
      <c r="AS52" s="538" t="s">
        <v>472</v>
      </c>
      <c r="AT52" s="540">
        <v>19.2682</v>
      </c>
    </row>
    <row r="53" spans="1:46">
      <c r="A53" s="2" t="s">
        <v>162</v>
      </c>
      <c r="B53" s="25" t="s">
        <v>1219</v>
      </c>
      <c r="C53" s="15">
        <v>0.31527777777777777</v>
      </c>
      <c r="D53" s="38"/>
      <c r="E53" s="1">
        <v>300</v>
      </c>
      <c r="F53" s="19" t="s">
        <v>1037</v>
      </c>
      <c r="G53" s="16">
        <v>1190</v>
      </c>
      <c r="H53" s="16">
        <v>1099</v>
      </c>
      <c r="I53" s="17" t="s">
        <v>792</v>
      </c>
      <c r="J53" s="16" t="s">
        <v>796</v>
      </c>
      <c r="K53" s="33">
        <v>4</v>
      </c>
      <c r="L53" s="16">
        <v>180</v>
      </c>
      <c r="M53" s="19">
        <v>5889.9508999999998</v>
      </c>
      <c r="Q53" s="101">
        <v>264.77780000000001</v>
      </c>
      <c r="R53" s="101">
        <v>267.7</v>
      </c>
      <c r="S53" s="433" t="s">
        <v>480</v>
      </c>
      <c r="T53" s="377">
        <v>0</v>
      </c>
      <c r="U53" s="441">
        <v>0</v>
      </c>
      <c r="V53" s="431" t="s">
        <v>200</v>
      </c>
      <c r="W53" s="539">
        <v>85.52760276898961</v>
      </c>
      <c r="X53" s="539">
        <v>-26.481980602227786</v>
      </c>
      <c r="Y53" s="539">
        <v>399.95579903875205</v>
      </c>
      <c r="Z53" s="543">
        <v>126.76853</v>
      </c>
      <c r="AA53" s="543">
        <v>13.64202</v>
      </c>
      <c r="AB53" s="540">
        <v>227.6969</v>
      </c>
      <c r="AC53" s="540">
        <v>64.738</v>
      </c>
      <c r="AD53" s="542">
        <v>9.7281005147999995</v>
      </c>
      <c r="AE53" s="540">
        <v>1.105</v>
      </c>
      <c r="AF53" s="540">
        <v>0.17499999999999999</v>
      </c>
      <c r="AG53" s="540">
        <v>3.82</v>
      </c>
      <c r="AH53" s="540">
        <v>97.206000000000003</v>
      </c>
      <c r="AI53" s="539">
        <v>1791.874</v>
      </c>
      <c r="AJ53" s="540">
        <v>359.34107999999998</v>
      </c>
      <c r="AK53" s="540">
        <v>6.9232100000000001</v>
      </c>
      <c r="AL53" s="540">
        <v>17.854669999999999</v>
      </c>
      <c r="AM53" s="540">
        <v>1.47221</v>
      </c>
      <c r="AN53" s="538">
        <v>148084896.69999999</v>
      </c>
      <c r="AO53" s="541">
        <v>0.59669139999999998</v>
      </c>
      <c r="AP53" s="538">
        <v>399989.75724000001</v>
      </c>
      <c r="AQ53" s="541">
        <v>0.1120259</v>
      </c>
      <c r="AR53" s="540">
        <v>160.70949999999999</v>
      </c>
      <c r="AS53" s="538" t="s">
        <v>472</v>
      </c>
      <c r="AT53" s="540">
        <v>19.2392</v>
      </c>
    </row>
    <row r="54" spans="1:46">
      <c r="A54" s="2" t="s">
        <v>162</v>
      </c>
      <c r="B54" s="25" t="s">
        <v>1052</v>
      </c>
      <c r="C54" s="15">
        <v>0.32083333333333336</v>
      </c>
      <c r="D54" s="38"/>
      <c r="E54" s="1">
        <v>300</v>
      </c>
      <c r="F54" s="19" t="s">
        <v>1037</v>
      </c>
      <c r="G54" s="16">
        <v>1190</v>
      </c>
      <c r="H54" s="16">
        <v>1099</v>
      </c>
      <c r="I54" s="17" t="s">
        <v>873</v>
      </c>
      <c r="J54" s="16" t="s">
        <v>796</v>
      </c>
      <c r="K54" s="33">
        <v>4</v>
      </c>
      <c r="L54" s="16">
        <v>180</v>
      </c>
      <c r="M54" s="19">
        <v>5889.9508999999998</v>
      </c>
      <c r="Q54" s="101">
        <v>264.77780000000001</v>
      </c>
      <c r="R54" s="101">
        <v>267.7</v>
      </c>
      <c r="S54" s="433" t="s">
        <v>480</v>
      </c>
      <c r="T54" s="377">
        <v>-28</v>
      </c>
      <c r="U54" s="441">
        <v>0</v>
      </c>
      <c r="V54" s="431" t="s">
        <v>12</v>
      </c>
      <c r="W54" s="539">
        <v>85.808414231025523</v>
      </c>
      <c r="X54" s="539">
        <v>-23.837701604766512</v>
      </c>
      <c r="Y54" s="539">
        <v>948.77086426633014</v>
      </c>
      <c r="Z54" s="543">
        <v>126.80916999999999</v>
      </c>
      <c r="AA54" s="543">
        <v>13.62433</v>
      </c>
      <c r="AB54" s="540">
        <v>230.94800000000001</v>
      </c>
      <c r="AC54" s="540">
        <v>63.4602</v>
      </c>
      <c r="AD54" s="542">
        <v>9.8617988990000001</v>
      </c>
      <c r="AE54" s="540">
        <v>1.117</v>
      </c>
      <c r="AF54" s="540">
        <v>0.17699999999999999</v>
      </c>
      <c r="AG54" s="540">
        <v>3.82</v>
      </c>
      <c r="AH54" s="540">
        <v>97.215999999999994</v>
      </c>
      <c r="AI54" s="539">
        <v>1791.62</v>
      </c>
      <c r="AJ54" s="540">
        <v>359.31076999999999</v>
      </c>
      <c r="AK54" s="540">
        <v>6.93086</v>
      </c>
      <c r="AL54" s="540">
        <v>17.787230000000001</v>
      </c>
      <c r="AM54" s="540">
        <v>1.4721599999999999</v>
      </c>
      <c r="AN54" s="538">
        <v>148085182.90000001</v>
      </c>
      <c r="AO54" s="541">
        <v>0.59581779999999995</v>
      </c>
      <c r="AP54" s="538">
        <v>400046.40513000003</v>
      </c>
      <c r="AQ54" s="541">
        <v>0.123975</v>
      </c>
      <c r="AR54" s="540">
        <v>160.74299999999999</v>
      </c>
      <c r="AS54" s="538" t="s">
        <v>472</v>
      </c>
      <c r="AT54" s="540">
        <v>19.2058</v>
      </c>
    </row>
    <row r="55" spans="1:46">
      <c r="A55" s="2" t="s">
        <v>162</v>
      </c>
      <c r="B55" s="25" t="s">
        <v>641</v>
      </c>
      <c r="C55" s="15">
        <v>0.3263888888888889</v>
      </c>
      <c r="D55" s="38"/>
      <c r="E55" s="1">
        <v>300</v>
      </c>
      <c r="F55" s="19" t="s">
        <v>1037</v>
      </c>
      <c r="G55" s="16">
        <v>1190</v>
      </c>
      <c r="H55" s="16">
        <v>1099</v>
      </c>
      <c r="I55" s="17" t="s">
        <v>1091</v>
      </c>
      <c r="J55" s="16" t="s">
        <v>796</v>
      </c>
      <c r="K55" s="33">
        <v>4</v>
      </c>
      <c r="L55" s="16">
        <v>180</v>
      </c>
      <c r="M55" s="19">
        <v>5889.9508999999998</v>
      </c>
      <c r="Q55" s="101">
        <v>264.77780000000001</v>
      </c>
      <c r="R55" s="101">
        <v>267.7</v>
      </c>
      <c r="S55" s="433" t="s">
        <v>480</v>
      </c>
      <c r="T55" s="377">
        <v>-42</v>
      </c>
      <c r="U55" s="441">
        <v>0</v>
      </c>
      <c r="V55" s="431" t="s">
        <v>12</v>
      </c>
      <c r="W55" s="539">
        <v>85.903827778514511</v>
      </c>
      <c r="X55" s="539">
        <v>-22.538454633678477</v>
      </c>
      <c r="Y55" s="539">
        <v>1339.5678117591383</v>
      </c>
      <c r="Z55" s="543">
        <v>126.85015</v>
      </c>
      <c r="AA55" s="543">
        <v>13.60643</v>
      </c>
      <c r="AB55" s="540">
        <v>233.93729999999999</v>
      </c>
      <c r="AC55" s="540">
        <v>62.125700000000002</v>
      </c>
      <c r="AD55" s="542">
        <v>9.9954972832000006</v>
      </c>
      <c r="AE55" s="540">
        <v>1.131</v>
      </c>
      <c r="AF55" s="540">
        <v>0.17899999999999999</v>
      </c>
      <c r="AG55" s="540">
        <v>3.82</v>
      </c>
      <c r="AH55" s="540">
        <v>97.224999999999994</v>
      </c>
      <c r="AI55" s="539">
        <v>1791.3409999999999</v>
      </c>
      <c r="AJ55" s="540">
        <v>359.28084999999999</v>
      </c>
      <c r="AK55" s="540">
        <v>6.9386200000000002</v>
      </c>
      <c r="AL55" s="540">
        <v>17.719799999999999</v>
      </c>
      <c r="AM55" s="540">
        <v>1.4721</v>
      </c>
      <c r="AN55" s="538">
        <v>148085468.69999999</v>
      </c>
      <c r="AO55" s="541">
        <v>0.59494400000000003</v>
      </c>
      <c r="AP55" s="538">
        <v>400108.75206999999</v>
      </c>
      <c r="AQ55" s="541">
        <v>0.1357689</v>
      </c>
      <c r="AR55" s="540">
        <v>160.77680000000001</v>
      </c>
      <c r="AS55" s="538" t="s">
        <v>472</v>
      </c>
      <c r="AT55" s="540">
        <v>19.1721</v>
      </c>
    </row>
    <row r="56" spans="1:46">
      <c r="A56" s="2" t="s">
        <v>162</v>
      </c>
      <c r="B56" s="25" t="s">
        <v>642</v>
      </c>
      <c r="C56" s="15">
        <v>0.33124999999999999</v>
      </c>
      <c r="D56" s="38"/>
      <c r="E56" s="1">
        <v>300</v>
      </c>
      <c r="F56" s="19" t="s">
        <v>1037</v>
      </c>
      <c r="G56" s="16">
        <v>1190</v>
      </c>
      <c r="H56" s="16">
        <v>1099</v>
      </c>
      <c r="I56" s="17" t="s">
        <v>878</v>
      </c>
      <c r="J56" s="16" t="s">
        <v>796</v>
      </c>
      <c r="K56" s="33">
        <v>4</v>
      </c>
      <c r="L56" s="16">
        <v>180</v>
      </c>
      <c r="M56" s="19">
        <v>5889.9508999999998</v>
      </c>
      <c r="Q56" s="101">
        <v>264.77780000000001</v>
      </c>
      <c r="R56" s="101">
        <v>267.7</v>
      </c>
      <c r="S56" s="433" t="s">
        <v>480</v>
      </c>
      <c r="T56" s="377">
        <v>-60</v>
      </c>
      <c r="U56" s="441">
        <v>0</v>
      </c>
      <c r="V56" s="431" t="s">
        <v>12</v>
      </c>
      <c r="W56" s="539">
        <v>85.980486102123862</v>
      </c>
      <c r="X56" s="539">
        <v>-21.281586526545354</v>
      </c>
      <c r="Y56" s="539">
        <v>1843.8964198459116</v>
      </c>
      <c r="Z56" s="543">
        <v>126.88630000000001</v>
      </c>
      <c r="AA56" s="543">
        <v>13.590590000000001</v>
      </c>
      <c r="AB56" s="540">
        <v>236.35939999999999</v>
      </c>
      <c r="AC56" s="540">
        <v>60.917900000000003</v>
      </c>
      <c r="AD56" s="542">
        <v>10.1124833693</v>
      </c>
      <c r="AE56" s="540">
        <v>1.143</v>
      </c>
      <c r="AF56" s="540">
        <v>0.18099999999999999</v>
      </c>
      <c r="AG56" s="540">
        <v>3.82</v>
      </c>
      <c r="AH56" s="540">
        <v>97.233999999999995</v>
      </c>
      <c r="AI56" s="539">
        <v>1791.076</v>
      </c>
      <c r="AJ56" s="540">
        <v>359.25497999999999</v>
      </c>
      <c r="AK56" s="540">
        <v>6.9455</v>
      </c>
      <c r="AL56" s="540">
        <v>17.660789999999999</v>
      </c>
      <c r="AM56" s="540">
        <v>1.4720599999999999</v>
      </c>
      <c r="AN56" s="538">
        <v>148085718.40000001</v>
      </c>
      <c r="AO56" s="541">
        <v>0.59417909999999996</v>
      </c>
      <c r="AP56" s="538">
        <v>400167.91963000002</v>
      </c>
      <c r="AQ56" s="541">
        <v>0.14595030000000001</v>
      </c>
      <c r="AR56" s="540">
        <v>160.80670000000001</v>
      </c>
      <c r="AS56" s="538" t="s">
        <v>472</v>
      </c>
      <c r="AT56" s="540">
        <v>19.142299999999999</v>
      </c>
    </row>
    <row r="57" spans="1:46">
      <c r="A57" s="2" t="s">
        <v>1188</v>
      </c>
      <c r="B57" s="25" t="s">
        <v>1066</v>
      </c>
      <c r="C57" s="15">
        <v>0.33680555555555558</v>
      </c>
      <c r="D57" s="38"/>
      <c r="E57" s="1">
        <v>30</v>
      </c>
      <c r="F57" s="19" t="s">
        <v>1037</v>
      </c>
      <c r="G57" s="16">
        <v>1190</v>
      </c>
      <c r="H57" s="16">
        <v>1099</v>
      </c>
      <c r="I57" s="17" t="s">
        <v>1093</v>
      </c>
      <c r="J57" s="16" t="s">
        <v>796</v>
      </c>
      <c r="K57" s="33">
        <v>4</v>
      </c>
      <c r="L57" s="16">
        <v>180</v>
      </c>
      <c r="M57" s="19">
        <v>5889.9508999999998</v>
      </c>
      <c r="Q57" s="101">
        <v>264.77780000000001</v>
      </c>
      <c r="R57" s="101">
        <v>267.7</v>
      </c>
      <c r="S57" s="431" t="s">
        <v>1188</v>
      </c>
      <c r="T57" s="377"/>
      <c r="U57" s="438"/>
      <c r="V57" s="342"/>
      <c r="W57"/>
      <c r="X57"/>
      <c r="Y57"/>
      <c r="Z57" s="543">
        <v>126.9123</v>
      </c>
      <c r="AA57" s="543">
        <v>13.579190000000001</v>
      </c>
      <c r="AB57" s="540">
        <v>237.989</v>
      </c>
      <c r="AC57" s="540">
        <v>60.0349</v>
      </c>
      <c r="AD57" s="542">
        <v>10.196044859300001</v>
      </c>
      <c r="AE57" s="540">
        <v>1.153</v>
      </c>
      <c r="AF57" s="540">
        <v>0.182</v>
      </c>
      <c r="AG57" s="540">
        <v>3.82</v>
      </c>
      <c r="AH57" s="540">
        <v>97.24</v>
      </c>
      <c r="AI57" s="539">
        <v>1790.875</v>
      </c>
      <c r="AJ57" s="540">
        <v>359.23671000000002</v>
      </c>
      <c r="AK57" s="540">
        <v>6.9504599999999996</v>
      </c>
      <c r="AL57" s="540">
        <v>17.618639999999999</v>
      </c>
      <c r="AM57" s="540">
        <v>1.4720299999999999</v>
      </c>
      <c r="AN57" s="538">
        <v>148085896.59999999</v>
      </c>
      <c r="AO57" s="541">
        <v>0.59363250000000001</v>
      </c>
      <c r="AP57" s="538">
        <v>400212.78612</v>
      </c>
      <c r="AQ57" s="541">
        <v>0.1531383</v>
      </c>
      <c r="AR57" s="540">
        <v>160.82820000000001</v>
      </c>
      <c r="AS57" s="538" t="s">
        <v>472</v>
      </c>
      <c r="AT57" s="540">
        <v>19.120899999999999</v>
      </c>
    </row>
    <row r="58" spans="1:46">
      <c r="A58" s="2" t="s">
        <v>882</v>
      </c>
      <c r="B58" s="25" t="s">
        <v>643</v>
      </c>
      <c r="C58" s="15">
        <v>0.33888888888888885</v>
      </c>
      <c r="D58" s="38"/>
      <c r="E58" s="1">
        <v>600</v>
      </c>
      <c r="F58" s="19" t="s">
        <v>1037</v>
      </c>
      <c r="G58" s="16">
        <v>1190</v>
      </c>
      <c r="H58" s="16">
        <v>1099</v>
      </c>
      <c r="I58" s="17" t="s">
        <v>881</v>
      </c>
      <c r="J58" s="16" t="s">
        <v>796</v>
      </c>
      <c r="K58" s="33">
        <v>4</v>
      </c>
      <c r="L58" s="16">
        <v>180</v>
      </c>
      <c r="M58" s="19">
        <v>5889.9508999999998</v>
      </c>
      <c r="O58" s="101">
        <v>264.8</v>
      </c>
      <c r="P58" s="101">
        <v>267.8</v>
      </c>
      <c r="Q58" s="101">
        <v>264.77780000000001</v>
      </c>
      <c r="R58" s="101">
        <v>267.7</v>
      </c>
      <c r="S58"/>
      <c r="T58" s="377"/>
      <c r="U58" s="438"/>
      <c r="V58" s="342"/>
      <c r="W58"/>
      <c r="X58"/>
      <c r="Y58"/>
    </row>
    <row r="59" spans="1:46">
      <c r="A59" s="2" t="s">
        <v>1338</v>
      </c>
      <c r="B59" s="25" t="s">
        <v>644</v>
      </c>
      <c r="C59" s="15">
        <v>0.34722222222222227</v>
      </c>
      <c r="D59" s="79">
        <v>0</v>
      </c>
      <c r="E59" s="1">
        <v>30</v>
      </c>
      <c r="F59" s="19" t="s">
        <v>1037</v>
      </c>
      <c r="G59" s="16">
        <v>1190</v>
      </c>
      <c r="H59" s="16">
        <v>994</v>
      </c>
      <c r="I59" s="35" t="s">
        <v>526</v>
      </c>
      <c r="J59" s="33" t="s">
        <v>1258</v>
      </c>
      <c r="K59" s="33">
        <v>4</v>
      </c>
      <c r="L59" s="16">
        <v>180</v>
      </c>
      <c r="M59" s="19">
        <v>5891.451</v>
      </c>
      <c r="Q59" s="101">
        <v>264.77780000000001</v>
      </c>
      <c r="R59" s="101">
        <v>267.7</v>
      </c>
      <c r="S59"/>
      <c r="T59" s="377"/>
      <c r="U59" s="438"/>
      <c r="V59" s="342"/>
      <c r="W59"/>
      <c r="X59"/>
      <c r="Y59"/>
    </row>
    <row r="60" spans="1:46">
      <c r="A60" s="2" t="s">
        <v>1254</v>
      </c>
      <c r="B60" s="25" t="s">
        <v>1071</v>
      </c>
      <c r="C60" s="15">
        <v>0.35625000000000001</v>
      </c>
      <c r="D60" s="38"/>
      <c r="E60" s="1">
        <v>300</v>
      </c>
      <c r="F60" s="19" t="s">
        <v>1037</v>
      </c>
      <c r="G60" s="16">
        <v>1190</v>
      </c>
      <c r="H60" s="16">
        <v>1099</v>
      </c>
      <c r="I60" s="17" t="s">
        <v>1300</v>
      </c>
      <c r="J60" s="16" t="s">
        <v>796</v>
      </c>
      <c r="K60" s="33">
        <v>4</v>
      </c>
      <c r="L60" s="16">
        <v>180</v>
      </c>
      <c r="M60" s="19">
        <v>5889.9508999999998</v>
      </c>
      <c r="Q60" s="101">
        <v>264.77780000000001</v>
      </c>
      <c r="R60" s="101">
        <v>267.7</v>
      </c>
      <c r="S60" s="431" t="s">
        <v>1132</v>
      </c>
      <c r="T60" s="377">
        <v>0</v>
      </c>
      <c r="U60" s="438">
        <v>0</v>
      </c>
      <c r="V60" s="431" t="s">
        <v>199</v>
      </c>
      <c r="W60" s="539">
        <v>-57.972905902976926</v>
      </c>
      <c r="X60" s="539">
        <v>-76.802334143643421</v>
      </c>
      <c r="Y60" s="539">
        <v>174.75603413266367</v>
      </c>
      <c r="Z60" s="543">
        <v>127.07729999999999</v>
      </c>
      <c r="AA60" s="543">
        <v>13.50676</v>
      </c>
      <c r="AB60" s="540">
        <v>246.57069999999999</v>
      </c>
      <c r="AC60" s="540">
        <v>54.2712</v>
      </c>
      <c r="AD60" s="542">
        <v>10.714126097599999</v>
      </c>
      <c r="AE60" s="540">
        <v>1.2310000000000001</v>
      </c>
      <c r="AF60" s="540">
        <v>0.19500000000000001</v>
      </c>
      <c r="AG60" s="540">
        <v>3.81</v>
      </c>
      <c r="AH60" s="540">
        <v>97.278999999999996</v>
      </c>
      <c r="AI60" s="539">
        <v>1789.422</v>
      </c>
      <c r="AJ60" s="540">
        <v>359.12747000000002</v>
      </c>
      <c r="AK60" s="540">
        <v>6.98184</v>
      </c>
      <c r="AL60" s="540">
        <v>17.357320000000001</v>
      </c>
      <c r="AM60" s="540">
        <v>1.47183</v>
      </c>
      <c r="AN60" s="538">
        <v>148086997.59999999</v>
      </c>
      <c r="AO60" s="541">
        <v>0.59024109999999996</v>
      </c>
      <c r="AP60" s="538">
        <v>400537.92560000002</v>
      </c>
      <c r="AQ60" s="541">
        <v>0.19592419999999999</v>
      </c>
      <c r="AR60" s="540">
        <v>160.965</v>
      </c>
      <c r="AS60" s="538" t="s">
        <v>472</v>
      </c>
      <c r="AT60" s="540">
        <v>18.984400000000001</v>
      </c>
    </row>
    <row r="61" spans="1:46">
      <c r="A61" s="2" t="s">
        <v>1254</v>
      </c>
      <c r="B61" s="25" t="s">
        <v>1072</v>
      </c>
      <c r="C61" s="15">
        <v>0.3611111111111111</v>
      </c>
      <c r="D61" s="38"/>
      <c r="E61" s="1">
        <v>300</v>
      </c>
      <c r="F61" s="19" t="s">
        <v>1037</v>
      </c>
      <c r="G61" s="16">
        <v>1190</v>
      </c>
      <c r="H61" s="16">
        <v>1099</v>
      </c>
      <c r="I61" s="17" t="s">
        <v>792</v>
      </c>
      <c r="J61" s="16" t="s">
        <v>796</v>
      </c>
      <c r="K61" s="33">
        <v>4</v>
      </c>
      <c r="L61" s="16">
        <v>180</v>
      </c>
      <c r="M61" s="19">
        <v>5889.9508999999998</v>
      </c>
      <c r="Q61" s="101">
        <v>264.77780000000001</v>
      </c>
      <c r="R61" s="101">
        <v>267.7</v>
      </c>
      <c r="S61" s="431" t="s">
        <v>1132</v>
      </c>
      <c r="T61" s="377">
        <v>0</v>
      </c>
      <c r="U61" s="438">
        <v>0</v>
      </c>
      <c r="V61" s="431" t="s">
        <v>202</v>
      </c>
      <c r="W61" s="539">
        <v>-58.584706644173686</v>
      </c>
      <c r="X61" s="539">
        <v>-76.522261619430552</v>
      </c>
      <c r="Y61" s="539">
        <v>400.58173307125344</v>
      </c>
      <c r="Z61" s="543">
        <v>127.11556</v>
      </c>
      <c r="AA61" s="543">
        <v>13.490019999999999</v>
      </c>
      <c r="AB61" s="540">
        <v>248.2157</v>
      </c>
      <c r="AC61" s="540">
        <v>52.916800000000002</v>
      </c>
      <c r="AD61" s="542">
        <v>10.8311121837</v>
      </c>
      <c r="AE61" s="540">
        <v>1.252</v>
      </c>
      <c r="AF61" s="540">
        <v>0.19800000000000001</v>
      </c>
      <c r="AG61" s="540">
        <v>3.81</v>
      </c>
      <c r="AH61" s="540">
        <v>97.287999999999997</v>
      </c>
      <c r="AI61" s="539">
        <v>1789.0450000000001</v>
      </c>
      <c r="AJ61" s="540">
        <v>359.10386</v>
      </c>
      <c r="AK61" s="540">
        <v>6.9890400000000001</v>
      </c>
      <c r="AL61" s="540">
        <v>17.298310000000001</v>
      </c>
      <c r="AM61" s="540">
        <v>1.4717800000000001</v>
      </c>
      <c r="AN61" s="538">
        <v>148087245.30000001</v>
      </c>
      <c r="AO61" s="541">
        <v>0.58947459999999996</v>
      </c>
      <c r="AP61" s="538">
        <v>400622.15252</v>
      </c>
      <c r="AQ61" s="541">
        <v>0.20511280000000001</v>
      </c>
      <c r="AR61" s="540">
        <v>160.99680000000001</v>
      </c>
      <c r="AS61" s="538" t="s">
        <v>472</v>
      </c>
      <c r="AT61" s="540">
        <v>18.9526</v>
      </c>
    </row>
    <row r="62" spans="1:46">
      <c r="A62" s="2" t="s">
        <v>1254</v>
      </c>
      <c r="B62" s="25" t="s">
        <v>956</v>
      </c>
      <c r="C62" s="15">
        <v>0.36805555555555558</v>
      </c>
      <c r="D62" s="38"/>
      <c r="E62" s="1">
        <v>300</v>
      </c>
      <c r="F62" s="19" t="s">
        <v>1037</v>
      </c>
      <c r="G62" s="16">
        <v>1190</v>
      </c>
      <c r="H62" s="16">
        <v>1099</v>
      </c>
      <c r="I62" s="17" t="s">
        <v>58</v>
      </c>
      <c r="J62" s="16" t="s">
        <v>796</v>
      </c>
      <c r="K62" s="33">
        <v>4</v>
      </c>
      <c r="L62" s="16">
        <v>180</v>
      </c>
      <c r="M62" s="19">
        <v>5889.9508999999998</v>
      </c>
      <c r="Q62" s="101">
        <v>264.77780000000001</v>
      </c>
      <c r="R62" s="101">
        <v>267.7</v>
      </c>
      <c r="S62" s="431" t="s">
        <v>1132</v>
      </c>
      <c r="T62" s="377">
        <v>0</v>
      </c>
      <c r="U62" s="438">
        <v>-7</v>
      </c>
      <c r="V62" s="431" t="s">
        <v>199</v>
      </c>
      <c r="W62" s="539">
        <v>-59.586147369541592</v>
      </c>
      <c r="X62" s="539">
        <v>-75.983666808066957</v>
      </c>
      <c r="Y62" s="539">
        <v>990.04545253554124</v>
      </c>
      <c r="Z62" s="543">
        <v>127.17094</v>
      </c>
      <c r="AA62" s="543">
        <v>13.465870000000001</v>
      </c>
      <c r="AB62" s="540">
        <v>250.4196</v>
      </c>
      <c r="AC62" s="540">
        <v>50.956800000000001</v>
      </c>
      <c r="AD62" s="542">
        <v>10.9982351637</v>
      </c>
      <c r="AE62" s="540">
        <v>1.286</v>
      </c>
      <c r="AF62" s="540">
        <v>0.20300000000000001</v>
      </c>
      <c r="AG62" s="540">
        <v>3.81</v>
      </c>
      <c r="AH62" s="540">
        <v>97.301000000000002</v>
      </c>
      <c r="AI62" s="539">
        <v>1788.479</v>
      </c>
      <c r="AJ62" s="540">
        <v>359.07089000000002</v>
      </c>
      <c r="AK62" s="540">
        <v>6.9993600000000002</v>
      </c>
      <c r="AL62" s="540">
        <v>17.214020000000001</v>
      </c>
      <c r="AM62" s="540">
        <v>1.4717100000000001</v>
      </c>
      <c r="AN62" s="538">
        <v>148087598.69999999</v>
      </c>
      <c r="AO62" s="541">
        <v>0.58837910000000004</v>
      </c>
      <c r="AP62" s="538">
        <v>400749.08163999999</v>
      </c>
      <c r="AQ62" s="541">
        <v>0.21790409999999999</v>
      </c>
      <c r="AR62" s="540">
        <v>161.0429</v>
      </c>
      <c r="AS62" s="538" t="s">
        <v>472</v>
      </c>
      <c r="AT62" s="540">
        <v>18.906600000000001</v>
      </c>
    </row>
    <row r="63" spans="1:46">
      <c r="A63" s="2" t="s">
        <v>1254</v>
      </c>
      <c r="B63" s="25" t="s">
        <v>958</v>
      </c>
      <c r="C63" s="15">
        <v>0.37361111111111112</v>
      </c>
      <c r="D63" s="38"/>
      <c r="E63" s="1">
        <v>300</v>
      </c>
      <c r="F63" s="19" t="s">
        <v>1037</v>
      </c>
      <c r="G63" s="16">
        <v>1190</v>
      </c>
      <c r="H63" s="16">
        <v>1099</v>
      </c>
      <c r="I63" s="17" t="s">
        <v>101</v>
      </c>
      <c r="J63" s="16" t="s">
        <v>796</v>
      </c>
      <c r="K63" s="33">
        <v>4</v>
      </c>
      <c r="L63" s="16">
        <v>180</v>
      </c>
      <c r="M63" s="19">
        <v>5889.9508999999998</v>
      </c>
      <c r="Q63" s="101">
        <v>264.77780000000001</v>
      </c>
      <c r="R63" s="101">
        <v>267.7</v>
      </c>
      <c r="S63" s="431" t="s">
        <v>1132</v>
      </c>
      <c r="T63" s="377">
        <v>0</v>
      </c>
      <c r="U63" s="438">
        <v>-10.5</v>
      </c>
      <c r="V63" s="431" t="s">
        <v>199</v>
      </c>
      <c r="W63" s="539">
        <v>-59.980472914151889</v>
      </c>
      <c r="X63" s="539">
        <v>-75.712100847981532</v>
      </c>
      <c r="Y63" s="539">
        <v>1398.1088804532328</v>
      </c>
      <c r="Z63" s="543">
        <v>127.21022000000001</v>
      </c>
      <c r="AA63" s="543">
        <v>13.4488</v>
      </c>
      <c r="AB63" s="540">
        <v>251.8715</v>
      </c>
      <c r="AC63" s="540">
        <v>49.569699999999997</v>
      </c>
      <c r="AD63" s="542">
        <v>11.115221249699999</v>
      </c>
      <c r="AE63" s="540">
        <v>1.3120000000000001</v>
      </c>
      <c r="AF63" s="540">
        <v>0.20799999999999999</v>
      </c>
      <c r="AG63" s="540">
        <v>3.81</v>
      </c>
      <c r="AH63" s="540">
        <v>97.31</v>
      </c>
      <c r="AI63" s="539">
        <v>1788.0619999999999</v>
      </c>
      <c r="AJ63" s="540">
        <v>359.04835000000003</v>
      </c>
      <c r="AK63" s="540">
        <v>7.0066100000000002</v>
      </c>
      <c r="AL63" s="540">
        <v>17.155010000000001</v>
      </c>
      <c r="AM63" s="540">
        <v>1.47167</v>
      </c>
      <c r="AN63" s="538">
        <v>148087845.59999999</v>
      </c>
      <c r="AO63" s="541">
        <v>0.58761200000000002</v>
      </c>
      <c r="AP63" s="538">
        <v>400842.44011000003</v>
      </c>
      <c r="AQ63" s="541">
        <v>0.22661200000000001</v>
      </c>
      <c r="AR63" s="540">
        <v>161.07570000000001</v>
      </c>
      <c r="AS63" s="538" t="s">
        <v>472</v>
      </c>
      <c r="AT63" s="540">
        <v>18.873899999999999</v>
      </c>
    </row>
    <row r="64" spans="1:46">
      <c r="A64" s="2" t="s">
        <v>1086</v>
      </c>
      <c r="B64" s="25" t="s">
        <v>959</v>
      </c>
      <c r="C64" s="15">
        <v>0.37847222222222227</v>
      </c>
      <c r="D64" s="38"/>
      <c r="E64" s="1">
        <v>300</v>
      </c>
      <c r="F64" s="19" t="s">
        <v>1037</v>
      </c>
      <c r="G64" s="16">
        <v>1190</v>
      </c>
      <c r="H64" s="16">
        <v>1099</v>
      </c>
      <c r="I64" s="17" t="s">
        <v>1300</v>
      </c>
      <c r="J64" s="16" t="s">
        <v>796</v>
      </c>
      <c r="K64" s="33">
        <v>4</v>
      </c>
      <c r="L64" s="16">
        <v>180</v>
      </c>
      <c r="M64" s="19">
        <v>5889.9508999999998</v>
      </c>
      <c r="Q64" s="101">
        <v>264.77780000000001</v>
      </c>
      <c r="R64" s="101">
        <v>267.7</v>
      </c>
      <c r="S64" s="431" t="s">
        <v>375</v>
      </c>
      <c r="T64" s="377">
        <v>0</v>
      </c>
      <c r="U64" s="438">
        <v>0</v>
      </c>
      <c r="V64" s="431" t="s">
        <v>198</v>
      </c>
      <c r="W64" s="539">
        <v>174.84675730823389</v>
      </c>
      <c r="X64" s="539">
        <v>83.238822275371021</v>
      </c>
      <c r="Y64" s="539">
        <v>174.95693944397226</v>
      </c>
      <c r="Z64" s="543">
        <v>127.25566999999999</v>
      </c>
      <c r="AA64" s="543">
        <v>13.42914</v>
      </c>
      <c r="AB64" s="540">
        <v>253.44970000000001</v>
      </c>
      <c r="AC64" s="540">
        <v>47.971400000000003</v>
      </c>
      <c r="AD64" s="542">
        <v>11.2489196337</v>
      </c>
      <c r="AE64" s="540">
        <v>1.345</v>
      </c>
      <c r="AF64" s="540">
        <v>0.21299999999999999</v>
      </c>
      <c r="AG64" s="540">
        <v>3.81</v>
      </c>
      <c r="AH64" s="540">
        <v>97.320999999999998</v>
      </c>
      <c r="AI64" s="539">
        <v>1787.567</v>
      </c>
      <c r="AJ64" s="540">
        <v>359.02314999999999</v>
      </c>
      <c r="AK64" s="540">
        <v>7.0148999999999999</v>
      </c>
      <c r="AL64" s="540">
        <v>17.087569999999999</v>
      </c>
      <c r="AM64" s="540">
        <v>1.4716199999999999</v>
      </c>
      <c r="AN64" s="538">
        <v>148088127.5</v>
      </c>
      <c r="AO64" s="541">
        <v>0.58673500000000001</v>
      </c>
      <c r="AP64" s="538">
        <v>400953.55473999999</v>
      </c>
      <c r="AQ64" s="541">
        <v>0.2363046</v>
      </c>
      <c r="AR64" s="540">
        <v>161.11369999999999</v>
      </c>
      <c r="AS64" s="538" t="s">
        <v>472</v>
      </c>
      <c r="AT64" s="540">
        <v>18.835899999999999</v>
      </c>
    </row>
    <row r="65" spans="1:46">
      <c r="A65" s="2" t="s">
        <v>1086</v>
      </c>
      <c r="B65" s="25" t="s">
        <v>960</v>
      </c>
      <c r="C65" s="15">
        <v>0.3840277777777778</v>
      </c>
      <c r="D65" s="38"/>
      <c r="E65" s="1">
        <v>300</v>
      </c>
      <c r="F65" s="19" t="s">
        <v>1037</v>
      </c>
      <c r="G65" s="16">
        <v>1190</v>
      </c>
      <c r="H65" s="16">
        <v>1099</v>
      </c>
      <c r="I65" s="17" t="s">
        <v>792</v>
      </c>
      <c r="J65" s="16" t="s">
        <v>796</v>
      </c>
      <c r="K65" s="33">
        <v>4</v>
      </c>
      <c r="L65" s="16">
        <v>180</v>
      </c>
      <c r="M65" s="19">
        <v>5889.9508999999998</v>
      </c>
      <c r="Q65" s="101">
        <v>264.77780000000001</v>
      </c>
      <c r="R65" s="101">
        <v>267.7</v>
      </c>
      <c r="S65" s="431" t="s">
        <v>375</v>
      </c>
      <c r="T65" s="377">
        <v>0</v>
      </c>
      <c r="U65" s="438">
        <v>0</v>
      </c>
      <c r="V65" s="431" t="s">
        <v>201</v>
      </c>
      <c r="W65" s="539">
        <v>162.5489733508887</v>
      </c>
      <c r="X65" s="539">
        <v>82.998240408087469</v>
      </c>
      <c r="Y65" s="539">
        <v>401.04449605195668</v>
      </c>
      <c r="Z65" s="543">
        <v>127.30173000000001</v>
      </c>
      <c r="AA65" s="543">
        <v>13.40931</v>
      </c>
      <c r="AB65" s="540">
        <v>254.95070000000001</v>
      </c>
      <c r="AC65" s="540">
        <v>46.360900000000001</v>
      </c>
      <c r="AD65" s="542">
        <v>11.3826180177</v>
      </c>
      <c r="AE65" s="540">
        <v>1.38</v>
      </c>
      <c r="AF65" s="540">
        <v>0.218</v>
      </c>
      <c r="AG65" s="540">
        <v>3.81</v>
      </c>
      <c r="AH65" s="540">
        <v>97.331999999999994</v>
      </c>
      <c r="AI65" s="539">
        <v>1787.0509999999999</v>
      </c>
      <c r="AJ65" s="540">
        <v>358.99858</v>
      </c>
      <c r="AK65" s="540">
        <v>7.0231899999999996</v>
      </c>
      <c r="AL65" s="540">
        <v>17.020140000000001</v>
      </c>
      <c r="AM65" s="540">
        <v>1.47156</v>
      </c>
      <c r="AN65" s="538">
        <v>148088408.90000001</v>
      </c>
      <c r="AO65" s="541">
        <v>0.58585759999999998</v>
      </c>
      <c r="AP65" s="538">
        <v>401069.25341</v>
      </c>
      <c r="AQ65" s="541">
        <v>0.24570980000000001</v>
      </c>
      <c r="AR65" s="540">
        <v>161.1523</v>
      </c>
      <c r="AS65" s="538" t="s">
        <v>472</v>
      </c>
      <c r="AT65" s="540">
        <v>18.797499999999999</v>
      </c>
    </row>
    <row r="66" spans="1:46">
      <c r="A66" s="2" t="s">
        <v>1086</v>
      </c>
      <c r="B66" s="25" t="s">
        <v>961</v>
      </c>
      <c r="C66" s="15">
        <v>0.38958333333333334</v>
      </c>
      <c r="D66" s="38"/>
      <c r="E66" s="1">
        <v>300</v>
      </c>
      <c r="F66" s="19" t="s">
        <v>1037</v>
      </c>
      <c r="G66" s="16">
        <v>1190</v>
      </c>
      <c r="H66" s="16">
        <v>1099</v>
      </c>
      <c r="I66" s="17" t="s">
        <v>56</v>
      </c>
      <c r="J66" s="16" t="s">
        <v>796</v>
      </c>
      <c r="K66" s="33">
        <v>4</v>
      </c>
      <c r="L66" s="16">
        <v>180</v>
      </c>
      <c r="M66" s="19">
        <v>5889.9508999999998</v>
      </c>
      <c r="Q66" s="101">
        <v>264.77780000000001</v>
      </c>
      <c r="R66" s="101">
        <v>267.7</v>
      </c>
      <c r="S66" s="431" t="s">
        <v>375</v>
      </c>
      <c r="T66" s="377">
        <v>0</v>
      </c>
      <c r="U66" s="438">
        <v>7</v>
      </c>
      <c r="V66" s="431" t="s">
        <v>198</v>
      </c>
      <c r="W66" s="539">
        <v>144.14094966550894</v>
      </c>
      <c r="X66" s="539">
        <v>81.923261972859109</v>
      </c>
      <c r="Y66" s="539">
        <v>975.78860358668771</v>
      </c>
      <c r="Z66" s="543">
        <v>127.34842</v>
      </c>
      <c r="AA66" s="543">
        <v>13.389329999999999</v>
      </c>
      <c r="AB66" s="540">
        <v>256.38279999999997</v>
      </c>
      <c r="AC66" s="540">
        <v>44.74</v>
      </c>
      <c r="AD66" s="542">
        <v>11.516316401599999</v>
      </c>
      <c r="AE66" s="540">
        <v>1.419</v>
      </c>
      <c r="AF66" s="540">
        <v>0.224</v>
      </c>
      <c r="AG66" s="540">
        <v>3.81</v>
      </c>
      <c r="AH66" s="540">
        <v>97.343000000000004</v>
      </c>
      <c r="AI66" s="539">
        <v>1786.5160000000001</v>
      </c>
      <c r="AJ66" s="540">
        <v>358.97465999999997</v>
      </c>
      <c r="AK66" s="540">
        <v>7.0314699999999997</v>
      </c>
      <c r="AL66" s="540">
        <v>16.9527</v>
      </c>
      <c r="AM66" s="540">
        <v>1.4715100000000001</v>
      </c>
      <c r="AN66" s="538">
        <v>148088689.90000001</v>
      </c>
      <c r="AO66" s="541">
        <v>0.5849799</v>
      </c>
      <c r="AP66" s="538">
        <v>401189.39549999998</v>
      </c>
      <c r="AQ66" s="541">
        <v>0.2548166</v>
      </c>
      <c r="AR66" s="540">
        <v>161.19139999999999</v>
      </c>
      <c r="AS66" s="538" t="s">
        <v>472</v>
      </c>
      <c r="AT66" s="540">
        <v>18.758400000000002</v>
      </c>
    </row>
    <row r="67" spans="1:46">
      <c r="A67" s="2" t="s">
        <v>1086</v>
      </c>
      <c r="B67" s="25" t="s">
        <v>1350</v>
      </c>
      <c r="C67" s="15">
        <v>0.39444444444444443</v>
      </c>
      <c r="D67" s="38"/>
      <c r="E67" s="1">
        <v>300</v>
      </c>
      <c r="F67" s="19" t="s">
        <v>1037</v>
      </c>
      <c r="G67" s="16">
        <v>1190</v>
      </c>
      <c r="H67" s="16">
        <v>1099</v>
      </c>
      <c r="I67" s="17" t="s">
        <v>57</v>
      </c>
      <c r="J67" s="16" t="s">
        <v>796</v>
      </c>
      <c r="K67" s="33">
        <v>4</v>
      </c>
      <c r="L67" s="16">
        <v>180</v>
      </c>
      <c r="M67" s="19">
        <v>5889.9508999999998</v>
      </c>
      <c r="Q67" s="101">
        <v>264.77780000000001</v>
      </c>
      <c r="R67" s="101">
        <v>267.7</v>
      </c>
      <c r="S67" s="431" t="s">
        <v>375</v>
      </c>
      <c r="T67" s="377">
        <v>0</v>
      </c>
      <c r="U67" s="438">
        <v>10.5</v>
      </c>
      <c r="V67" s="431" t="s">
        <v>198</v>
      </c>
      <c r="W67" s="539">
        <v>137.10966387692451</v>
      </c>
      <c r="X67" s="539">
        <v>81.183913489031056</v>
      </c>
      <c r="Y67" s="539">
        <v>1379.681222008564</v>
      </c>
      <c r="Z67" s="543">
        <v>127.38981</v>
      </c>
      <c r="AA67" s="543">
        <v>13.37172</v>
      </c>
      <c r="AB67" s="540">
        <v>257.58539999999999</v>
      </c>
      <c r="AC67" s="540">
        <v>43.314300000000003</v>
      </c>
      <c r="AD67" s="542">
        <v>11.6333024875</v>
      </c>
      <c r="AE67" s="540">
        <v>1.4550000000000001</v>
      </c>
      <c r="AF67" s="540">
        <v>0.23</v>
      </c>
      <c r="AG67" s="540">
        <v>3.81</v>
      </c>
      <c r="AH67" s="540">
        <v>97.352000000000004</v>
      </c>
      <c r="AI67" s="539">
        <v>1786.0319999999999</v>
      </c>
      <c r="AJ67" s="540">
        <v>358.95427999999998</v>
      </c>
      <c r="AK67" s="540">
        <v>7.0386899999999999</v>
      </c>
      <c r="AL67" s="540">
        <v>16.893689999999999</v>
      </c>
      <c r="AM67" s="540">
        <v>1.47146</v>
      </c>
      <c r="AN67" s="538">
        <v>148088935.40000001</v>
      </c>
      <c r="AO67" s="541">
        <v>0.58421160000000005</v>
      </c>
      <c r="AP67" s="538">
        <v>401298.05035999999</v>
      </c>
      <c r="AQ67" s="541">
        <v>0.26253199999999999</v>
      </c>
      <c r="AR67" s="540">
        <v>161.22620000000001</v>
      </c>
      <c r="AS67" s="538" t="s">
        <v>472</v>
      </c>
      <c r="AT67" s="540">
        <v>18.723700000000001</v>
      </c>
    </row>
    <row r="68" spans="1:46">
      <c r="A68" s="2" t="s">
        <v>1188</v>
      </c>
      <c r="B68" s="25" t="s">
        <v>1351</v>
      </c>
      <c r="C68" s="15">
        <v>0.39930555555555558</v>
      </c>
      <c r="D68" s="38"/>
      <c r="E68" s="1">
        <v>30</v>
      </c>
      <c r="F68" s="19" t="s">
        <v>1037</v>
      </c>
      <c r="G68" s="16">
        <v>1190</v>
      </c>
      <c r="H68" s="16">
        <v>1099</v>
      </c>
      <c r="I68" s="17" t="s">
        <v>1093</v>
      </c>
      <c r="J68" s="16" t="s">
        <v>796</v>
      </c>
      <c r="K68" s="33">
        <v>4</v>
      </c>
      <c r="L68" s="16">
        <v>180</v>
      </c>
      <c r="M68" s="19">
        <v>5889.9508999999998</v>
      </c>
      <c r="Q68" s="101">
        <v>264.77780000000001</v>
      </c>
      <c r="R68" s="101">
        <v>267.7</v>
      </c>
      <c r="S68" s="431" t="s">
        <v>1188</v>
      </c>
      <c r="T68" s="377"/>
      <c r="U68" s="438"/>
      <c r="V68" s="342"/>
      <c r="W68"/>
      <c r="X68"/>
      <c r="Y68"/>
      <c r="Z68" s="543">
        <v>127.41369</v>
      </c>
      <c r="AA68" s="543">
        <v>13.361610000000001</v>
      </c>
      <c r="AB68" s="540">
        <v>258.25330000000002</v>
      </c>
      <c r="AC68" s="540">
        <v>42.496899999999997</v>
      </c>
      <c r="AD68" s="542">
        <v>11.700151679499999</v>
      </c>
      <c r="AE68" s="540">
        <v>1.478</v>
      </c>
      <c r="AF68" s="540">
        <v>0.23400000000000001</v>
      </c>
      <c r="AG68" s="540">
        <v>3.81</v>
      </c>
      <c r="AH68" s="540">
        <v>97.358000000000004</v>
      </c>
      <c r="AI68" s="539">
        <v>1785.749</v>
      </c>
      <c r="AJ68" s="540">
        <v>358.94287000000003</v>
      </c>
      <c r="AK68" s="540">
        <v>7.0427999999999997</v>
      </c>
      <c r="AL68" s="540">
        <v>16.859970000000001</v>
      </c>
      <c r="AM68" s="540">
        <v>1.4714400000000001</v>
      </c>
      <c r="AN68" s="538">
        <v>148089075.59999999</v>
      </c>
      <c r="AO68" s="541">
        <v>0.58377250000000003</v>
      </c>
      <c r="AP68" s="538">
        <v>401361.57754000003</v>
      </c>
      <c r="AQ68" s="541">
        <v>0.26683200000000001</v>
      </c>
      <c r="AR68" s="540">
        <v>161.24629999999999</v>
      </c>
      <c r="AS68" s="538" t="s">
        <v>472</v>
      </c>
      <c r="AT68" s="540">
        <v>18.703600000000002</v>
      </c>
    </row>
    <row r="69" spans="1:46">
      <c r="A69" s="2" t="s">
        <v>882</v>
      </c>
      <c r="B69" s="25" t="s">
        <v>1352</v>
      </c>
      <c r="C69" s="15">
        <v>0.40138888888888885</v>
      </c>
      <c r="D69" s="38"/>
      <c r="E69" s="1">
        <v>600</v>
      </c>
      <c r="F69" s="19" t="s">
        <v>1037</v>
      </c>
      <c r="G69" s="16">
        <v>1190</v>
      </c>
      <c r="H69" s="16">
        <v>1099</v>
      </c>
      <c r="I69" s="17" t="s">
        <v>881</v>
      </c>
      <c r="J69" s="16" t="s">
        <v>796</v>
      </c>
      <c r="K69" s="33">
        <v>4</v>
      </c>
      <c r="L69" s="16">
        <v>180</v>
      </c>
      <c r="M69" s="19">
        <v>5889.9508999999998</v>
      </c>
      <c r="Q69" s="101">
        <v>264.77780000000001</v>
      </c>
      <c r="R69" s="101">
        <v>267.7</v>
      </c>
      <c r="S69"/>
      <c r="T69" s="377"/>
      <c r="U69" s="438"/>
      <c r="V69" s="342"/>
      <c r="W69"/>
      <c r="X69"/>
      <c r="Y69"/>
    </row>
    <row r="70" spans="1:46">
      <c r="A70" s="2" t="s">
        <v>1338</v>
      </c>
      <c r="B70" s="25" t="s">
        <v>1270</v>
      </c>
      <c r="C70" s="15">
        <v>0.40972222222222227</v>
      </c>
      <c r="D70" s="79">
        <v>0</v>
      </c>
      <c r="E70" s="1">
        <v>30</v>
      </c>
      <c r="F70" s="19" t="s">
        <v>1037</v>
      </c>
      <c r="G70" s="16">
        <v>1190</v>
      </c>
      <c r="H70" s="16">
        <v>994</v>
      </c>
      <c r="I70" s="35" t="s">
        <v>526</v>
      </c>
      <c r="J70" s="33" t="s">
        <v>1258</v>
      </c>
      <c r="K70" s="33">
        <v>4</v>
      </c>
      <c r="L70" s="16">
        <v>180</v>
      </c>
      <c r="M70" s="19">
        <v>5891.451</v>
      </c>
      <c r="O70" s="101">
        <v>264.8</v>
      </c>
      <c r="P70" s="101">
        <v>267.7</v>
      </c>
      <c r="Q70" s="101">
        <v>264.77780000000001</v>
      </c>
      <c r="R70" s="101">
        <v>267.7</v>
      </c>
      <c r="S70"/>
      <c r="T70" s="377"/>
      <c r="U70" s="438"/>
      <c r="V70" s="342"/>
      <c r="W70"/>
      <c r="X70"/>
      <c r="Y70"/>
    </row>
    <row r="71" spans="1:46">
      <c r="A71" s="2" t="s">
        <v>1273</v>
      </c>
      <c r="B71" s="25" t="s">
        <v>1271</v>
      </c>
      <c r="C71" s="15">
        <v>0.41388888888888892</v>
      </c>
      <c r="D71" s="38"/>
      <c r="E71" s="1">
        <v>300</v>
      </c>
      <c r="F71" s="19" t="s">
        <v>1037</v>
      </c>
      <c r="G71" s="16">
        <v>1190</v>
      </c>
      <c r="H71" s="16">
        <v>1099</v>
      </c>
      <c r="I71" s="17" t="s">
        <v>1056</v>
      </c>
      <c r="J71" s="16" t="s">
        <v>796</v>
      </c>
      <c r="K71" s="33">
        <v>4</v>
      </c>
      <c r="L71" s="16">
        <v>180</v>
      </c>
      <c r="M71" s="19">
        <v>5889.9508999999998</v>
      </c>
      <c r="Q71" s="101">
        <v>264.77780000000001</v>
      </c>
      <c r="R71" s="101">
        <v>267.7</v>
      </c>
      <c r="S71" s="431" t="s">
        <v>652</v>
      </c>
      <c r="T71" s="377">
        <v>28</v>
      </c>
      <c r="U71" s="441">
        <v>0</v>
      </c>
      <c r="V71" s="432" t="s">
        <v>165</v>
      </c>
      <c r="W71" s="539">
        <v>-93.573966757891156</v>
      </c>
      <c r="X71" s="539">
        <v>21.308601905726448</v>
      </c>
      <c r="Y71" s="539">
        <v>330.19172225257807</v>
      </c>
      <c r="Z71" s="543">
        <v>127.56065</v>
      </c>
      <c r="AA71" s="543">
        <v>13.300219999999999</v>
      </c>
      <c r="AB71" s="540">
        <v>262.0102</v>
      </c>
      <c r="AC71" s="540">
        <v>37.5595</v>
      </c>
      <c r="AD71" s="542">
        <v>12.101246831099999</v>
      </c>
      <c r="AE71" s="540">
        <v>1.637</v>
      </c>
      <c r="AF71" s="540">
        <v>0.25900000000000001</v>
      </c>
      <c r="AG71" s="540">
        <v>3.8</v>
      </c>
      <c r="AH71" s="540">
        <v>97.393000000000001</v>
      </c>
      <c r="AI71" s="539">
        <v>1783.963</v>
      </c>
      <c r="AJ71" s="540">
        <v>358.87808999999999</v>
      </c>
      <c r="AK71" s="540">
        <v>7.0672199999999998</v>
      </c>
      <c r="AL71" s="540">
        <v>16.65766</v>
      </c>
      <c r="AM71" s="540">
        <v>1.4712799999999999</v>
      </c>
      <c r="AN71" s="538">
        <v>148089914.30000001</v>
      </c>
      <c r="AO71" s="541">
        <v>0.58113599999999999</v>
      </c>
      <c r="AP71" s="538">
        <v>401763.51733</v>
      </c>
      <c r="AQ71" s="541">
        <v>0.29089569999999998</v>
      </c>
      <c r="AR71" s="540">
        <v>161.37029999999999</v>
      </c>
      <c r="AS71" s="538" t="s">
        <v>472</v>
      </c>
      <c r="AT71" s="540">
        <v>18.579899999999999</v>
      </c>
    </row>
    <row r="72" spans="1:46">
      <c r="A72" s="2" t="s">
        <v>1273</v>
      </c>
      <c r="B72" s="25" t="s">
        <v>1274</v>
      </c>
      <c r="C72" s="15">
        <v>0.41875000000000001</v>
      </c>
      <c r="D72" s="38"/>
      <c r="E72" s="1">
        <v>300</v>
      </c>
      <c r="F72" s="19" t="s">
        <v>1037</v>
      </c>
      <c r="G72" s="16">
        <v>1190</v>
      </c>
      <c r="H72" s="16">
        <v>1099</v>
      </c>
      <c r="I72" s="17" t="s">
        <v>1067</v>
      </c>
      <c r="J72" s="16" t="s">
        <v>796</v>
      </c>
      <c r="K72" s="33">
        <v>4</v>
      </c>
      <c r="L72" s="16">
        <v>180</v>
      </c>
      <c r="M72" s="19">
        <v>5889.9508999999998</v>
      </c>
      <c r="Q72" s="101">
        <v>264.77780000000001</v>
      </c>
      <c r="R72" s="101">
        <v>267.7</v>
      </c>
      <c r="S72" s="431" t="s">
        <v>652</v>
      </c>
      <c r="T72" s="377">
        <v>38</v>
      </c>
      <c r="U72" s="441">
        <v>0</v>
      </c>
      <c r="V72" s="432" t="s">
        <v>165</v>
      </c>
      <c r="W72" s="539">
        <v>-93.431123742829271</v>
      </c>
      <c r="X72" s="539">
        <v>20.463314792138853</v>
      </c>
      <c r="Y72" s="539">
        <v>612.62619425039293</v>
      </c>
      <c r="Z72" s="543">
        <v>127.60475</v>
      </c>
      <c r="AA72" s="543">
        <v>13.2821</v>
      </c>
      <c r="AB72" s="540">
        <v>263.0376</v>
      </c>
      <c r="AC72" s="540">
        <v>36.1113</v>
      </c>
      <c r="AD72" s="542">
        <v>12.218232917</v>
      </c>
      <c r="AE72" s="540">
        <v>1.6930000000000001</v>
      </c>
      <c r="AF72" s="540">
        <v>0.26800000000000002</v>
      </c>
      <c r="AG72" s="540">
        <v>3.8</v>
      </c>
      <c r="AH72" s="540">
        <v>97.403000000000006</v>
      </c>
      <c r="AI72" s="539">
        <v>1783.414</v>
      </c>
      <c r="AJ72" s="540">
        <v>358.86043000000001</v>
      </c>
      <c r="AK72" s="540">
        <v>7.07423</v>
      </c>
      <c r="AL72" s="540">
        <v>16.598659999999999</v>
      </c>
      <c r="AM72" s="540">
        <v>1.47123</v>
      </c>
      <c r="AN72" s="538">
        <v>148090158.19999999</v>
      </c>
      <c r="AO72" s="541">
        <v>0.58036650000000001</v>
      </c>
      <c r="AP72" s="538">
        <v>401887.05810000002</v>
      </c>
      <c r="AQ72" s="541">
        <v>0.29733110000000001</v>
      </c>
      <c r="AR72" s="540">
        <v>161.40770000000001</v>
      </c>
      <c r="AS72" s="538" t="s">
        <v>472</v>
      </c>
      <c r="AT72" s="540">
        <v>18.5426</v>
      </c>
    </row>
    <row r="73" spans="1:46">
      <c r="A73" s="2" t="s">
        <v>1273</v>
      </c>
      <c r="B73" s="25" t="s">
        <v>1275</v>
      </c>
      <c r="C73" s="15">
        <v>0.42430555555555555</v>
      </c>
      <c r="D73" s="38"/>
      <c r="E73" s="1">
        <v>300</v>
      </c>
      <c r="F73" s="19" t="s">
        <v>1037</v>
      </c>
      <c r="G73" s="16">
        <v>1190</v>
      </c>
      <c r="H73" s="16">
        <v>1099</v>
      </c>
      <c r="I73" s="17" t="s">
        <v>1070</v>
      </c>
      <c r="J73" s="16" t="s">
        <v>796</v>
      </c>
      <c r="K73" s="33">
        <v>4</v>
      </c>
      <c r="L73" s="16">
        <v>180</v>
      </c>
      <c r="M73" s="19">
        <v>5889.9508999999998</v>
      </c>
      <c r="Q73" s="101">
        <v>264.77780000000001</v>
      </c>
      <c r="R73" s="101">
        <v>267.7</v>
      </c>
      <c r="S73" s="431" t="s">
        <v>652</v>
      </c>
      <c r="T73" s="377">
        <v>52</v>
      </c>
      <c r="U73" s="441">
        <v>0</v>
      </c>
      <c r="V73" s="432" t="s">
        <v>165</v>
      </c>
      <c r="W73" s="539">
        <v>-93.271665814484734</v>
      </c>
      <c r="X73" s="539">
        <v>19.579288594264199</v>
      </c>
      <c r="Y73" s="539">
        <v>1009.009716658421</v>
      </c>
      <c r="Z73" s="543">
        <v>127.65586</v>
      </c>
      <c r="AA73" s="543">
        <v>13.261279999999999</v>
      </c>
      <c r="AB73" s="540">
        <v>264.18060000000003</v>
      </c>
      <c r="AC73" s="540">
        <v>34.453000000000003</v>
      </c>
      <c r="AD73" s="542">
        <v>12.3519313008</v>
      </c>
      <c r="AE73" s="540">
        <v>1.7629999999999999</v>
      </c>
      <c r="AF73" s="540">
        <v>0.27900000000000003</v>
      </c>
      <c r="AG73" s="540">
        <v>3.8</v>
      </c>
      <c r="AH73" s="540">
        <v>97.415000000000006</v>
      </c>
      <c r="AI73" s="539">
        <v>1782.7739999999999</v>
      </c>
      <c r="AJ73" s="540">
        <v>358.84097000000003</v>
      </c>
      <c r="AK73" s="540">
        <v>7.08216</v>
      </c>
      <c r="AL73" s="540">
        <v>16.531220000000001</v>
      </c>
      <c r="AM73" s="540">
        <v>1.4711799999999999</v>
      </c>
      <c r="AN73" s="538">
        <v>148090436.59999999</v>
      </c>
      <c r="AO73" s="541">
        <v>0.57948679999999997</v>
      </c>
      <c r="AP73" s="538">
        <v>402031.48035999999</v>
      </c>
      <c r="AQ73" s="541">
        <v>0.30435030000000002</v>
      </c>
      <c r="AR73" s="540">
        <v>161.45099999999999</v>
      </c>
      <c r="AS73" s="538" t="s">
        <v>472</v>
      </c>
      <c r="AT73" s="540">
        <v>18.499300000000002</v>
      </c>
    </row>
    <row r="74" spans="1:46">
      <c r="A74" s="2" t="s">
        <v>962</v>
      </c>
      <c r="B74" s="25" t="s">
        <v>1147</v>
      </c>
      <c r="C74" s="15">
        <v>0.42986111111111108</v>
      </c>
      <c r="D74" s="38"/>
      <c r="E74" s="1">
        <v>300</v>
      </c>
      <c r="F74" s="19" t="s">
        <v>1037</v>
      </c>
      <c r="G74" s="16">
        <v>1190</v>
      </c>
      <c r="H74" s="16">
        <v>1099</v>
      </c>
      <c r="I74" s="17" t="s">
        <v>963</v>
      </c>
      <c r="J74" s="16" t="s">
        <v>796</v>
      </c>
      <c r="K74" s="33">
        <v>4</v>
      </c>
      <c r="L74" s="16">
        <v>180</v>
      </c>
      <c r="M74" s="19">
        <v>5889.9508999999998</v>
      </c>
      <c r="Q74" s="101">
        <v>264.77780000000001</v>
      </c>
      <c r="R74" s="101">
        <v>267.7</v>
      </c>
      <c r="S74" s="431" t="s">
        <v>1262</v>
      </c>
      <c r="T74" s="377">
        <v>16</v>
      </c>
      <c r="U74" s="441">
        <v>0</v>
      </c>
      <c r="V74" s="432" t="s">
        <v>165</v>
      </c>
      <c r="W74" s="539">
        <v>-90.453138921480956</v>
      </c>
      <c r="X74" s="539">
        <v>-3.4394918808324606</v>
      </c>
      <c r="Y74" s="539">
        <v>310.39968897184303</v>
      </c>
      <c r="Z74" s="543">
        <v>127.70774</v>
      </c>
      <c r="AA74" s="543">
        <v>13.240349999999999</v>
      </c>
      <c r="AB74" s="540">
        <v>265.29399999999998</v>
      </c>
      <c r="AC74" s="540">
        <v>32.792099999999998</v>
      </c>
      <c r="AD74" s="542">
        <v>12.485629684699999</v>
      </c>
      <c r="AE74" s="540">
        <v>1.841</v>
      </c>
      <c r="AF74" s="540">
        <v>0.29099999999999998</v>
      </c>
      <c r="AG74" s="540">
        <v>3.8</v>
      </c>
      <c r="AH74" s="540">
        <v>97.427000000000007</v>
      </c>
      <c r="AI74" s="539">
        <v>1782.1189999999999</v>
      </c>
      <c r="AJ74" s="540">
        <v>358.82227</v>
      </c>
      <c r="AK74" s="540">
        <v>7.0899900000000002</v>
      </c>
      <c r="AL74" s="540">
        <v>16.46378</v>
      </c>
      <c r="AM74" s="540">
        <v>1.47112</v>
      </c>
      <c r="AN74" s="538">
        <v>148090714.5</v>
      </c>
      <c r="AO74" s="541">
        <v>0.57860670000000003</v>
      </c>
      <c r="AP74" s="538">
        <v>402179.18449999997</v>
      </c>
      <c r="AQ74" s="541">
        <v>0.3110039</v>
      </c>
      <c r="AR74" s="540">
        <v>161.49510000000001</v>
      </c>
      <c r="AS74" s="538" t="s">
        <v>472</v>
      </c>
      <c r="AT74" s="540">
        <v>18.455400000000001</v>
      </c>
    </row>
    <row r="75" spans="1:46">
      <c r="A75" s="2" t="s">
        <v>962</v>
      </c>
      <c r="B75" s="25" t="s">
        <v>1321</v>
      </c>
      <c r="C75" s="15">
        <v>0.43472222222222223</v>
      </c>
      <c r="D75" s="38"/>
      <c r="E75" s="1">
        <v>300</v>
      </c>
      <c r="F75" s="19" t="s">
        <v>1037</v>
      </c>
      <c r="G75" s="16">
        <v>1190</v>
      </c>
      <c r="H75" s="16">
        <v>1099</v>
      </c>
      <c r="I75" s="17" t="s">
        <v>1319</v>
      </c>
      <c r="J75" s="16" t="s">
        <v>796</v>
      </c>
      <c r="K75" s="33">
        <v>4</v>
      </c>
      <c r="L75" s="16">
        <v>180</v>
      </c>
      <c r="M75" s="19">
        <v>5889.9508999999998</v>
      </c>
      <c r="Q75" s="101">
        <v>264.77780000000001</v>
      </c>
      <c r="R75" s="101">
        <v>267.7</v>
      </c>
      <c r="S75" s="431" t="s">
        <v>1262</v>
      </c>
      <c r="T75" s="377">
        <v>30</v>
      </c>
      <c r="U75" s="441">
        <v>0</v>
      </c>
      <c r="V75" s="432" t="s">
        <v>165</v>
      </c>
      <c r="W75" s="539">
        <v>-90.772345807283585</v>
      </c>
      <c r="X75" s="539">
        <v>-0.56714068748190161</v>
      </c>
      <c r="Y75" s="539">
        <v>693.07810483550747</v>
      </c>
      <c r="Z75" s="543">
        <v>127.75378000000001</v>
      </c>
      <c r="AA75" s="543">
        <v>13.22195</v>
      </c>
      <c r="AB75" s="540">
        <v>266.2466</v>
      </c>
      <c r="AC75" s="540">
        <v>31.3371</v>
      </c>
      <c r="AD75" s="542">
        <v>12.6026157705</v>
      </c>
      <c r="AE75" s="540">
        <v>1.9159999999999999</v>
      </c>
      <c r="AF75" s="540">
        <v>0.30299999999999999</v>
      </c>
      <c r="AG75" s="540">
        <v>3.8</v>
      </c>
      <c r="AH75" s="540">
        <v>97.438000000000002</v>
      </c>
      <c r="AI75" s="539">
        <v>1781.5350000000001</v>
      </c>
      <c r="AJ75" s="540">
        <v>358.80655000000002</v>
      </c>
      <c r="AK75" s="540">
        <v>7.0967599999999997</v>
      </c>
      <c r="AL75" s="540">
        <v>16.404769999999999</v>
      </c>
      <c r="AM75" s="540">
        <v>1.4710799999999999</v>
      </c>
      <c r="AN75" s="538">
        <v>148090957.40000001</v>
      </c>
      <c r="AO75" s="541">
        <v>0.57783629999999997</v>
      </c>
      <c r="AP75" s="538">
        <v>402310.97853999998</v>
      </c>
      <c r="AQ75" s="541">
        <v>0.31652019999999997</v>
      </c>
      <c r="AR75" s="540">
        <v>161.5343</v>
      </c>
      <c r="AS75" s="538" t="s">
        <v>472</v>
      </c>
      <c r="AT75" s="540">
        <v>18.4162</v>
      </c>
    </row>
    <row r="76" spans="1:46">
      <c r="A76" s="2" t="s">
        <v>962</v>
      </c>
      <c r="B76" s="25" t="s">
        <v>1116</v>
      </c>
      <c r="C76" s="15">
        <v>0.43958333333333338</v>
      </c>
      <c r="E76" s="1">
        <v>300</v>
      </c>
      <c r="F76" s="19" t="s">
        <v>1037</v>
      </c>
      <c r="G76" s="16">
        <v>1190</v>
      </c>
      <c r="H76" s="16">
        <v>1099</v>
      </c>
      <c r="I76" s="17" t="s">
        <v>1320</v>
      </c>
      <c r="J76" s="16" t="s">
        <v>796</v>
      </c>
      <c r="K76" s="33">
        <v>4</v>
      </c>
      <c r="L76" s="16">
        <v>180</v>
      </c>
      <c r="M76" s="19">
        <v>5889.9508999999998</v>
      </c>
      <c r="Q76" s="101">
        <v>264.77780000000001</v>
      </c>
      <c r="R76" s="101">
        <v>267.7</v>
      </c>
      <c r="S76" s="431" t="s">
        <v>1262</v>
      </c>
      <c r="T76" s="377">
        <v>44</v>
      </c>
      <c r="U76" s="441">
        <v>0</v>
      </c>
      <c r="V76" s="432" t="s">
        <v>165</v>
      </c>
      <c r="W76" s="539">
        <v>-90.994660865801862</v>
      </c>
      <c r="X76" s="539">
        <v>1.529562683749949</v>
      </c>
      <c r="Y76" s="539">
        <v>1080.4900168746767</v>
      </c>
      <c r="Z76" s="543">
        <v>127.80043999999999</v>
      </c>
      <c r="AA76" s="543">
        <v>13.203469999999999</v>
      </c>
      <c r="AB76" s="540">
        <v>267.18119999999999</v>
      </c>
      <c r="AC76" s="540">
        <v>29.8811</v>
      </c>
      <c r="AD76" s="542">
        <v>12.719601856300001</v>
      </c>
      <c r="AE76" s="540">
        <v>2</v>
      </c>
      <c r="AF76" s="540">
        <v>0.316</v>
      </c>
      <c r="AG76" s="540">
        <v>3.8</v>
      </c>
      <c r="AH76" s="540">
        <v>97.448999999999998</v>
      </c>
      <c r="AI76" s="539">
        <v>1780.942</v>
      </c>
      <c r="AJ76" s="540">
        <v>358.79144000000002</v>
      </c>
      <c r="AK76" s="540">
        <v>7.10344</v>
      </c>
      <c r="AL76" s="540">
        <v>16.345770000000002</v>
      </c>
      <c r="AM76" s="540">
        <v>1.4710300000000001</v>
      </c>
      <c r="AN76" s="538">
        <v>148091199.90000001</v>
      </c>
      <c r="AO76" s="541">
        <v>0.57706570000000001</v>
      </c>
      <c r="AP76" s="538">
        <v>402445.02867999999</v>
      </c>
      <c r="AQ76" s="541">
        <v>0.32174629999999999</v>
      </c>
      <c r="AR76" s="540">
        <v>161.57409999999999</v>
      </c>
      <c r="AS76" s="538" t="s">
        <v>472</v>
      </c>
      <c r="AT76" s="540">
        <v>18.3766</v>
      </c>
    </row>
    <row r="77" spans="1:46">
      <c r="A77" s="2" t="s">
        <v>1188</v>
      </c>
      <c r="B77" s="25" t="s">
        <v>1117</v>
      </c>
      <c r="C77" s="15">
        <v>0.44444444444444442</v>
      </c>
      <c r="E77" s="1">
        <v>300</v>
      </c>
      <c r="F77" s="19" t="s">
        <v>1037</v>
      </c>
      <c r="G77" s="16">
        <v>1190</v>
      </c>
      <c r="H77" s="16">
        <v>1099</v>
      </c>
      <c r="I77" s="17" t="s">
        <v>638</v>
      </c>
      <c r="J77" s="16" t="s">
        <v>796</v>
      </c>
      <c r="K77" s="33">
        <v>4</v>
      </c>
      <c r="L77" s="16">
        <v>180</v>
      </c>
      <c r="M77" s="19">
        <v>5889.9508999999998</v>
      </c>
      <c r="Q77" s="101">
        <v>264.77780000000001</v>
      </c>
      <c r="R77" s="101">
        <v>267.7</v>
      </c>
      <c r="S77" s="431" t="s">
        <v>1188</v>
      </c>
      <c r="T77" s="377"/>
      <c r="U77" s="378"/>
      <c r="V77" s="342"/>
      <c r="W77"/>
      <c r="X77"/>
      <c r="Y77"/>
      <c r="Z77" s="543">
        <v>127.84772</v>
      </c>
      <c r="AA77" s="543">
        <v>13.18493</v>
      </c>
      <c r="AB77" s="540">
        <v>268.09980000000002</v>
      </c>
      <c r="AC77" s="540">
        <v>28.424499999999998</v>
      </c>
      <c r="AD77" s="542">
        <v>12.8365879421</v>
      </c>
      <c r="AE77" s="540">
        <v>2.0920000000000001</v>
      </c>
      <c r="AF77" s="540">
        <v>0.33100000000000002</v>
      </c>
      <c r="AG77" s="540">
        <v>3.8</v>
      </c>
      <c r="AH77" s="540">
        <v>97.46</v>
      </c>
      <c r="AI77" s="539">
        <v>1780.3389999999999</v>
      </c>
      <c r="AJ77" s="540">
        <v>358.77694000000002</v>
      </c>
      <c r="AK77" s="540">
        <v>7.1100199999999996</v>
      </c>
      <c r="AL77" s="540">
        <v>16.286760000000001</v>
      </c>
      <c r="AM77" s="540">
        <v>1.47098</v>
      </c>
      <c r="AN77" s="538">
        <v>148091442.09999999</v>
      </c>
      <c r="AO77" s="541">
        <v>0.57629490000000005</v>
      </c>
      <c r="AP77" s="538">
        <v>402581.21207000001</v>
      </c>
      <c r="AQ77" s="541">
        <v>0.32667760000000001</v>
      </c>
      <c r="AR77" s="540">
        <v>161.61439999999999</v>
      </c>
      <c r="AS77" s="538" t="s">
        <v>472</v>
      </c>
      <c r="AT77" s="540">
        <v>18.336300000000001</v>
      </c>
    </row>
    <row r="78" spans="1:46">
      <c r="A78" s="2" t="s">
        <v>882</v>
      </c>
      <c r="B78" s="25" t="s">
        <v>1118</v>
      </c>
      <c r="C78" s="15">
        <v>0.4465277777777778</v>
      </c>
      <c r="E78" s="1">
        <v>600</v>
      </c>
      <c r="F78" s="19" t="s">
        <v>1037</v>
      </c>
      <c r="G78" s="16">
        <v>1190</v>
      </c>
      <c r="H78" s="16">
        <v>1099</v>
      </c>
      <c r="I78" s="17" t="s">
        <v>881</v>
      </c>
      <c r="J78" s="16" t="s">
        <v>796</v>
      </c>
      <c r="K78" s="33">
        <v>4</v>
      </c>
      <c r="L78" s="16">
        <v>180</v>
      </c>
      <c r="M78" s="19">
        <v>5889.9508999999998</v>
      </c>
      <c r="Q78" s="101">
        <v>264.77780000000001</v>
      </c>
      <c r="R78" s="101">
        <v>267.7</v>
      </c>
      <c r="S78"/>
      <c r="T78" s="377"/>
      <c r="U78" s="377"/>
      <c r="V78" s="342"/>
      <c r="W78"/>
      <c r="X78"/>
      <c r="Y78"/>
    </row>
    <row r="79" spans="1:46">
      <c r="A79" s="2" t="s">
        <v>1338</v>
      </c>
      <c r="B79" s="25" t="s">
        <v>1119</v>
      </c>
      <c r="C79" s="15">
        <v>0.4548611111111111</v>
      </c>
      <c r="D79" s="79">
        <v>0</v>
      </c>
      <c r="E79" s="1">
        <v>30</v>
      </c>
      <c r="F79" s="19" t="s">
        <v>1037</v>
      </c>
      <c r="G79" s="16">
        <v>1190</v>
      </c>
      <c r="H79" s="16">
        <v>994</v>
      </c>
      <c r="I79" s="35" t="s">
        <v>526</v>
      </c>
      <c r="J79" s="33" t="s">
        <v>1258</v>
      </c>
      <c r="K79" s="33">
        <v>4</v>
      </c>
      <c r="L79" s="16">
        <v>180</v>
      </c>
      <c r="M79" s="19">
        <v>5891.451</v>
      </c>
      <c r="O79" s="101">
        <v>264.8</v>
      </c>
      <c r="P79" s="101">
        <v>267.8</v>
      </c>
      <c r="Q79" s="101">
        <v>264.77780000000001</v>
      </c>
      <c r="R79" s="101">
        <v>267.7</v>
      </c>
      <c r="S79"/>
      <c r="T79" s="377"/>
      <c r="U79" s="377"/>
      <c r="V79" s="342"/>
      <c r="W79"/>
      <c r="X79"/>
      <c r="Y79"/>
    </row>
    <row r="80" spans="1:46">
      <c r="A80" s="2" t="s">
        <v>1338</v>
      </c>
      <c r="B80" s="25" t="s">
        <v>1120</v>
      </c>
      <c r="C80" s="15">
        <v>0.45694444444444443</v>
      </c>
      <c r="D80" s="79">
        <v>0</v>
      </c>
      <c r="E80" s="1">
        <v>30</v>
      </c>
      <c r="F80" s="19" t="s">
        <v>1037</v>
      </c>
      <c r="G80" s="16">
        <v>1070</v>
      </c>
      <c r="H80" s="16">
        <v>874</v>
      </c>
      <c r="I80" s="35" t="s">
        <v>387</v>
      </c>
      <c r="J80" s="33" t="s">
        <v>1258</v>
      </c>
      <c r="K80" s="33">
        <v>4</v>
      </c>
      <c r="L80" s="16">
        <v>180</v>
      </c>
      <c r="M80" s="19">
        <v>5891.451</v>
      </c>
      <c r="N80" t="s">
        <v>1122</v>
      </c>
      <c r="O80" s="101">
        <v>264.7</v>
      </c>
      <c r="P80" s="101">
        <v>267.8</v>
      </c>
      <c r="Q80" s="101">
        <v>264.77780000000001</v>
      </c>
      <c r="R80" s="101">
        <v>267.7</v>
      </c>
      <c r="S80"/>
      <c r="T80" s="377"/>
      <c r="U80" s="377"/>
      <c r="V80" s="342"/>
      <c r="W80"/>
      <c r="X80"/>
      <c r="Y80"/>
    </row>
    <row r="81" spans="1:47" s="35" customFormat="1" ht="24">
      <c r="A81" s="25" t="s">
        <v>1265</v>
      </c>
      <c r="B81" s="25" t="s">
        <v>1121</v>
      </c>
      <c r="C81" s="15">
        <v>0.48055555555555557</v>
      </c>
      <c r="D81" s="79">
        <v>0</v>
      </c>
      <c r="E81" s="167">
        <v>10</v>
      </c>
      <c r="F81" s="19" t="s">
        <v>1037</v>
      </c>
      <c r="G81" s="167">
        <v>1190</v>
      </c>
      <c r="H81" s="167">
        <v>1099</v>
      </c>
      <c r="I81" s="57" t="s">
        <v>365</v>
      </c>
      <c r="J81" s="169" t="s">
        <v>1258</v>
      </c>
      <c r="K81" s="169">
        <v>4</v>
      </c>
      <c r="L81" s="167">
        <v>180</v>
      </c>
      <c r="M81" s="19">
        <v>5889.9508999999998</v>
      </c>
      <c r="N81" s="25" t="s">
        <v>126</v>
      </c>
      <c r="O81" s="113">
        <v>264.8</v>
      </c>
      <c r="P81" s="113">
        <v>267.60000000000002</v>
      </c>
      <c r="Q81" s="101">
        <v>264.77780000000001</v>
      </c>
      <c r="R81" s="101">
        <v>267.7</v>
      </c>
      <c r="S81" s="339"/>
      <c r="T81" s="347"/>
      <c r="U81" s="347"/>
      <c r="V81" s="342"/>
      <c r="W81" s="436"/>
      <c r="X81" s="436"/>
      <c r="Y81" s="436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>
      <c r="K82" s="33"/>
      <c r="S82"/>
      <c r="T82" s="347"/>
      <c r="U82" s="347"/>
      <c r="V82" s="342"/>
      <c r="W82"/>
      <c r="X82"/>
      <c r="Y82"/>
    </row>
    <row r="83" spans="1:47">
      <c r="K83" s="33"/>
      <c r="S83"/>
      <c r="T83" s="347"/>
      <c r="U83" s="347"/>
      <c r="V83" s="342"/>
      <c r="W83"/>
      <c r="X83"/>
      <c r="Y83"/>
    </row>
    <row r="84" spans="1:47">
      <c r="B84" s="3" t="s">
        <v>1260</v>
      </c>
      <c r="C84" s="147" t="s">
        <v>1261</v>
      </c>
      <c r="D84" s="84">
        <v>5888.5839999999998</v>
      </c>
      <c r="E84" s="149"/>
      <c r="F84" s="84" t="s">
        <v>1262</v>
      </c>
      <c r="G84" s="84" t="s">
        <v>1263</v>
      </c>
      <c r="H84" s="84" t="s">
        <v>1264</v>
      </c>
      <c r="I84" s="22" t="s">
        <v>1100</v>
      </c>
      <c r="J84" s="84" t="s">
        <v>1101</v>
      </c>
      <c r="K84" s="84" t="s">
        <v>1102</v>
      </c>
      <c r="L84" s="167"/>
      <c r="S84"/>
      <c r="T84" s="342"/>
      <c r="U84" s="342"/>
      <c r="V84" s="342"/>
      <c r="W84"/>
      <c r="X84"/>
      <c r="Y84"/>
    </row>
    <row r="85" spans="1:47">
      <c r="B85" s="2"/>
      <c r="C85" s="147" t="s">
        <v>1099</v>
      </c>
      <c r="D85" s="84">
        <v>5889.9508999999998</v>
      </c>
      <c r="E85" s="149"/>
      <c r="F85" s="84" t="s">
        <v>652</v>
      </c>
      <c r="G85" s="84" t="s">
        <v>653</v>
      </c>
      <c r="H85" s="84" t="s">
        <v>654</v>
      </c>
      <c r="I85" s="22" t="s">
        <v>1294</v>
      </c>
      <c r="J85" s="84" t="s">
        <v>1295</v>
      </c>
      <c r="K85" s="84" t="s">
        <v>501</v>
      </c>
      <c r="L85" s="167"/>
      <c r="S85"/>
      <c r="T85" s="342"/>
      <c r="U85" s="342"/>
      <c r="V85" s="342"/>
      <c r="W85"/>
      <c r="X85"/>
      <c r="Y85"/>
    </row>
    <row r="86" spans="1:47">
      <c r="B86" s="2"/>
      <c r="C86" s="147" t="s">
        <v>502</v>
      </c>
      <c r="D86" s="84">
        <v>5891.451</v>
      </c>
      <c r="E86" s="149"/>
      <c r="F86" s="84" t="s">
        <v>503</v>
      </c>
      <c r="G86" s="84" t="s">
        <v>504</v>
      </c>
      <c r="H86" s="84" t="s">
        <v>505</v>
      </c>
      <c r="I86" s="22" t="s">
        <v>480</v>
      </c>
      <c r="J86" s="84" t="s">
        <v>496</v>
      </c>
      <c r="K86" s="84" t="s">
        <v>440</v>
      </c>
      <c r="L86" s="167"/>
      <c r="S86"/>
      <c r="T86" s="342"/>
      <c r="U86" s="342"/>
      <c r="V86" s="342"/>
      <c r="W86"/>
      <c r="X86"/>
      <c r="Y86"/>
    </row>
    <row r="87" spans="1:47">
      <c r="B87" s="2"/>
      <c r="C87" s="147" t="s">
        <v>497</v>
      </c>
      <c r="D87" s="155">
        <v>7647.38</v>
      </c>
      <c r="E87" s="149"/>
      <c r="F87" s="84" t="s">
        <v>1132</v>
      </c>
      <c r="G87" s="84" t="s">
        <v>1095</v>
      </c>
      <c r="H87" s="84" t="s">
        <v>1293</v>
      </c>
      <c r="I87" s="22" t="s">
        <v>498</v>
      </c>
      <c r="J87" s="84" t="s">
        <v>499</v>
      </c>
      <c r="K87" s="84" t="s">
        <v>500</v>
      </c>
      <c r="L87" s="167"/>
      <c r="S87"/>
      <c r="T87" s="342"/>
      <c r="U87" s="342"/>
      <c r="V87" s="342"/>
      <c r="W87"/>
      <c r="X87"/>
      <c r="Y87"/>
    </row>
    <row r="88" spans="1:47">
      <c r="B88" s="2"/>
      <c r="C88" s="147" t="s">
        <v>374</v>
      </c>
      <c r="D88" s="84">
        <v>7698.9647000000004</v>
      </c>
      <c r="E88" s="149"/>
      <c r="F88" s="84" t="s">
        <v>375</v>
      </c>
      <c r="G88" s="84" t="s">
        <v>376</v>
      </c>
      <c r="H88" s="84" t="s">
        <v>377</v>
      </c>
      <c r="I88" s="22" t="s">
        <v>378</v>
      </c>
      <c r="J88" s="84" t="s">
        <v>379</v>
      </c>
      <c r="K88" s="84" t="s">
        <v>380</v>
      </c>
      <c r="L88" s="167"/>
      <c r="S88"/>
      <c r="T88" s="342"/>
      <c r="U88" s="342"/>
      <c r="V88" s="342"/>
      <c r="W88"/>
      <c r="X88"/>
      <c r="Y88"/>
    </row>
    <row r="89" spans="1:47">
      <c r="B89" s="2"/>
      <c r="C89" s="147"/>
      <c r="D89" s="84"/>
      <c r="E89" s="149"/>
      <c r="F89" s="84"/>
      <c r="G89" s="167"/>
      <c r="H89" s="167"/>
      <c r="J89" s="167"/>
      <c r="K89" s="167"/>
      <c r="L89" s="167"/>
      <c r="S89"/>
      <c r="T89" s="342"/>
      <c r="U89" s="342"/>
      <c r="V89" s="342"/>
      <c r="W89"/>
      <c r="X89"/>
      <c r="Y89"/>
    </row>
    <row r="90" spans="1:47">
      <c r="B90" s="2"/>
      <c r="C90" s="147" t="s">
        <v>1302</v>
      </c>
      <c r="D90" s="748" t="s">
        <v>1297</v>
      </c>
      <c r="E90" s="748"/>
      <c r="F90" s="84" t="s">
        <v>381</v>
      </c>
      <c r="G90" s="167"/>
      <c r="H90" s="167"/>
      <c r="I90" s="162" t="s">
        <v>1139</v>
      </c>
      <c r="J90" s="736" t="s">
        <v>1140</v>
      </c>
      <c r="K90" s="736"/>
      <c r="L90" s="148" t="s">
        <v>1141</v>
      </c>
      <c r="S90"/>
      <c r="T90"/>
      <c r="U90"/>
      <c r="V90"/>
      <c r="W90"/>
      <c r="X90"/>
      <c r="Y90"/>
    </row>
    <row r="91" spans="1:47">
      <c r="B91" s="2"/>
      <c r="C91" s="147" t="s">
        <v>1303</v>
      </c>
      <c r="D91" s="748" t="s">
        <v>1298</v>
      </c>
      <c r="E91" s="748"/>
      <c r="F91" s="19"/>
      <c r="G91" s="167"/>
      <c r="H91" s="167"/>
      <c r="J91" s="736" t="s">
        <v>441</v>
      </c>
      <c r="K91" s="736"/>
      <c r="L91" s="148" t="s">
        <v>1143</v>
      </c>
      <c r="S91"/>
      <c r="T91"/>
      <c r="U91"/>
      <c r="V91"/>
      <c r="W91"/>
      <c r="X91"/>
      <c r="Y91"/>
    </row>
    <row r="92" spans="1:47">
      <c r="B92" s="2"/>
      <c r="C92" s="147" t="s">
        <v>1304</v>
      </c>
      <c r="D92" s="748" t="s">
        <v>1299</v>
      </c>
      <c r="E92" s="748"/>
      <c r="F92" s="19"/>
      <c r="G92" s="167"/>
      <c r="H92" s="167"/>
      <c r="J92" s="167"/>
      <c r="K92" s="167"/>
      <c r="L92" s="167"/>
      <c r="S92"/>
      <c r="T92"/>
      <c r="U92"/>
      <c r="V92"/>
      <c r="W92"/>
      <c r="X92"/>
      <c r="Y92"/>
    </row>
    <row r="93" spans="1:47">
      <c r="B93" s="2"/>
      <c r="C93" s="147" t="s">
        <v>1305</v>
      </c>
      <c r="D93" s="748" t="s">
        <v>1138</v>
      </c>
      <c r="E93" s="748"/>
      <c r="F93" s="19"/>
      <c r="G93" s="167"/>
      <c r="H93" s="167"/>
      <c r="I93" s="167"/>
      <c r="J93" s="167"/>
      <c r="K93" s="167"/>
      <c r="L93" s="167"/>
      <c r="S93"/>
      <c r="T93"/>
      <c r="U93"/>
      <c r="V93"/>
      <c r="W93"/>
      <c r="X93"/>
      <c r="Y93"/>
    </row>
    <row r="94" spans="1:47">
      <c r="B94" s="2"/>
      <c r="C94" s="85"/>
      <c r="D94" s="167"/>
      <c r="E94" s="15"/>
      <c r="F94" s="19"/>
      <c r="G94" s="167"/>
      <c r="H94" s="167"/>
      <c r="I94" s="167"/>
      <c r="J94" s="167"/>
      <c r="K94" s="167"/>
      <c r="L94" s="167"/>
      <c r="S94"/>
      <c r="T94"/>
      <c r="U94"/>
      <c r="V94"/>
      <c r="W94"/>
      <c r="X94"/>
      <c r="Y94"/>
    </row>
    <row r="95" spans="1:47">
      <c r="B95" s="2"/>
      <c r="C95" s="28" t="s">
        <v>786</v>
      </c>
      <c r="D95" s="165">
        <v>1</v>
      </c>
      <c r="E95" s="749" t="s">
        <v>1032</v>
      </c>
      <c r="F95" s="749"/>
      <c r="G95" s="749"/>
      <c r="H95" s="167"/>
      <c r="I95" s="167"/>
      <c r="J95" s="167"/>
      <c r="K95" s="167"/>
      <c r="L95" s="167"/>
      <c r="S95"/>
      <c r="T95"/>
      <c r="U95"/>
      <c r="V95"/>
      <c r="W95"/>
      <c r="X95"/>
      <c r="Y95"/>
    </row>
    <row r="96" spans="1:47">
      <c r="B96" s="2"/>
      <c r="C96" s="19"/>
      <c r="D96" s="28"/>
      <c r="E96" s="750" t="s">
        <v>1183</v>
      </c>
      <c r="F96" s="751"/>
      <c r="G96" s="751"/>
      <c r="H96" s="167"/>
      <c r="I96" s="167"/>
      <c r="J96" s="167"/>
      <c r="K96" s="167"/>
      <c r="L96" s="167"/>
      <c r="S96"/>
      <c r="T96"/>
      <c r="U96"/>
      <c r="V96"/>
      <c r="W96"/>
      <c r="X96"/>
      <c r="Y96"/>
    </row>
    <row r="97" spans="1:25">
      <c r="B97" s="2"/>
      <c r="C97" s="85"/>
      <c r="D97" s="28">
        <v>2</v>
      </c>
      <c r="E97" s="749" t="s">
        <v>1008</v>
      </c>
      <c r="F97" s="749"/>
      <c r="G97" s="749"/>
      <c r="H97" s="167"/>
      <c r="I97" s="167"/>
      <c r="J97" s="167"/>
      <c r="K97" s="167"/>
      <c r="L97" s="167"/>
      <c r="S97"/>
      <c r="T97"/>
      <c r="U97"/>
      <c r="V97"/>
      <c r="W97"/>
      <c r="X97"/>
      <c r="Y97"/>
    </row>
    <row r="98" spans="1:25">
      <c r="B98" s="2"/>
      <c r="C98" s="85"/>
      <c r="D98" s="28"/>
      <c r="E98" s="750" t="s">
        <v>1009</v>
      </c>
      <c r="F98" s="751"/>
      <c r="G98" s="751"/>
      <c r="H98" s="167"/>
      <c r="I98" s="167"/>
      <c r="J98" s="167"/>
      <c r="K98" s="167"/>
      <c r="L98" s="167"/>
      <c r="S98"/>
      <c r="T98"/>
      <c r="U98"/>
      <c r="V98"/>
      <c r="W98"/>
      <c r="X98"/>
      <c r="Y98"/>
    </row>
    <row r="99" spans="1:25">
      <c r="B99" s="2"/>
      <c r="C99" s="167"/>
      <c r="D99" s="165">
        <v>3</v>
      </c>
      <c r="E99" s="736" t="s">
        <v>1010</v>
      </c>
      <c r="F99" s="736"/>
      <c r="G99" s="736"/>
      <c r="H99" s="167"/>
      <c r="I99" s="167"/>
      <c r="J99" s="167"/>
      <c r="K99" s="167"/>
      <c r="L99" s="167"/>
      <c r="S99"/>
      <c r="T99"/>
      <c r="U99"/>
      <c r="V99"/>
      <c r="W99"/>
      <c r="X99"/>
      <c r="Y99"/>
    </row>
    <row r="100" spans="1:25">
      <c r="B100" s="2"/>
      <c r="C100" s="167"/>
      <c r="D100" s="165"/>
      <c r="E100" s="746" t="s">
        <v>1353</v>
      </c>
      <c r="F100" s="746"/>
      <c r="G100" s="746"/>
      <c r="H100" s="167"/>
      <c r="I100" s="167"/>
      <c r="J100" s="167"/>
      <c r="K100" s="167"/>
      <c r="L100" s="167"/>
      <c r="S100"/>
      <c r="T100"/>
      <c r="U100"/>
      <c r="V100"/>
      <c r="W100"/>
      <c r="X100"/>
      <c r="Y100"/>
    </row>
    <row r="101" spans="1:25">
      <c r="B101" s="2"/>
      <c r="C101" s="167"/>
      <c r="D101" s="165">
        <v>4</v>
      </c>
      <c r="E101" s="736" t="s">
        <v>1035</v>
      </c>
      <c r="F101" s="736"/>
      <c r="G101" s="736"/>
      <c r="H101" s="167"/>
      <c r="I101" s="167"/>
      <c r="J101" s="167"/>
      <c r="K101" s="167"/>
      <c r="L101" s="167"/>
      <c r="S101"/>
      <c r="T101"/>
      <c r="U101"/>
      <c r="V101"/>
      <c r="W101"/>
      <c r="X101"/>
      <c r="Y101"/>
    </row>
    <row r="102" spans="1:25">
      <c r="B102" s="2"/>
      <c r="C102" s="167"/>
      <c r="D102" s="167"/>
      <c r="E102" s="746" t="s">
        <v>1036</v>
      </c>
      <c r="F102" s="746"/>
      <c r="G102" s="746"/>
      <c r="H102" s="167"/>
      <c r="I102" s="167"/>
      <c r="J102" s="167"/>
      <c r="K102" s="167"/>
      <c r="L102" s="167"/>
      <c r="S102"/>
      <c r="T102"/>
      <c r="U102"/>
      <c r="V102"/>
      <c r="W102"/>
      <c r="X102"/>
      <c r="Y102"/>
    </row>
    <row r="103" spans="1:25">
      <c r="G103" s="76"/>
      <c r="S103"/>
      <c r="T103"/>
      <c r="U103"/>
      <c r="V103"/>
      <c r="W103"/>
      <c r="X103"/>
      <c r="Y103"/>
    </row>
    <row r="110" spans="1:25">
      <c r="A110" s="3" t="s">
        <v>1260</v>
      </c>
      <c r="S110"/>
      <c r="T110"/>
      <c r="U110"/>
      <c r="V110"/>
      <c r="W110"/>
      <c r="X110"/>
      <c r="Y110"/>
    </row>
    <row r="112" spans="1:25">
      <c r="B112" s="20" t="s">
        <v>1261</v>
      </c>
      <c r="C112" s="21">
        <v>5888.5839999999998</v>
      </c>
      <c r="D112" s="51"/>
      <c r="E112" s="22"/>
      <c r="F112" s="22" t="s">
        <v>1262</v>
      </c>
      <c r="G112" s="22" t="s">
        <v>1263</v>
      </c>
      <c r="H112" s="22" t="s">
        <v>1264</v>
      </c>
      <c r="S112"/>
      <c r="T112"/>
      <c r="U112"/>
      <c r="V112"/>
      <c r="W112"/>
      <c r="X112"/>
      <c r="Y112"/>
    </row>
    <row r="113" spans="2:25">
      <c r="B113" s="20" t="s">
        <v>1099</v>
      </c>
      <c r="C113" s="21">
        <v>5889.95</v>
      </c>
      <c r="D113" s="51"/>
      <c r="E113" s="22"/>
      <c r="F113" s="22" t="s">
        <v>1100</v>
      </c>
      <c r="G113" s="22" t="s">
        <v>1101</v>
      </c>
      <c r="H113" s="22" t="s">
        <v>1102</v>
      </c>
      <c r="S113"/>
      <c r="T113"/>
      <c r="U113"/>
      <c r="V113"/>
      <c r="W113"/>
      <c r="X113"/>
      <c r="Y113"/>
    </row>
    <row r="114" spans="2:25">
      <c r="B114" s="20" t="s">
        <v>1131</v>
      </c>
      <c r="C114" s="21">
        <v>5891.451</v>
      </c>
      <c r="D114" s="51"/>
      <c r="E114" s="22"/>
      <c r="F114" s="22" t="s">
        <v>1132</v>
      </c>
      <c r="G114" s="22" t="s">
        <v>1095</v>
      </c>
      <c r="H114" s="22" t="s">
        <v>1293</v>
      </c>
      <c r="S114"/>
      <c r="T114"/>
      <c r="U114"/>
      <c r="V114"/>
      <c r="W114"/>
      <c r="X114"/>
      <c r="Y114"/>
    </row>
    <row r="115" spans="2:25">
      <c r="B115" s="23"/>
      <c r="C115" s="22"/>
      <c r="D115" s="51"/>
      <c r="E115" s="22"/>
      <c r="F115" s="22" t="s">
        <v>1294</v>
      </c>
      <c r="G115" s="22" t="s">
        <v>1295</v>
      </c>
      <c r="H115" s="22" t="s">
        <v>1296</v>
      </c>
      <c r="S115"/>
      <c r="T115"/>
      <c r="U115"/>
      <c r="V115"/>
      <c r="W115"/>
      <c r="X115"/>
      <c r="Y115"/>
    </row>
    <row r="116" spans="2:25">
      <c r="B116" s="20" t="s">
        <v>1302</v>
      </c>
      <c r="C116" s="732" t="s">
        <v>1297</v>
      </c>
      <c r="D116" s="732"/>
      <c r="E116" s="8"/>
      <c r="F116" s="1"/>
      <c r="G116" s="1"/>
      <c r="H116" s="1"/>
      <c r="S116"/>
      <c r="T116"/>
      <c r="U116"/>
      <c r="V116"/>
      <c r="W116"/>
      <c r="X116"/>
      <c r="Y116"/>
    </row>
    <row r="117" spans="2:25">
      <c r="B117" s="20" t="s">
        <v>1303</v>
      </c>
      <c r="C117" s="732" t="s">
        <v>1298</v>
      </c>
      <c r="D117" s="732"/>
      <c r="E117" s="8"/>
      <c r="F117" s="1"/>
      <c r="G117" s="1"/>
      <c r="H117" s="1"/>
      <c r="S117"/>
      <c r="T117"/>
      <c r="U117"/>
      <c r="V117"/>
      <c r="W117"/>
      <c r="X117"/>
      <c r="Y117"/>
    </row>
    <row r="118" spans="2:25">
      <c r="B118" s="20" t="s">
        <v>1304</v>
      </c>
      <c r="C118" s="732" t="s">
        <v>1299</v>
      </c>
      <c r="D118" s="732"/>
      <c r="E118" s="8"/>
      <c r="F118" s="1"/>
      <c r="G118" s="1"/>
      <c r="H118" s="1"/>
      <c r="S118"/>
      <c r="T118"/>
      <c r="U118"/>
      <c r="V118"/>
      <c r="W118"/>
      <c r="X118"/>
      <c r="Y118"/>
    </row>
    <row r="119" spans="2:25">
      <c r="B119" s="20" t="s">
        <v>1305</v>
      </c>
      <c r="C119" s="732" t="s">
        <v>1138</v>
      </c>
      <c r="D119" s="732"/>
      <c r="E119" s="8"/>
      <c r="F119" s="1"/>
      <c r="G119" s="1"/>
      <c r="H119" s="1"/>
      <c r="S119"/>
      <c r="T119"/>
      <c r="U119"/>
      <c r="V119"/>
      <c r="W119"/>
      <c r="X119"/>
      <c r="Y119"/>
    </row>
    <row r="120" spans="2:25">
      <c r="B120" s="2"/>
      <c r="C120" s="1"/>
      <c r="D120" s="38"/>
      <c r="E120" s="8"/>
      <c r="F120" s="1"/>
      <c r="G120" s="1"/>
      <c r="H120" s="1"/>
      <c r="S120"/>
      <c r="T120"/>
      <c r="U120"/>
      <c r="V120"/>
      <c r="W120"/>
      <c r="X120"/>
      <c r="Y120"/>
    </row>
    <row r="121" spans="2:25">
      <c r="B121" s="3" t="s">
        <v>1139</v>
      </c>
      <c r="C121" s="6" t="s">
        <v>1140</v>
      </c>
      <c r="D121" s="43" t="s">
        <v>1141</v>
      </c>
      <c r="E121" s="8"/>
      <c r="F121" s="1"/>
      <c r="G121" s="1"/>
      <c r="H121" s="1"/>
      <c r="S121"/>
      <c r="T121"/>
      <c r="U121"/>
      <c r="V121"/>
      <c r="W121"/>
      <c r="X121"/>
      <c r="Y121"/>
    </row>
    <row r="122" spans="2:25">
      <c r="B122" s="3"/>
      <c r="C122" s="6" t="s">
        <v>1142</v>
      </c>
      <c r="D122" s="43" t="s">
        <v>1143</v>
      </c>
      <c r="E122" s="8"/>
      <c r="F122" s="1"/>
      <c r="G122" s="1"/>
      <c r="H122" s="1"/>
      <c r="S122"/>
      <c r="T122"/>
      <c r="U122"/>
      <c r="V122"/>
      <c r="W122"/>
      <c r="X122"/>
      <c r="Y122"/>
    </row>
    <row r="123" spans="2:25">
      <c r="B123" s="2"/>
      <c r="C123" s="1"/>
      <c r="D123" s="38"/>
      <c r="E123" s="8"/>
      <c r="F123" s="1"/>
      <c r="G123" s="1"/>
      <c r="H123" s="1"/>
      <c r="S123"/>
      <c r="T123"/>
      <c r="U123"/>
      <c r="V123"/>
      <c r="W123"/>
      <c r="X123"/>
      <c r="Y123"/>
    </row>
    <row r="124" spans="2:25">
      <c r="B124" s="3" t="s">
        <v>786</v>
      </c>
      <c r="C124" s="734" t="s">
        <v>1032</v>
      </c>
      <c r="D124" s="734"/>
      <c r="E124" s="734"/>
      <c r="F124" s="1" t="s">
        <v>1033</v>
      </c>
      <c r="G124" s="1"/>
      <c r="H124" s="1"/>
      <c r="S124"/>
      <c r="T124"/>
      <c r="U124"/>
      <c r="V124"/>
      <c r="W124"/>
      <c r="X124"/>
      <c r="Y124"/>
    </row>
    <row r="125" spans="2:25">
      <c r="B125" s="24"/>
      <c r="C125" s="752" t="s">
        <v>1094</v>
      </c>
      <c r="D125" s="752"/>
      <c r="E125" s="752"/>
      <c r="F125" s="1"/>
      <c r="G125" s="1"/>
      <c r="H125" s="1"/>
      <c r="S125"/>
      <c r="T125"/>
      <c r="U125"/>
      <c r="V125"/>
      <c r="W125"/>
      <c r="X125"/>
      <c r="Y125"/>
    </row>
    <row r="126" spans="2:25">
      <c r="B126" s="2"/>
      <c r="C126" s="1"/>
      <c r="D126" s="38"/>
      <c r="E126" s="8"/>
      <c r="F126" s="1"/>
      <c r="G126" s="1"/>
      <c r="H126" s="1"/>
      <c r="S126"/>
      <c r="T126"/>
      <c r="U126"/>
      <c r="V126"/>
      <c r="W126"/>
      <c r="X126"/>
      <c r="Y126"/>
    </row>
    <row r="127" spans="2:25">
      <c r="B127" s="2"/>
      <c r="C127" s="734" t="s">
        <v>1034</v>
      </c>
      <c r="D127" s="734"/>
      <c r="E127" s="734"/>
      <c r="F127" s="1" t="s">
        <v>1287</v>
      </c>
      <c r="G127" s="1"/>
      <c r="H127" s="1"/>
      <c r="S127"/>
      <c r="T127"/>
      <c r="U127"/>
      <c r="V127"/>
      <c r="W127"/>
      <c r="X127"/>
      <c r="Y127"/>
    </row>
    <row r="128" spans="2:25">
      <c r="B128" s="2"/>
      <c r="C128" s="752" t="s">
        <v>1288</v>
      </c>
      <c r="D128" s="752"/>
      <c r="E128" s="752"/>
      <c r="F128" s="1"/>
      <c r="G128" s="1"/>
      <c r="H128" s="1"/>
      <c r="S128"/>
      <c r="T128"/>
      <c r="U128"/>
      <c r="V128"/>
      <c r="W128"/>
      <c r="X128"/>
      <c r="Y128"/>
    </row>
    <row r="129" spans="3:25">
      <c r="C129" s="1"/>
      <c r="D129" s="38"/>
      <c r="E129" s="1"/>
      <c r="F129" s="1"/>
      <c r="G129" s="1"/>
      <c r="H129" s="1"/>
      <c r="S129"/>
      <c r="T129"/>
      <c r="U129"/>
      <c r="V129"/>
      <c r="W129"/>
      <c r="X129"/>
      <c r="Y129"/>
    </row>
    <row r="130" spans="3:25">
      <c r="C130" s="734" t="s">
        <v>1289</v>
      </c>
      <c r="D130" s="734"/>
      <c r="E130" s="734"/>
      <c r="F130" s="1" t="s">
        <v>1033</v>
      </c>
      <c r="G130" s="1"/>
      <c r="H130" s="1"/>
      <c r="S130"/>
      <c r="T130"/>
      <c r="U130"/>
      <c r="V130"/>
      <c r="W130"/>
      <c r="X130"/>
      <c r="Y130"/>
    </row>
    <row r="131" spans="3:25">
      <c r="C131" s="752" t="s">
        <v>1200</v>
      </c>
      <c r="D131" s="752"/>
      <c r="E131" s="752"/>
      <c r="F131" s="1"/>
      <c r="G131" s="1"/>
      <c r="H131" s="1"/>
      <c r="S131"/>
      <c r="T131"/>
      <c r="U131"/>
      <c r="V131"/>
      <c r="W131"/>
      <c r="X131"/>
      <c r="Y131"/>
    </row>
  </sheetData>
  <sheetCalcPr fullCalcOnLoad="1"/>
  <mergeCells count="44">
    <mergeCell ref="S12:V12"/>
    <mergeCell ref="AJ12:AK12"/>
    <mergeCell ref="AL12:AM12"/>
    <mergeCell ref="E100:G100"/>
    <mergeCell ref="Q12:R12"/>
    <mergeCell ref="J91:K91"/>
    <mergeCell ref="W12:Y12"/>
    <mergeCell ref="K3:N3"/>
    <mergeCell ref="K4:P4"/>
    <mergeCell ref="K5:P5"/>
    <mergeCell ref="J90:K90"/>
    <mergeCell ref="O12:P12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C131:E131"/>
    <mergeCell ref="C119:D119"/>
    <mergeCell ref="C124:E124"/>
    <mergeCell ref="C125:E125"/>
    <mergeCell ref="C127:E127"/>
    <mergeCell ref="C117:D117"/>
    <mergeCell ref="G12:H12"/>
    <mergeCell ref="C128:E128"/>
    <mergeCell ref="C130:E130"/>
    <mergeCell ref="C118:D118"/>
    <mergeCell ref="E97:G97"/>
    <mergeCell ref="E98:G98"/>
    <mergeCell ref="E99:G99"/>
    <mergeCell ref="E101:G101"/>
    <mergeCell ref="E102:G102"/>
    <mergeCell ref="D90:E90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4"/>
  <sheetViews>
    <sheetView topLeftCell="AJ1" workbookViewId="0">
      <selection activeCell="AX14" sqref="AX14"/>
    </sheetView>
  </sheetViews>
  <sheetFormatPr baseColWidth="10" defaultColWidth="8.83203125" defaultRowHeight="12"/>
  <cols>
    <col min="1" max="1" width="17.33203125" bestFit="1" customWidth="1" collapsed="1"/>
    <col min="2" max="2" width="12.5" style="182" bestFit="1" customWidth="1" collapsed="1"/>
    <col min="3" max="3" width="11.33203125" style="1" bestFit="1" customWidth="1" collapsed="1"/>
    <col min="4" max="4" width="10.6640625" style="1" customWidth="1" collapsed="1"/>
    <col min="5" max="5" width="5.83203125" style="8" bestFit="1" customWidth="1" collapsed="1"/>
    <col min="6" max="6" width="15.6640625" style="1" customWidth="1" collapsed="1"/>
    <col min="7" max="8" width="7.6640625" style="1" customWidth="1" collapsed="1"/>
    <col min="9" max="9" width="30.6640625" style="2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style="25" customWidth="1" collapsed="1"/>
    <col min="15" max="16" width="9.6640625" style="114" customWidth="1" collapsed="1"/>
    <col min="17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20" customHeight="1">
      <c r="A1" s="739" t="s">
        <v>1170</v>
      </c>
      <c r="B1" s="739"/>
      <c r="C1" s="739"/>
      <c r="D1" s="739"/>
      <c r="E1" s="739"/>
      <c r="F1" s="739"/>
      <c r="G1" s="739"/>
      <c r="H1" s="739"/>
      <c r="I1" s="3"/>
      <c r="S1"/>
      <c r="T1"/>
      <c r="U1"/>
      <c r="V1"/>
      <c r="W1"/>
      <c r="X1"/>
      <c r="Y1"/>
    </row>
    <row r="2" spans="1:47" ht="15" customHeight="1">
      <c r="A2" s="4"/>
      <c r="B2" s="186"/>
      <c r="C2" s="4"/>
      <c r="D2" s="4"/>
      <c r="E2" s="4"/>
      <c r="F2" s="4"/>
      <c r="G2" s="4"/>
      <c r="H2" s="4"/>
      <c r="I2" s="3"/>
      <c r="S2"/>
      <c r="T2"/>
      <c r="U2"/>
      <c r="V2"/>
      <c r="W2"/>
      <c r="X2"/>
      <c r="Y2"/>
    </row>
    <row r="3" spans="1:47" ht="15" customHeight="1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67"/>
      <c r="P3" s="167"/>
      <c r="S3"/>
      <c r="T3"/>
      <c r="U3"/>
      <c r="V3"/>
      <c r="W3"/>
      <c r="X3"/>
      <c r="Y3"/>
    </row>
    <row r="4" spans="1:47" ht="15" customHeight="1">
      <c r="A4" s="3" t="s">
        <v>462</v>
      </c>
      <c r="B4" s="183"/>
      <c r="C4" s="6"/>
      <c r="D4" s="6"/>
      <c r="E4" s="6"/>
      <c r="F4" s="738" t="s">
        <v>1204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 ht="15" customHeight="1">
      <c r="A5" s="741"/>
      <c r="B5" s="741"/>
      <c r="C5" s="741"/>
      <c r="D5" s="741"/>
      <c r="E5" s="741"/>
      <c r="F5" s="738" t="s">
        <v>355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 ht="15" customHeight="1">
      <c r="A6" s="6" t="s">
        <v>1302</v>
      </c>
      <c r="B6" s="164" t="s">
        <v>1303</v>
      </c>
      <c r="C6" s="6" t="s">
        <v>1304</v>
      </c>
      <c r="D6" s="6" t="s">
        <v>1305</v>
      </c>
      <c r="E6" s="6"/>
      <c r="F6" s="742" t="s">
        <v>391</v>
      </c>
      <c r="G6" s="742"/>
      <c r="H6" s="742"/>
      <c r="I6" s="742"/>
      <c r="J6" s="26"/>
      <c r="S6"/>
      <c r="T6"/>
      <c r="U6"/>
      <c r="V6"/>
      <c r="W6"/>
      <c r="X6"/>
      <c r="Y6"/>
    </row>
    <row r="7" spans="1:47" ht="15" customHeight="1">
      <c r="A7" s="6" t="s">
        <v>787</v>
      </c>
      <c r="B7" s="164" t="s">
        <v>1123</v>
      </c>
      <c r="C7" s="6" t="s">
        <v>1124</v>
      </c>
      <c r="D7" s="6" t="s">
        <v>1125</v>
      </c>
      <c r="E7" s="6"/>
      <c r="F7" s="742" t="s">
        <v>359</v>
      </c>
      <c r="G7" s="742"/>
      <c r="H7" s="742"/>
      <c r="I7" s="742"/>
      <c r="J7" s="26"/>
      <c r="S7"/>
      <c r="T7"/>
      <c r="U7"/>
      <c r="V7"/>
      <c r="W7"/>
      <c r="X7"/>
      <c r="Y7"/>
    </row>
    <row r="8" spans="1:47" ht="15" customHeight="1">
      <c r="A8" s="6" t="s">
        <v>1127</v>
      </c>
      <c r="B8" s="183" t="s">
        <v>1128</v>
      </c>
      <c r="C8" s="6" t="s">
        <v>1129</v>
      </c>
      <c r="D8" s="6" t="s">
        <v>1130</v>
      </c>
      <c r="E8"/>
      <c r="F8" s="738" t="s">
        <v>1151</v>
      </c>
      <c r="G8" s="738"/>
      <c r="H8" s="738"/>
      <c r="I8" s="738"/>
      <c r="J8" s="7"/>
      <c r="K8" s="7"/>
      <c r="L8" s="7"/>
      <c r="S8"/>
      <c r="T8"/>
      <c r="U8"/>
      <c r="V8"/>
      <c r="W8"/>
      <c r="X8"/>
      <c r="Y8"/>
    </row>
    <row r="9" spans="1:47" ht="15" customHeight="1">
      <c r="B9"/>
      <c r="C9"/>
      <c r="E9"/>
      <c r="F9" s="738" t="s">
        <v>1206</v>
      </c>
      <c r="G9" s="738"/>
      <c r="H9" s="738"/>
      <c r="I9" s="738"/>
      <c r="J9" s="7"/>
      <c r="K9" s="7"/>
      <c r="L9" s="7"/>
      <c r="S9"/>
      <c r="T9"/>
      <c r="U9"/>
      <c r="V9"/>
      <c r="W9"/>
      <c r="X9"/>
      <c r="Y9"/>
    </row>
    <row r="10" spans="1:47" ht="15" customHeight="1">
      <c r="A10" s="6"/>
      <c r="B10" s="183"/>
      <c r="C10" s="6"/>
      <c r="D10" s="6"/>
      <c r="E10"/>
      <c r="F10" s="185"/>
      <c r="G10" s="185"/>
      <c r="H10" s="185"/>
      <c r="I10" s="185"/>
      <c r="J10" s="7"/>
      <c r="K10" s="7"/>
      <c r="L10" s="7"/>
      <c r="S10"/>
      <c r="T10"/>
      <c r="U10"/>
      <c r="V10"/>
      <c r="W10"/>
      <c r="X10"/>
      <c r="Y10"/>
    </row>
    <row r="11" spans="1:47" ht="15" customHeight="1">
      <c r="A11" s="7"/>
      <c r="B11" s="183"/>
      <c r="C11" s="6"/>
      <c r="D11" s="6"/>
      <c r="E11"/>
      <c r="I11" s="27"/>
      <c r="J11" s="27"/>
      <c r="K11" s="27"/>
      <c r="L11" s="27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60" customHeight="1">
      <c r="A14" s="312" t="s">
        <v>1152</v>
      </c>
      <c r="B14" s="81" t="s">
        <v>1335</v>
      </c>
      <c r="C14" s="32">
        <v>7.8472222222222221E-2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1099</v>
      </c>
      <c r="I14" s="17" t="s">
        <v>1334</v>
      </c>
      <c r="J14" s="33" t="s">
        <v>1258</v>
      </c>
      <c r="K14" s="33">
        <v>4</v>
      </c>
      <c r="L14" s="33">
        <v>180</v>
      </c>
      <c r="M14" s="19">
        <v>5889.9508999999998</v>
      </c>
      <c r="N14" s="85" t="s">
        <v>1203</v>
      </c>
      <c r="O14" s="104">
        <v>264.8</v>
      </c>
      <c r="P14" s="104">
        <v>267.39999999999998</v>
      </c>
      <c r="Q14" s="115">
        <f>AVERAGE(O14:O16)</f>
        <v>264.73333333333335</v>
      </c>
      <c r="R14" s="115">
        <f>AVERAGE(P14:P16)</f>
        <v>267.53333333333336</v>
      </c>
      <c r="S14"/>
      <c r="T14" s="376"/>
      <c r="U14" s="437"/>
      <c r="V14" s="342"/>
      <c r="W14"/>
      <c r="X14"/>
      <c r="Y14"/>
      <c r="Z14" s="34"/>
    </row>
    <row r="15" spans="1:47" ht="15" customHeight="1">
      <c r="A15" s="312" t="s">
        <v>1338</v>
      </c>
      <c r="B15" s="52" t="s">
        <v>1266</v>
      </c>
      <c r="C15" s="15">
        <v>0.10833333333333334</v>
      </c>
      <c r="D15" s="32">
        <v>0</v>
      </c>
      <c r="E15" s="19">
        <v>30</v>
      </c>
      <c r="F15" s="19" t="s">
        <v>1037</v>
      </c>
      <c r="G15" s="16">
        <v>1190</v>
      </c>
      <c r="H15" s="33">
        <v>994</v>
      </c>
      <c r="I15" s="35" t="s">
        <v>526</v>
      </c>
      <c r="J15" s="33" t="s">
        <v>1258</v>
      </c>
      <c r="K15" s="33">
        <v>4</v>
      </c>
      <c r="L15" s="33">
        <v>180</v>
      </c>
      <c r="M15" s="19">
        <v>5891.451</v>
      </c>
      <c r="N15" s="85"/>
      <c r="O15" s="100">
        <v>264.8</v>
      </c>
      <c r="P15" s="100">
        <v>267.60000000000002</v>
      </c>
      <c r="Q15" s="100">
        <v>264.73329999999999</v>
      </c>
      <c r="R15" s="100">
        <v>267.5333</v>
      </c>
      <c r="S15"/>
      <c r="T15" s="376"/>
      <c r="U15" s="437"/>
      <c r="V15" s="342"/>
      <c r="W15"/>
      <c r="X15"/>
      <c r="Y15"/>
      <c r="Z15" s="35"/>
    </row>
    <row r="16" spans="1:47">
      <c r="A16" s="308" t="s">
        <v>1338</v>
      </c>
      <c r="B16" s="52" t="s">
        <v>1339</v>
      </c>
      <c r="C16" s="15">
        <v>0.11180555555555556</v>
      </c>
      <c r="D16" s="32">
        <v>0</v>
      </c>
      <c r="E16" s="19">
        <v>30</v>
      </c>
      <c r="F16" s="19" t="s">
        <v>1037</v>
      </c>
      <c r="G16" s="16">
        <v>1070</v>
      </c>
      <c r="H16" s="16">
        <v>874</v>
      </c>
      <c r="I16" s="35" t="s">
        <v>387</v>
      </c>
      <c r="J16" s="33" t="s">
        <v>1258</v>
      </c>
      <c r="K16" s="33">
        <v>4</v>
      </c>
      <c r="L16" s="33">
        <v>180</v>
      </c>
      <c r="M16" s="19">
        <v>5891.451</v>
      </c>
      <c r="N16" s="85"/>
      <c r="O16" s="100">
        <v>264.60000000000002</v>
      </c>
      <c r="P16" s="100">
        <v>267.60000000000002</v>
      </c>
      <c r="Q16" s="100">
        <v>264.73329999999999</v>
      </c>
      <c r="R16" s="100">
        <v>267.5333</v>
      </c>
      <c r="S16"/>
      <c r="T16" s="376"/>
      <c r="U16" s="437"/>
      <c r="V16" s="342"/>
      <c r="W16"/>
      <c r="X16"/>
      <c r="Y16"/>
      <c r="Z16" s="35"/>
    </row>
    <row r="17" spans="1:46">
      <c r="A17" s="312" t="s">
        <v>1338</v>
      </c>
      <c r="B17" s="52" t="s">
        <v>1340</v>
      </c>
      <c r="C17" s="15">
        <v>0.12152777777777778</v>
      </c>
      <c r="D17" s="32">
        <v>0</v>
      </c>
      <c r="E17" s="19">
        <v>30</v>
      </c>
      <c r="F17" s="16" t="s">
        <v>1038</v>
      </c>
      <c r="G17" s="16">
        <v>880</v>
      </c>
      <c r="H17" s="33">
        <v>862</v>
      </c>
      <c r="I17" s="57" t="s">
        <v>1075</v>
      </c>
      <c r="J17" s="33" t="s">
        <v>1258</v>
      </c>
      <c r="K17" s="33">
        <v>4</v>
      </c>
      <c r="L17" s="33">
        <v>180</v>
      </c>
      <c r="M17" s="80">
        <v>7647.38</v>
      </c>
      <c r="N17" s="52" t="s">
        <v>1344</v>
      </c>
      <c r="O17" s="100">
        <v>265.7</v>
      </c>
      <c r="P17" s="100">
        <v>270.39999999999998</v>
      </c>
      <c r="Q17" s="100">
        <f>AVERAGE(O17:O18)</f>
        <v>265.60000000000002</v>
      </c>
      <c r="R17" s="100">
        <f>AVERAGE(P17:P18)</f>
        <v>270.45</v>
      </c>
      <c r="S17"/>
      <c r="T17" s="377"/>
      <c r="U17" s="438"/>
      <c r="V17" s="342"/>
      <c r="W17"/>
      <c r="X17"/>
      <c r="Y17"/>
      <c r="Z17" s="35"/>
    </row>
    <row r="18" spans="1:46">
      <c r="A18" s="312" t="s">
        <v>1338</v>
      </c>
      <c r="B18" s="52" t="s">
        <v>1341</v>
      </c>
      <c r="C18" s="15">
        <v>0.12708333333333333</v>
      </c>
      <c r="D18" s="32">
        <v>0</v>
      </c>
      <c r="E18" s="19">
        <v>30</v>
      </c>
      <c r="F18" s="16" t="s">
        <v>1038</v>
      </c>
      <c r="G18" s="16">
        <v>880</v>
      </c>
      <c r="H18" s="33">
        <v>862</v>
      </c>
      <c r="I18" s="57" t="s">
        <v>1075</v>
      </c>
      <c r="J18" s="33" t="s">
        <v>1258</v>
      </c>
      <c r="K18" s="33">
        <v>4</v>
      </c>
      <c r="L18" s="16">
        <v>120</v>
      </c>
      <c r="M18" s="80">
        <v>7647.38</v>
      </c>
      <c r="N18" s="85"/>
      <c r="O18" s="100">
        <v>265.5</v>
      </c>
      <c r="P18" s="100">
        <v>270.5</v>
      </c>
      <c r="Q18" s="100">
        <v>265.60000000000002</v>
      </c>
      <c r="R18" s="100">
        <v>270.45</v>
      </c>
      <c r="S18"/>
      <c r="T18" s="377"/>
      <c r="U18" s="438"/>
      <c r="V18" s="342"/>
      <c r="W18"/>
      <c r="X18"/>
      <c r="Y18"/>
      <c r="Z18" s="35"/>
    </row>
    <row r="19" spans="1:46" ht="15" customHeight="1">
      <c r="A19" s="30" t="s">
        <v>1188</v>
      </c>
      <c r="B19" s="52" t="s">
        <v>1244</v>
      </c>
      <c r="C19" s="15">
        <v>0.13194444444444445</v>
      </c>
      <c r="D19" s="15"/>
      <c r="E19" s="19">
        <v>30</v>
      </c>
      <c r="F19" s="16" t="s">
        <v>1039</v>
      </c>
      <c r="G19" s="16">
        <v>870</v>
      </c>
      <c r="H19" s="33">
        <v>778</v>
      </c>
      <c r="I19" s="25" t="s">
        <v>1181</v>
      </c>
      <c r="J19" s="16" t="s">
        <v>796</v>
      </c>
      <c r="K19" s="33">
        <v>4</v>
      </c>
      <c r="L19" s="16">
        <v>120</v>
      </c>
      <c r="M19" s="19">
        <v>7698.9647000000004</v>
      </c>
      <c r="O19" s="100"/>
      <c r="P19" s="100" t="s">
        <v>893</v>
      </c>
      <c r="Q19" s="100">
        <v>265.60000000000002</v>
      </c>
      <c r="R19" s="100">
        <v>270.45</v>
      </c>
      <c r="S19" s="431" t="s">
        <v>1188</v>
      </c>
      <c r="T19" s="377"/>
      <c r="U19" s="438"/>
      <c r="V19" s="342"/>
      <c r="W19"/>
      <c r="X19"/>
      <c r="Y19"/>
      <c r="Z19" s="549">
        <v>137.29971</v>
      </c>
      <c r="AA19" s="549">
        <v>11.114979999999999</v>
      </c>
      <c r="AB19" s="546">
        <v>97.993600000000001</v>
      </c>
      <c r="AC19" s="546">
        <v>33.269599999999997</v>
      </c>
      <c r="AD19" s="548">
        <v>5.3316259000999997</v>
      </c>
      <c r="AE19" s="546">
        <v>1.8180000000000001</v>
      </c>
      <c r="AF19" s="546">
        <v>0.28699999999999998</v>
      </c>
      <c r="AG19" s="546">
        <v>3.6</v>
      </c>
      <c r="AH19" s="546">
        <v>99.23</v>
      </c>
      <c r="AI19" s="545">
        <v>1785.896</v>
      </c>
      <c r="AJ19" s="546">
        <v>359.26454000000001</v>
      </c>
      <c r="AK19" s="546">
        <v>6.5642500000000004</v>
      </c>
      <c r="AL19" s="546">
        <v>7.9670300000000003</v>
      </c>
      <c r="AM19" s="546">
        <v>1.4635899999999999</v>
      </c>
      <c r="AN19" s="544">
        <v>148122306.80000001</v>
      </c>
      <c r="AO19" s="547">
        <v>0.46539439999999999</v>
      </c>
      <c r="AP19" s="544">
        <v>401328.65886000003</v>
      </c>
      <c r="AQ19" s="547">
        <v>-0.33055780000000001</v>
      </c>
      <c r="AR19" s="546">
        <v>169.91139999999999</v>
      </c>
      <c r="AS19" s="544" t="s">
        <v>472</v>
      </c>
      <c r="AT19" s="546">
        <v>10.061199999999999</v>
      </c>
    </row>
    <row r="20" spans="1:46" ht="15" customHeight="1">
      <c r="A20" s="30" t="s">
        <v>1188</v>
      </c>
      <c r="B20" s="52" t="s">
        <v>1221</v>
      </c>
      <c r="C20" s="15">
        <v>0.13749999999999998</v>
      </c>
      <c r="D20" s="15"/>
      <c r="E20" s="19">
        <v>30</v>
      </c>
      <c r="F20" s="16" t="s">
        <v>1039</v>
      </c>
      <c r="G20" s="16">
        <v>870</v>
      </c>
      <c r="H20" s="33">
        <v>778</v>
      </c>
      <c r="I20" s="25" t="s">
        <v>1181</v>
      </c>
      <c r="J20" s="16" t="s">
        <v>796</v>
      </c>
      <c r="K20" s="33">
        <v>4</v>
      </c>
      <c r="L20" s="16">
        <v>120</v>
      </c>
      <c r="M20" s="19">
        <v>7698.9647000000004</v>
      </c>
      <c r="O20" s="100"/>
      <c r="P20" s="100" t="s">
        <v>893</v>
      </c>
      <c r="Q20" s="100">
        <v>265.60000000000002</v>
      </c>
      <c r="R20" s="100">
        <v>270.45</v>
      </c>
      <c r="S20" s="431" t="s">
        <v>1188</v>
      </c>
      <c r="T20" s="377"/>
      <c r="U20" s="438"/>
      <c r="V20" s="342"/>
      <c r="W20"/>
      <c r="X20"/>
      <c r="Y20"/>
      <c r="Z20" s="549">
        <v>137.35008999999999</v>
      </c>
      <c r="AA20" s="549">
        <v>11.10121</v>
      </c>
      <c r="AB20" s="546">
        <v>99.210700000000003</v>
      </c>
      <c r="AC20" s="546">
        <v>34.902500000000003</v>
      </c>
      <c r="AD20" s="548">
        <v>5.4653242816000001</v>
      </c>
      <c r="AE20" s="546">
        <v>1.7430000000000001</v>
      </c>
      <c r="AF20" s="546">
        <v>0.27600000000000002</v>
      </c>
      <c r="AG20" s="546">
        <v>3.6</v>
      </c>
      <c r="AH20" s="546">
        <v>99.236000000000004</v>
      </c>
      <c r="AI20" s="545">
        <v>1786.595</v>
      </c>
      <c r="AJ20" s="546">
        <v>359.24295000000001</v>
      </c>
      <c r="AK20" s="546">
        <v>6.5625400000000003</v>
      </c>
      <c r="AL20" s="546">
        <v>7.8996000000000004</v>
      </c>
      <c r="AM20" s="546">
        <v>1.4635199999999999</v>
      </c>
      <c r="AN20" s="544">
        <v>148122530</v>
      </c>
      <c r="AO20" s="547">
        <v>0.4644798</v>
      </c>
      <c r="AP20" s="544">
        <v>401171.65110999998</v>
      </c>
      <c r="AQ20" s="547">
        <v>-0.32357049999999998</v>
      </c>
      <c r="AR20" s="546">
        <v>169.95179999999999</v>
      </c>
      <c r="AS20" s="544" t="s">
        <v>472</v>
      </c>
      <c r="AT20" s="546">
        <v>10.021000000000001</v>
      </c>
    </row>
    <row r="21" spans="1:46">
      <c r="A21" s="30" t="s">
        <v>895</v>
      </c>
      <c r="B21" s="52" t="s">
        <v>1182</v>
      </c>
      <c r="C21" s="15">
        <v>0.1388888888888889</v>
      </c>
      <c r="D21" s="15"/>
      <c r="E21" s="19">
        <v>600</v>
      </c>
      <c r="F21" s="16" t="s">
        <v>1039</v>
      </c>
      <c r="G21" s="16">
        <v>870</v>
      </c>
      <c r="H21" s="33">
        <v>778</v>
      </c>
      <c r="I21" s="25" t="s">
        <v>1300</v>
      </c>
      <c r="J21" s="16" t="s">
        <v>796</v>
      </c>
      <c r="K21" s="33">
        <v>4</v>
      </c>
      <c r="L21" s="16">
        <v>120</v>
      </c>
      <c r="M21" s="19">
        <v>7698.9647000000004</v>
      </c>
      <c r="O21" s="100"/>
      <c r="P21" s="100" t="s">
        <v>893</v>
      </c>
      <c r="Q21" s="100">
        <v>265.60000000000002</v>
      </c>
      <c r="R21" s="100">
        <v>270.45</v>
      </c>
      <c r="S21" s="431" t="s">
        <v>1100</v>
      </c>
      <c r="T21" s="377">
        <v>0</v>
      </c>
      <c r="U21" s="441">
        <v>0</v>
      </c>
      <c r="V21" s="431" t="s">
        <v>12</v>
      </c>
      <c r="W21" s="545">
        <v>87.314751638303832</v>
      </c>
      <c r="X21" s="545">
        <v>-13.926996950098937</v>
      </c>
      <c r="Y21" s="545">
        <v>116.65743956252504</v>
      </c>
      <c r="Z21" s="549">
        <v>137.39355</v>
      </c>
      <c r="AA21" s="549">
        <v>11.08906</v>
      </c>
      <c r="AB21" s="546">
        <v>100.3056</v>
      </c>
      <c r="AC21" s="546">
        <v>36.326999999999998</v>
      </c>
      <c r="AD21" s="548">
        <v>5.5823103653999997</v>
      </c>
      <c r="AE21" s="546">
        <v>1.6839999999999999</v>
      </c>
      <c r="AF21" s="546">
        <v>0.26600000000000001</v>
      </c>
      <c r="AG21" s="546">
        <v>3.6</v>
      </c>
      <c r="AH21" s="546">
        <v>99.242000000000004</v>
      </c>
      <c r="AI21" s="545">
        <v>1787.194</v>
      </c>
      <c r="AJ21" s="546">
        <v>359.22350999999998</v>
      </c>
      <c r="AK21" s="546">
        <v>6.5613200000000003</v>
      </c>
      <c r="AL21" s="546">
        <v>7.8406000000000002</v>
      </c>
      <c r="AM21" s="546">
        <v>1.46347</v>
      </c>
      <c r="AN21" s="544">
        <v>148122724.90000001</v>
      </c>
      <c r="AO21" s="547">
        <v>0.46367940000000002</v>
      </c>
      <c r="AP21" s="544">
        <v>401037.08665000001</v>
      </c>
      <c r="AQ21" s="547">
        <v>-0.31715749999999998</v>
      </c>
      <c r="AR21" s="546">
        <v>169.9864</v>
      </c>
      <c r="AS21" s="544" t="s">
        <v>472</v>
      </c>
      <c r="AT21" s="546">
        <v>9.9864999999999995</v>
      </c>
    </row>
    <row r="22" spans="1:46">
      <c r="A22" s="25" t="s">
        <v>1345</v>
      </c>
      <c r="B22" s="52" t="s">
        <v>582</v>
      </c>
      <c r="C22" s="15">
        <v>0.14861111111111111</v>
      </c>
      <c r="D22" s="15"/>
      <c r="E22" s="19">
        <v>600</v>
      </c>
      <c r="F22" s="16" t="s">
        <v>1039</v>
      </c>
      <c r="G22" s="16">
        <v>870</v>
      </c>
      <c r="H22" s="33">
        <v>778</v>
      </c>
      <c r="I22" s="25" t="s">
        <v>1300</v>
      </c>
      <c r="J22" s="16" t="s">
        <v>796</v>
      </c>
      <c r="K22" s="33">
        <v>4</v>
      </c>
      <c r="L22" s="16">
        <v>120</v>
      </c>
      <c r="M22" s="19">
        <v>7698.9647000000004</v>
      </c>
      <c r="O22" s="100"/>
      <c r="P22" s="100" t="s">
        <v>893</v>
      </c>
      <c r="Q22" s="100">
        <v>265.60000000000002</v>
      </c>
      <c r="R22" s="100">
        <v>270.45</v>
      </c>
      <c r="S22" s="431" t="s">
        <v>1262</v>
      </c>
      <c r="T22" s="377">
        <v>0</v>
      </c>
      <c r="U22" s="441">
        <v>0</v>
      </c>
      <c r="V22" s="431" t="s">
        <v>13</v>
      </c>
      <c r="W22" s="545">
        <v>-90.005223638423558</v>
      </c>
      <c r="X22" s="545">
        <v>-4.7236310013152103</v>
      </c>
      <c r="Y22" s="545">
        <v>116.57142402248655</v>
      </c>
      <c r="Z22" s="549">
        <v>137.47877</v>
      </c>
      <c r="AA22" s="549">
        <v>11.06447</v>
      </c>
      <c r="AB22" s="546">
        <v>102.5915</v>
      </c>
      <c r="AC22" s="546">
        <v>39.1614</v>
      </c>
      <c r="AD22" s="548">
        <v>5.8162825329999999</v>
      </c>
      <c r="AE22" s="546">
        <v>1.58</v>
      </c>
      <c r="AF22" s="546">
        <v>0.25</v>
      </c>
      <c r="AG22" s="546">
        <v>3.6</v>
      </c>
      <c r="AH22" s="546">
        <v>99.251999999999995</v>
      </c>
      <c r="AI22" s="545">
        <v>1788.357</v>
      </c>
      <c r="AJ22" s="546">
        <v>359.18311999999997</v>
      </c>
      <c r="AK22" s="546">
        <v>6.5596199999999998</v>
      </c>
      <c r="AL22" s="546">
        <v>7.7225900000000003</v>
      </c>
      <c r="AM22" s="546">
        <v>1.4633499999999999</v>
      </c>
      <c r="AN22" s="544">
        <v>148123113.69999999</v>
      </c>
      <c r="AO22" s="547">
        <v>0.46207819999999999</v>
      </c>
      <c r="AP22" s="544">
        <v>400776.32478000002</v>
      </c>
      <c r="AQ22" s="547">
        <v>-0.30351689999999998</v>
      </c>
      <c r="AR22" s="546">
        <v>170.0539</v>
      </c>
      <c r="AS22" s="544" t="s">
        <v>472</v>
      </c>
      <c r="AT22" s="546">
        <v>9.9192</v>
      </c>
    </row>
    <row r="23" spans="1:46" ht="15" customHeight="1">
      <c r="A23" s="25" t="s">
        <v>1346</v>
      </c>
      <c r="B23" s="52" t="s">
        <v>794</v>
      </c>
      <c r="C23" s="15">
        <v>0.15763888888888888</v>
      </c>
      <c r="D23" s="15"/>
      <c r="E23" s="19">
        <v>600</v>
      </c>
      <c r="F23" s="16" t="s">
        <v>1039</v>
      </c>
      <c r="G23" s="16">
        <v>870</v>
      </c>
      <c r="H23" s="33">
        <v>778</v>
      </c>
      <c r="I23" s="25" t="s">
        <v>1300</v>
      </c>
      <c r="J23" s="16" t="s">
        <v>796</v>
      </c>
      <c r="K23" s="33">
        <v>4</v>
      </c>
      <c r="L23" s="16">
        <v>120</v>
      </c>
      <c r="M23" s="19">
        <v>7698.9647000000004</v>
      </c>
      <c r="O23" s="100"/>
      <c r="P23" s="100" t="s">
        <v>893</v>
      </c>
      <c r="Q23" s="100">
        <v>265.60000000000002</v>
      </c>
      <c r="R23" s="100">
        <v>270.45</v>
      </c>
      <c r="S23" s="431" t="s">
        <v>652</v>
      </c>
      <c r="T23" s="377">
        <v>0</v>
      </c>
      <c r="U23" s="441">
        <v>0</v>
      </c>
      <c r="V23" s="431" t="s">
        <v>13</v>
      </c>
      <c r="W23" s="545">
        <v>-93.423708821782455</v>
      </c>
      <c r="X23" s="545">
        <v>23.454259693494777</v>
      </c>
      <c r="Y23" s="545">
        <v>116.51756305656681</v>
      </c>
      <c r="Z23" s="549">
        <v>137.55593999999999</v>
      </c>
      <c r="AA23" s="549">
        <v>11.041270000000001</v>
      </c>
      <c r="AB23" s="546">
        <v>104.8479</v>
      </c>
      <c r="AC23" s="546">
        <v>41.7712</v>
      </c>
      <c r="AD23" s="548">
        <v>6.0335424029000002</v>
      </c>
      <c r="AE23" s="546">
        <v>1.4990000000000001</v>
      </c>
      <c r="AF23" s="546">
        <v>0.23699999999999999</v>
      </c>
      <c r="AG23" s="546">
        <v>3.6</v>
      </c>
      <c r="AH23" s="546">
        <v>99.260999999999996</v>
      </c>
      <c r="AI23" s="545">
        <v>1789.3910000000001</v>
      </c>
      <c r="AJ23" s="546">
        <v>359.14388000000002</v>
      </c>
      <c r="AK23" s="546">
        <v>6.5589300000000001</v>
      </c>
      <c r="AL23" s="546">
        <v>7.6130100000000001</v>
      </c>
      <c r="AM23" s="546">
        <v>1.4632400000000001</v>
      </c>
      <c r="AN23" s="544">
        <v>148123473.59999999</v>
      </c>
      <c r="AO23" s="547">
        <v>0.46059070000000002</v>
      </c>
      <c r="AP23" s="544">
        <v>400544.82679999998</v>
      </c>
      <c r="AQ23" s="547">
        <v>-0.28991230000000001</v>
      </c>
      <c r="AR23" s="546">
        <v>170.11449999999999</v>
      </c>
      <c r="AS23" s="544" t="s">
        <v>472</v>
      </c>
      <c r="AT23" s="546">
        <v>9.8588000000000005</v>
      </c>
    </row>
    <row r="24" spans="1:46" ht="15" customHeight="1">
      <c r="A24" s="35" t="s">
        <v>793</v>
      </c>
      <c r="B24" s="52" t="s">
        <v>795</v>
      </c>
      <c r="C24" s="15">
        <v>0.16597222222222222</v>
      </c>
      <c r="D24" s="15"/>
      <c r="E24" s="19">
        <v>600</v>
      </c>
      <c r="F24" s="16" t="s">
        <v>1039</v>
      </c>
      <c r="G24" s="16">
        <v>870</v>
      </c>
      <c r="H24" s="33">
        <v>778</v>
      </c>
      <c r="I24" s="25" t="s">
        <v>1300</v>
      </c>
      <c r="J24" s="16" t="s">
        <v>796</v>
      </c>
      <c r="K24" s="33">
        <v>4</v>
      </c>
      <c r="L24" s="16">
        <v>120</v>
      </c>
      <c r="M24" s="19">
        <v>7698.9647000000004</v>
      </c>
      <c r="O24" s="100"/>
      <c r="P24" s="100" t="s">
        <v>893</v>
      </c>
      <c r="Q24" s="100">
        <v>265.60000000000002</v>
      </c>
      <c r="R24" s="100">
        <v>270.45</v>
      </c>
      <c r="S24" s="431" t="s">
        <v>498</v>
      </c>
      <c r="T24" s="377">
        <v>0</v>
      </c>
      <c r="U24" s="441">
        <v>0</v>
      </c>
      <c r="V24" s="431" t="s">
        <v>12</v>
      </c>
      <c r="W24" s="545">
        <v>90.890981755856942</v>
      </c>
      <c r="X24" s="545">
        <v>17.288384325867781</v>
      </c>
      <c r="Y24" s="545">
        <v>116.47385738545154</v>
      </c>
      <c r="Z24" s="549">
        <v>137.60253</v>
      </c>
      <c r="AA24" s="549">
        <v>11.026809999999999</v>
      </c>
      <c r="AB24" s="546">
        <v>106.3112</v>
      </c>
      <c r="AC24" s="546">
        <v>43.364100000000001</v>
      </c>
      <c r="AD24" s="548">
        <v>6.1672407842999997</v>
      </c>
      <c r="AE24" s="546">
        <v>1.454</v>
      </c>
      <c r="AF24" s="546">
        <v>0.23</v>
      </c>
      <c r="AG24" s="546">
        <v>3.6</v>
      </c>
      <c r="AH24" s="546">
        <v>99.266000000000005</v>
      </c>
      <c r="AI24" s="545">
        <v>1790.0029999999999</v>
      </c>
      <c r="AJ24" s="546">
        <v>359.11894000000001</v>
      </c>
      <c r="AK24" s="546">
        <v>6.5589300000000001</v>
      </c>
      <c r="AL24" s="546">
        <v>7.5455800000000002</v>
      </c>
      <c r="AM24" s="546">
        <v>1.4631700000000001</v>
      </c>
      <c r="AN24" s="544">
        <v>148123694.40000001</v>
      </c>
      <c r="AO24" s="547">
        <v>0.459675</v>
      </c>
      <c r="AP24" s="544">
        <v>400407.76685999997</v>
      </c>
      <c r="AQ24" s="547">
        <v>-0.28110930000000001</v>
      </c>
      <c r="AR24" s="546">
        <v>170.1508</v>
      </c>
      <c r="AS24" s="544" t="s">
        <v>472</v>
      </c>
      <c r="AT24" s="546">
        <v>9.8225999999999996</v>
      </c>
    </row>
    <row r="25" spans="1:46" ht="15" customHeight="1">
      <c r="A25" s="35" t="s">
        <v>895</v>
      </c>
      <c r="B25" s="52" t="s">
        <v>797</v>
      </c>
      <c r="C25" s="15">
        <v>0.17430555555555557</v>
      </c>
      <c r="D25" s="15"/>
      <c r="E25" s="19">
        <v>900</v>
      </c>
      <c r="F25" s="16" t="s">
        <v>1039</v>
      </c>
      <c r="G25" s="16">
        <v>870</v>
      </c>
      <c r="H25" s="33">
        <v>778</v>
      </c>
      <c r="I25" s="25" t="s">
        <v>792</v>
      </c>
      <c r="J25" s="16" t="s">
        <v>796</v>
      </c>
      <c r="K25" s="33">
        <v>4</v>
      </c>
      <c r="L25" s="16">
        <v>120</v>
      </c>
      <c r="M25" s="19">
        <v>7698.9647000000004</v>
      </c>
      <c r="O25" s="100"/>
      <c r="P25" s="100" t="s">
        <v>893</v>
      </c>
      <c r="Q25" s="100">
        <v>265.60000000000002</v>
      </c>
      <c r="R25" s="100">
        <v>270.45</v>
      </c>
      <c r="S25" s="431" t="s">
        <v>1100</v>
      </c>
      <c r="T25" s="377">
        <v>0</v>
      </c>
      <c r="U25" s="441">
        <v>0</v>
      </c>
      <c r="V25" s="431" t="s">
        <v>200</v>
      </c>
      <c r="W25" s="545">
        <v>87.052661288449514</v>
      </c>
      <c r="X25" s="545">
        <v>-14.361418104121242</v>
      </c>
      <c r="Y25" s="545">
        <v>400.06832922581634</v>
      </c>
      <c r="Z25" s="549">
        <v>137.71057999999999</v>
      </c>
      <c r="AA25" s="549">
        <v>10.99187</v>
      </c>
      <c r="AB25" s="546">
        <v>110.0599</v>
      </c>
      <c r="AC25" s="546">
        <v>47.096400000000003</v>
      </c>
      <c r="AD25" s="548">
        <v>6.4847744400999998</v>
      </c>
      <c r="AE25" s="546">
        <v>1.363</v>
      </c>
      <c r="AF25" s="546">
        <v>0.216</v>
      </c>
      <c r="AG25" s="546">
        <v>3.59</v>
      </c>
      <c r="AH25" s="546">
        <v>99.278999999999996</v>
      </c>
      <c r="AI25" s="545">
        <v>1791.3810000000001</v>
      </c>
      <c r="AJ25" s="546">
        <v>359.05745000000002</v>
      </c>
      <c r="AK25" s="546">
        <v>6.5602200000000002</v>
      </c>
      <c r="AL25" s="546">
        <v>7.3854300000000004</v>
      </c>
      <c r="AM25" s="546">
        <v>1.46302</v>
      </c>
      <c r="AN25" s="544">
        <v>148124217.19999999</v>
      </c>
      <c r="AO25" s="547">
        <v>0.4574995</v>
      </c>
      <c r="AP25" s="544">
        <v>400099.76392</v>
      </c>
      <c r="AQ25" s="547">
        <v>-0.25895370000000001</v>
      </c>
      <c r="AR25" s="546">
        <v>170.23429999999999</v>
      </c>
      <c r="AS25" s="544" t="s">
        <v>472</v>
      </c>
      <c r="AT25" s="546">
        <v>9.7393000000000001</v>
      </c>
    </row>
    <row r="26" spans="1:46" ht="15" customHeight="1">
      <c r="A26" s="35" t="s">
        <v>1338</v>
      </c>
      <c r="B26" s="52" t="s">
        <v>1347</v>
      </c>
      <c r="C26" s="15">
        <v>0.18819444444444444</v>
      </c>
      <c r="D26" s="32">
        <v>0</v>
      </c>
      <c r="E26" s="19">
        <v>30</v>
      </c>
      <c r="F26" s="19" t="s">
        <v>1037</v>
      </c>
      <c r="G26" s="16">
        <v>1190</v>
      </c>
      <c r="H26" s="33">
        <v>994</v>
      </c>
      <c r="I26" s="57" t="s">
        <v>1075</v>
      </c>
      <c r="J26" s="33" t="s">
        <v>1258</v>
      </c>
      <c r="K26" s="33">
        <v>4</v>
      </c>
      <c r="L26" s="16">
        <v>180</v>
      </c>
      <c r="M26" s="19">
        <v>5891.451</v>
      </c>
      <c r="N26" s="25" t="s">
        <v>802</v>
      </c>
      <c r="O26" s="100">
        <v>266</v>
      </c>
      <c r="P26" s="100">
        <v>268.3</v>
      </c>
      <c r="Q26" s="100">
        <f>AVERAGE(O26,O35,O43,O52,O60,O69:O71)</f>
        <v>266</v>
      </c>
      <c r="R26" s="100">
        <f>AVERAGE(P26,P35,P43,P52,P60,P69:P71)</f>
        <v>268.32499999999999</v>
      </c>
      <c r="S26"/>
      <c r="T26" s="377"/>
      <c r="U26" s="438"/>
      <c r="V26" s="342"/>
      <c r="W26"/>
      <c r="X26"/>
      <c r="Y26"/>
      <c r="Z26" s="35"/>
    </row>
    <row r="27" spans="1:46">
      <c r="A27" s="35" t="s">
        <v>1188</v>
      </c>
      <c r="B27" s="52" t="s">
        <v>799</v>
      </c>
      <c r="C27" s="15">
        <v>0.19027777777777777</v>
      </c>
      <c r="D27" s="15"/>
      <c r="E27" s="19">
        <v>30</v>
      </c>
      <c r="F27" s="19" t="s">
        <v>1037</v>
      </c>
      <c r="G27" s="16">
        <v>1190</v>
      </c>
      <c r="H27" s="33">
        <v>1099</v>
      </c>
      <c r="I27" s="25" t="s">
        <v>1181</v>
      </c>
      <c r="J27" s="16" t="s">
        <v>796</v>
      </c>
      <c r="K27" s="33">
        <v>4</v>
      </c>
      <c r="L27" s="16">
        <v>180</v>
      </c>
      <c r="M27" s="19">
        <v>5889.9508999999998</v>
      </c>
      <c r="O27" s="100"/>
      <c r="P27" s="100"/>
      <c r="Q27" s="100">
        <v>266</v>
      </c>
      <c r="R27" s="100">
        <v>268.32499999999999</v>
      </c>
      <c r="S27" s="431" t="s">
        <v>1188</v>
      </c>
      <c r="T27" s="377"/>
      <c r="U27" s="438"/>
      <c r="V27" s="342"/>
      <c r="W27"/>
      <c r="X27"/>
      <c r="Y27"/>
      <c r="Z27" s="549">
        <v>137.79345000000001</v>
      </c>
      <c r="AA27" s="549">
        <v>10.96368</v>
      </c>
      <c r="AB27" s="546">
        <v>113.3473</v>
      </c>
      <c r="AC27" s="546">
        <v>49.978499999999997</v>
      </c>
      <c r="AD27" s="548">
        <v>6.7354589050999998</v>
      </c>
      <c r="AE27" s="546">
        <v>1.304</v>
      </c>
      <c r="AF27" s="546">
        <v>0.20599999999999999</v>
      </c>
      <c r="AG27" s="546">
        <v>3.59</v>
      </c>
      <c r="AH27" s="546">
        <v>99.287999999999997</v>
      </c>
      <c r="AI27" s="545">
        <v>1792.3879999999999</v>
      </c>
      <c r="AJ27" s="546">
        <v>359.00680999999997</v>
      </c>
      <c r="AK27" s="546">
        <v>6.5624900000000004</v>
      </c>
      <c r="AL27" s="546">
        <v>7.2589899999999998</v>
      </c>
      <c r="AM27" s="546">
        <v>1.46289</v>
      </c>
      <c r="AN27" s="544">
        <v>148124628.19999999</v>
      </c>
      <c r="AO27" s="547">
        <v>0.4557812</v>
      </c>
      <c r="AP27" s="544">
        <v>399875.02429999999</v>
      </c>
      <c r="AQ27" s="547">
        <v>-0.2402968</v>
      </c>
      <c r="AR27" s="546">
        <v>170.29750000000001</v>
      </c>
      <c r="AS27" s="544" t="s">
        <v>472</v>
      </c>
      <c r="AT27" s="546">
        <v>9.6761999999999997</v>
      </c>
    </row>
    <row r="28" spans="1:46">
      <c r="A28" s="35" t="s">
        <v>895</v>
      </c>
      <c r="B28" s="52" t="s">
        <v>800</v>
      </c>
      <c r="C28" s="15">
        <v>0.19375000000000001</v>
      </c>
      <c r="D28" s="15"/>
      <c r="E28" s="19">
        <v>600</v>
      </c>
      <c r="F28" s="19" t="s">
        <v>1037</v>
      </c>
      <c r="G28" s="16">
        <v>1190</v>
      </c>
      <c r="H28" s="33">
        <v>1099</v>
      </c>
      <c r="I28" s="25" t="s">
        <v>1300</v>
      </c>
      <c r="J28" s="16" t="s">
        <v>796</v>
      </c>
      <c r="K28" s="33">
        <v>4</v>
      </c>
      <c r="L28" s="16">
        <v>180</v>
      </c>
      <c r="M28" s="19">
        <v>5889.9508999999998</v>
      </c>
      <c r="O28" s="100"/>
      <c r="P28" s="100"/>
      <c r="Q28" s="100">
        <v>266</v>
      </c>
      <c r="R28" s="100">
        <v>268.32499999999999</v>
      </c>
      <c r="S28" s="431" t="s">
        <v>1100</v>
      </c>
      <c r="T28" s="377">
        <v>0</v>
      </c>
      <c r="U28" s="441">
        <v>0</v>
      </c>
      <c r="V28" s="431" t="s">
        <v>12</v>
      </c>
      <c r="W28" s="545">
        <v>87.043264406793085</v>
      </c>
      <c r="X28" s="545">
        <v>-14.000987562806491</v>
      </c>
      <c r="Y28" s="545">
        <v>174.41071790490491</v>
      </c>
      <c r="Z28" s="549">
        <v>137.8476</v>
      </c>
      <c r="AA28" s="549">
        <v>10.94458</v>
      </c>
      <c r="AB28" s="546">
        <v>115.73399999999999</v>
      </c>
      <c r="AC28" s="546">
        <v>51.8598</v>
      </c>
      <c r="AD28" s="548">
        <v>6.9025818817999998</v>
      </c>
      <c r="AE28" s="546">
        <v>1.27</v>
      </c>
      <c r="AF28" s="546">
        <v>0.20100000000000001</v>
      </c>
      <c r="AG28" s="546">
        <v>3.59</v>
      </c>
      <c r="AH28" s="546">
        <v>99.293999999999997</v>
      </c>
      <c r="AI28" s="545">
        <v>1793.0170000000001</v>
      </c>
      <c r="AJ28" s="546">
        <v>358.97210999999999</v>
      </c>
      <c r="AK28" s="546">
        <v>6.5646000000000004</v>
      </c>
      <c r="AL28" s="546">
        <v>7.1746999999999996</v>
      </c>
      <c r="AM28" s="546">
        <v>1.4628099999999999</v>
      </c>
      <c r="AN28" s="544">
        <v>148124901.30000001</v>
      </c>
      <c r="AO28" s="547">
        <v>0.45463520000000002</v>
      </c>
      <c r="AP28" s="544">
        <v>399734.71444000001</v>
      </c>
      <c r="AQ28" s="547">
        <v>-0.22732830000000001</v>
      </c>
      <c r="AR28" s="546">
        <v>170.33850000000001</v>
      </c>
      <c r="AS28" s="544" t="s">
        <v>472</v>
      </c>
      <c r="AT28" s="546">
        <v>9.6354000000000006</v>
      </c>
    </row>
    <row r="29" spans="1:46">
      <c r="A29" s="35" t="s">
        <v>895</v>
      </c>
      <c r="B29" s="52" t="s">
        <v>1040</v>
      </c>
      <c r="C29" s="15">
        <v>0.20277777777777781</v>
      </c>
      <c r="D29" s="15"/>
      <c r="E29" s="19">
        <v>600</v>
      </c>
      <c r="F29" s="19" t="s">
        <v>1037</v>
      </c>
      <c r="G29" s="16">
        <v>1190</v>
      </c>
      <c r="H29" s="33">
        <v>1099</v>
      </c>
      <c r="I29" s="25" t="s">
        <v>792</v>
      </c>
      <c r="J29" s="16" t="s">
        <v>796</v>
      </c>
      <c r="K29" s="33">
        <v>4</v>
      </c>
      <c r="L29" s="16">
        <v>180</v>
      </c>
      <c r="M29" s="19">
        <v>5889.9508999999998</v>
      </c>
      <c r="O29" s="100"/>
      <c r="P29" s="100"/>
      <c r="Q29" s="100">
        <v>266</v>
      </c>
      <c r="R29" s="100">
        <v>268.32499999999999</v>
      </c>
      <c r="S29" s="431" t="s">
        <v>1100</v>
      </c>
      <c r="T29" s="377">
        <v>0</v>
      </c>
      <c r="U29" s="441">
        <v>0</v>
      </c>
      <c r="V29" s="431" t="s">
        <v>200</v>
      </c>
      <c r="W29" s="545">
        <v>86.917354159002969</v>
      </c>
      <c r="X29" s="545">
        <v>-14.35479434248993</v>
      </c>
      <c r="Y29" s="545">
        <v>399.52910630032829</v>
      </c>
      <c r="Z29" s="549">
        <v>137.91676000000001</v>
      </c>
      <c r="AA29" s="549">
        <v>10.919359999999999</v>
      </c>
      <c r="AB29" s="546">
        <v>119.11239999999999</v>
      </c>
      <c r="AC29" s="546">
        <v>54.246000000000002</v>
      </c>
      <c r="AD29" s="548">
        <v>7.1198417514000001</v>
      </c>
      <c r="AE29" s="546">
        <v>1.2310000000000001</v>
      </c>
      <c r="AF29" s="546">
        <v>0.19500000000000001</v>
      </c>
      <c r="AG29" s="546">
        <v>3.59</v>
      </c>
      <c r="AH29" s="546">
        <v>99.301000000000002</v>
      </c>
      <c r="AI29" s="545">
        <v>1793.7829999999999</v>
      </c>
      <c r="AJ29" s="546">
        <v>358.92597000000001</v>
      </c>
      <c r="AK29" s="546">
        <v>6.5680500000000004</v>
      </c>
      <c r="AL29" s="546">
        <v>7.0651200000000003</v>
      </c>
      <c r="AM29" s="546">
        <v>1.4626999999999999</v>
      </c>
      <c r="AN29" s="544">
        <v>148125255.40000001</v>
      </c>
      <c r="AO29" s="547">
        <v>0.45314500000000002</v>
      </c>
      <c r="AP29" s="544">
        <v>399564.15921000001</v>
      </c>
      <c r="AQ29" s="547">
        <v>-0.2098796</v>
      </c>
      <c r="AR29" s="546">
        <v>170.3904</v>
      </c>
      <c r="AS29" s="544" t="s">
        <v>472</v>
      </c>
      <c r="AT29" s="546">
        <v>9.5837000000000003</v>
      </c>
    </row>
    <row r="30" spans="1:46">
      <c r="A30" s="35" t="s">
        <v>895</v>
      </c>
      <c r="B30" s="52" t="s">
        <v>1041</v>
      </c>
      <c r="C30" s="15">
        <v>0.21041666666666667</v>
      </c>
      <c r="D30" s="15"/>
      <c r="E30" s="19">
        <v>600</v>
      </c>
      <c r="F30" s="19" t="s">
        <v>1037</v>
      </c>
      <c r="G30" s="16">
        <v>1190</v>
      </c>
      <c r="H30" s="33">
        <v>1099</v>
      </c>
      <c r="I30" s="25" t="s">
        <v>1348</v>
      </c>
      <c r="J30" s="16" t="s">
        <v>796</v>
      </c>
      <c r="K30" s="33">
        <v>4</v>
      </c>
      <c r="L30" s="16">
        <v>180</v>
      </c>
      <c r="M30" s="19">
        <v>5889.9508999999998</v>
      </c>
      <c r="O30" s="100"/>
      <c r="P30" s="100"/>
      <c r="Q30" s="100">
        <v>266</v>
      </c>
      <c r="R30" s="100">
        <v>268.32499999999999</v>
      </c>
      <c r="S30" s="431" t="s">
        <v>1100</v>
      </c>
      <c r="T30" s="377">
        <v>-28</v>
      </c>
      <c r="U30" s="441">
        <v>0</v>
      </c>
      <c r="V30" s="431" t="s">
        <v>12</v>
      </c>
      <c r="W30" s="545">
        <v>86.712272045419809</v>
      </c>
      <c r="X30" s="545">
        <v>-14.99516501345493</v>
      </c>
      <c r="Y30" s="545">
        <v>971.84837125534386</v>
      </c>
      <c r="Z30" s="549">
        <v>137.97426999999999</v>
      </c>
      <c r="AA30" s="549">
        <v>10.89767</v>
      </c>
      <c r="AB30" s="546">
        <v>122.25369999999999</v>
      </c>
      <c r="AC30" s="546">
        <v>56.201799999999999</v>
      </c>
      <c r="AD30" s="548">
        <v>7.3036770255999999</v>
      </c>
      <c r="AE30" s="546">
        <v>1.202</v>
      </c>
      <c r="AF30" s="546">
        <v>0.19</v>
      </c>
      <c r="AG30" s="546">
        <v>3.59</v>
      </c>
      <c r="AH30" s="546">
        <v>99.308000000000007</v>
      </c>
      <c r="AI30" s="545">
        <v>1794.3820000000001</v>
      </c>
      <c r="AJ30" s="546">
        <v>358.88609000000002</v>
      </c>
      <c r="AK30" s="546">
        <v>6.57158</v>
      </c>
      <c r="AL30" s="546">
        <v>6.9724000000000004</v>
      </c>
      <c r="AM30" s="546">
        <v>1.4625999999999999</v>
      </c>
      <c r="AN30" s="544">
        <v>148125554</v>
      </c>
      <c r="AO30" s="547">
        <v>0.4518836</v>
      </c>
      <c r="AP30" s="544">
        <v>399430.64552000002</v>
      </c>
      <c r="AQ30" s="547">
        <v>-0.1946312</v>
      </c>
      <c r="AR30" s="546">
        <v>170.4331</v>
      </c>
      <c r="AS30" s="544" t="s">
        <v>472</v>
      </c>
      <c r="AT30" s="546">
        <v>9.5410000000000004</v>
      </c>
    </row>
    <row r="31" spans="1:46">
      <c r="A31" s="35" t="s">
        <v>895</v>
      </c>
      <c r="B31" s="52" t="s">
        <v>1042</v>
      </c>
      <c r="C31" s="15">
        <v>0.22152777777777777</v>
      </c>
      <c r="D31" s="15"/>
      <c r="E31" s="19">
        <v>600</v>
      </c>
      <c r="F31" s="19" t="s">
        <v>1037</v>
      </c>
      <c r="G31" s="16">
        <v>1190</v>
      </c>
      <c r="H31" s="33">
        <v>1099</v>
      </c>
      <c r="I31" s="25" t="s">
        <v>1091</v>
      </c>
      <c r="J31" s="16" t="s">
        <v>796</v>
      </c>
      <c r="K31" s="33">
        <v>4</v>
      </c>
      <c r="L31" s="16">
        <v>180</v>
      </c>
      <c r="M31" s="19">
        <v>5889.9508999999998</v>
      </c>
      <c r="O31" s="100"/>
      <c r="P31" s="100"/>
      <c r="Q31" s="100">
        <v>266</v>
      </c>
      <c r="R31" s="100">
        <v>268.32499999999999</v>
      </c>
      <c r="S31" s="431" t="s">
        <v>1100</v>
      </c>
      <c r="T31" s="377">
        <v>-42</v>
      </c>
      <c r="U31" s="441">
        <v>0</v>
      </c>
      <c r="V31" s="431" t="s">
        <v>12</v>
      </c>
      <c r="W31" s="545">
        <v>86.551493811136538</v>
      </c>
      <c r="X31" s="545">
        <v>-15.305335353592046</v>
      </c>
      <c r="Y31" s="545">
        <v>1370.3320285694149</v>
      </c>
      <c r="Z31" s="549">
        <v>138.05643000000001</v>
      </c>
      <c r="AA31" s="549">
        <v>10.86556</v>
      </c>
      <c r="AB31" s="546">
        <v>127.37139999999999</v>
      </c>
      <c r="AC31" s="546">
        <v>58.916899999999998</v>
      </c>
      <c r="AD31" s="548">
        <v>7.5710737880999996</v>
      </c>
      <c r="AE31" s="546">
        <v>1.167</v>
      </c>
      <c r="AF31" s="546">
        <v>0.185</v>
      </c>
      <c r="AG31" s="546">
        <v>3.59</v>
      </c>
      <c r="AH31" s="546">
        <v>99.316000000000003</v>
      </c>
      <c r="AI31" s="545">
        <v>1795.173</v>
      </c>
      <c r="AJ31" s="546">
        <v>358.82686000000001</v>
      </c>
      <c r="AK31" s="546">
        <v>6.57768</v>
      </c>
      <c r="AL31" s="546">
        <v>6.8375399999999997</v>
      </c>
      <c r="AM31" s="546">
        <v>1.4624699999999999</v>
      </c>
      <c r="AN31" s="544">
        <v>148125986.90000001</v>
      </c>
      <c r="AO31" s="547">
        <v>0.45004820000000001</v>
      </c>
      <c r="AP31" s="544">
        <v>399254.72363999998</v>
      </c>
      <c r="AQ31" s="547">
        <v>-0.171733</v>
      </c>
      <c r="AR31" s="546">
        <v>170.49359999999999</v>
      </c>
      <c r="AS31" s="544" t="s">
        <v>472</v>
      </c>
      <c r="AT31" s="546">
        <v>9.4808000000000003</v>
      </c>
    </row>
    <row r="32" spans="1:46">
      <c r="A32" s="35" t="s">
        <v>895</v>
      </c>
      <c r="B32" s="52" t="s">
        <v>1043</v>
      </c>
      <c r="C32" s="15">
        <v>0.22916666666666666</v>
      </c>
      <c r="D32" s="15"/>
      <c r="E32" s="19">
        <v>600</v>
      </c>
      <c r="F32" s="19" t="s">
        <v>1037</v>
      </c>
      <c r="G32" s="16">
        <v>1190</v>
      </c>
      <c r="H32" s="33">
        <v>1099</v>
      </c>
      <c r="I32" s="25" t="s">
        <v>878</v>
      </c>
      <c r="J32" s="16" t="s">
        <v>796</v>
      </c>
      <c r="K32" s="33">
        <v>4</v>
      </c>
      <c r="L32" s="16">
        <v>180</v>
      </c>
      <c r="M32" s="19">
        <v>5889.9508999999998</v>
      </c>
      <c r="O32" s="100"/>
      <c r="P32" s="100"/>
      <c r="Q32" s="100">
        <v>266</v>
      </c>
      <c r="R32" s="100">
        <v>268.32499999999999</v>
      </c>
      <c r="S32" s="431" t="s">
        <v>1100</v>
      </c>
      <c r="T32" s="377">
        <v>-60</v>
      </c>
      <c r="U32" s="441">
        <v>0</v>
      </c>
      <c r="V32" s="431" t="s">
        <v>12</v>
      </c>
      <c r="W32" s="545">
        <v>86.394708294553766</v>
      </c>
      <c r="X32" s="545">
        <v>-15.601886038487395</v>
      </c>
      <c r="Y32" s="545">
        <v>1882.8310506047078</v>
      </c>
      <c r="Z32" s="549">
        <v>138.11198999999999</v>
      </c>
      <c r="AA32" s="549">
        <v>10.843070000000001</v>
      </c>
      <c r="AB32" s="546">
        <v>131.32910000000001</v>
      </c>
      <c r="AC32" s="546">
        <v>60.673299999999998</v>
      </c>
      <c r="AD32" s="548">
        <v>7.7549090623000003</v>
      </c>
      <c r="AE32" s="546">
        <v>1.1459999999999999</v>
      </c>
      <c r="AF32" s="546">
        <v>0.18099999999999999</v>
      </c>
      <c r="AG32" s="546">
        <v>3.59</v>
      </c>
      <c r="AH32" s="546">
        <v>99.322000000000003</v>
      </c>
      <c r="AI32" s="545">
        <v>1795.6590000000001</v>
      </c>
      <c r="AJ32" s="546">
        <v>358.78539999999998</v>
      </c>
      <c r="AK32" s="546">
        <v>6.5824999999999996</v>
      </c>
      <c r="AL32" s="546">
        <v>6.7448199999999998</v>
      </c>
      <c r="AM32" s="546">
        <v>1.46238</v>
      </c>
      <c r="AN32" s="544">
        <v>148126283.59999999</v>
      </c>
      <c r="AO32" s="547">
        <v>0.44878590000000002</v>
      </c>
      <c r="AP32" s="544">
        <v>399146.70150000002</v>
      </c>
      <c r="AQ32" s="547">
        <v>-0.15554609999999999</v>
      </c>
      <c r="AR32" s="546">
        <v>170.5341</v>
      </c>
      <c r="AS32" s="544" t="s">
        <v>472</v>
      </c>
      <c r="AT32" s="546">
        <v>9.4404000000000003</v>
      </c>
    </row>
    <row r="33" spans="1:46">
      <c r="A33" s="35" t="s">
        <v>1188</v>
      </c>
      <c r="B33" s="52" t="s">
        <v>1044</v>
      </c>
      <c r="C33" s="15">
        <v>0.23680555555555557</v>
      </c>
      <c r="D33" s="15"/>
      <c r="E33" s="19">
        <v>30</v>
      </c>
      <c r="F33" s="19" t="s">
        <v>1037</v>
      </c>
      <c r="G33" s="16">
        <v>1190</v>
      </c>
      <c r="H33" s="33">
        <v>1099</v>
      </c>
      <c r="I33" s="25" t="s">
        <v>1181</v>
      </c>
      <c r="J33" s="16" t="s">
        <v>796</v>
      </c>
      <c r="K33" s="33">
        <v>4</v>
      </c>
      <c r="L33" s="16">
        <v>180</v>
      </c>
      <c r="M33" s="19">
        <v>5889.9508999999998</v>
      </c>
      <c r="O33" s="100"/>
      <c r="P33" s="100"/>
      <c r="Q33" s="100">
        <v>266</v>
      </c>
      <c r="R33" s="100">
        <v>268.32499999999999</v>
      </c>
      <c r="S33" s="431" t="s">
        <v>1188</v>
      </c>
      <c r="T33" s="377"/>
      <c r="U33" s="438"/>
      <c r="V33" s="342"/>
      <c r="W33"/>
      <c r="X33"/>
      <c r="Y33"/>
      <c r="Z33" s="549">
        <v>138.14201</v>
      </c>
      <c r="AA33" s="549">
        <v>10.83066</v>
      </c>
      <c r="AB33" s="546">
        <v>133.65819999999999</v>
      </c>
      <c r="AC33" s="546">
        <v>61.585999999999999</v>
      </c>
      <c r="AD33" s="548">
        <v>7.8551828482000001</v>
      </c>
      <c r="AE33" s="546">
        <v>1.1359999999999999</v>
      </c>
      <c r="AF33" s="546">
        <v>0.18</v>
      </c>
      <c r="AG33" s="546">
        <v>3.59</v>
      </c>
      <c r="AH33" s="546">
        <v>99.325000000000003</v>
      </c>
      <c r="AI33" s="545">
        <v>1795.903</v>
      </c>
      <c r="AJ33" s="546">
        <v>358.76256000000001</v>
      </c>
      <c r="AK33" s="546">
        <v>6.58535</v>
      </c>
      <c r="AL33" s="546">
        <v>6.6942399999999997</v>
      </c>
      <c r="AM33" s="546">
        <v>1.4623200000000001</v>
      </c>
      <c r="AN33" s="544">
        <v>148126445</v>
      </c>
      <c r="AO33" s="547">
        <v>0.44809729999999998</v>
      </c>
      <c r="AP33" s="544">
        <v>399092.31546000001</v>
      </c>
      <c r="AQ33" s="547">
        <v>-0.1465793</v>
      </c>
      <c r="AR33" s="546">
        <v>170.5558</v>
      </c>
      <c r="AS33" s="544" t="s">
        <v>472</v>
      </c>
      <c r="AT33" s="546">
        <v>9.4186999999999994</v>
      </c>
    </row>
    <row r="34" spans="1:46">
      <c r="A34" s="35" t="s">
        <v>882</v>
      </c>
      <c r="B34" s="52" t="s">
        <v>506</v>
      </c>
      <c r="C34" s="15">
        <v>0.23958333333333334</v>
      </c>
      <c r="D34" s="15"/>
      <c r="E34" s="19">
        <v>600</v>
      </c>
      <c r="F34" s="19" t="s">
        <v>1037</v>
      </c>
      <c r="G34" s="16">
        <v>1190</v>
      </c>
      <c r="H34" s="33">
        <v>1099</v>
      </c>
      <c r="I34" s="25" t="s">
        <v>1133</v>
      </c>
      <c r="J34" s="16" t="s">
        <v>796</v>
      </c>
      <c r="K34" s="33">
        <v>4</v>
      </c>
      <c r="L34" s="16">
        <v>180</v>
      </c>
      <c r="M34" s="19">
        <v>5889.9508999999998</v>
      </c>
      <c r="O34" s="100"/>
      <c r="P34" s="100"/>
      <c r="Q34" s="100">
        <v>266</v>
      </c>
      <c r="R34" s="100">
        <v>268.32499999999999</v>
      </c>
      <c r="S34"/>
      <c r="T34" s="377"/>
      <c r="U34" s="438"/>
      <c r="V34" s="342"/>
      <c r="W34"/>
      <c r="X34"/>
      <c r="Y34"/>
      <c r="Z34" s="35"/>
    </row>
    <row r="35" spans="1:46">
      <c r="A35" s="35" t="s">
        <v>1338</v>
      </c>
      <c r="B35" s="52" t="s">
        <v>1088</v>
      </c>
      <c r="C35" s="15">
        <v>0.24930555555555556</v>
      </c>
      <c r="D35" s="32">
        <v>0</v>
      </c>
      <c r="E35" s="19">
        <v>30</v>
      </c>
      <c r="F35" s="19" t="s">
        <v>1037</v>
      </c>
      <c r="G35" s="16">
        <v>1190</v>
      </c>
      <c r="H35" s="33">
        <v>1099</v>
      </c>
      <c r="I35" s="57" t="s">
        <v>1075</v>
      </c>
      <c r="J35" s="33" t="s">
        <v>1258</v>
      </c>
      <c r="K35" s="33">
        <v>4</v>
      </c>
      <c r="L35" s="16">
        <v>180</v>
      </c>
      <c r="M35" s="19">
        <v>5889.9508999999998</v>
      </c>
      <c r="O35" s="100">
        <v>266</v>
      </c>
      <c r="P35" s="100">
        <v>268.3</v>
      </c>
      <c r="Q35" s="100">
        <v>266</v>
      </c>
      <c r="R35" s="100">
        <v>268.32499999999999</v>
      </c>
      <c r="S35"/>
      <c r="T35" s="377"/>
      <c r="U35" s="438"/>
      <c r="V35" s="342"/>
      <c r="W35"/>
      <c r="X35"/>
      <c r="Y35"/>
      <c r="Z35" s="35"/>
    </row>
    <row r="36" spans="1:46">
      <c r="A36" s="35" t="s">
        <v>1345</v>
      </c>
      <c r="B36" s="52" t="s">
        <v>877</v>
      </c>
      <c r="C36" s="15">
        <v>0.25138888888888888</v>
      </c>
      <c r="D36" s="15"/>
      <c r="E36" s="19">
        <v>600</v>
      </c>
      <c r="F36" s="19" t="s">
        <v>1037</v>
      </c>
      <c r="G36" s="16">
        <v>1190</v>
      </c>
      <c r="H36" s="33">
        <v>1099</v>
      </c>
      <c r="I36" s="25" t="s">
        <v>1300</v>
      </c>
      <c r="J36" s="16" t="s">
        <v>796</v>
      </c>
      <c r="K36" s="33">
        <v>4</v>
      </c>
      <c r="L36" s="16">
        <v>180</v>
      </c>
      <c r="M36" s="19">
        <v>5889.9508999999998</v>
      </c>
      <c r="O36" s="100"/>
      <c r="P36" s="100"/>
      <c r="Q36" s="100">
        <v>266</v>
      </c>
      <c r="R36" s="100">
        <v>268.32499999999999</v>
      </c>
      <c r="S36" s="431" t="s">
        <v>1262</v>
      </c>
      <c r="T36" s="377">
        <v>0</v>
      </c>
      <c r="U36" s="441">
        <v>0</v>
      </c>
      <c r="V36" s="431" t="s">
        <v>13</v>
      </c>
      <c r="W36" s="545">
        <v>-90.598068912664885</v>
      </c>
      <c r="X36" s="545">
        <v>-3.9850800453155513</v>
      </c>
      <c r="Y36" s="545">
        <v>174.04667372037238</v>
      </c>
      <c r="Z36" s="549">
        <v>138.27011999999999</v>
      </c>
      <c r="AA36" s="549">
        <v>10.775740000000001</v>
      </c>
      <c r="AB36" s="546">
        <v>145.3297</v>
      </c>
      <c r="AC36" s="546">
        <v>65.071700000000007</v>
      </c>
      <c r="AD36" s="548">
        <v>8.2897025869000007</v>
      </c>
      <c r="AE36" s="546">
        <v>1.1020000000000001</v>
      </c>
      <c r="AF36" s="546">
        <v>0.17399999999999999</v>
      </c>
      <c r="AG36" s="546">
        <v>3.58</v>
      </c>
      <c r="AH36" s="546">
        <v>99.337999999999994</v>
      </c>
      <c r="AI36" s="545">
        <v>1796.7940000000001</v>
      </c>
      <c r="AJ36" s="546">
        <v>358.66212000000002</v>
      </c>
      <c r="AK36" s="546">
        <v>6.59931</v>
      </c>
      <c r="AL36" s="546">
        <v>6.4750899999999998</v>
      </c>
      <c r="AM36" s="546">
        <v>1.4621</v>
      </c>
      <c r="AN36" s="544">
        <v>148127141.69999999</v>
      </c>
      <c r="AO36" s="547">
        <v>0.4451117</v>
      </c>
      <c r="AP36" s="544">
        <v>398894.51575999998</v>
      </c>
      <c r="AQ36" s="547">
        <v>-0.10676819999999999</v>
      </c>
      <c r="AR36" s="546">
        <v>170.6474</v>
      </c>
      <c r="AS36" s="544" t="s">
        <v>472</v>
      </c>
      <c r="AT36" s="546">
        <v>9.3274000000000008</v>
      </c>
    </row>
    <row r="37" spans="1:46">
      <c r="A37" s="35" t="s">
        <v>1345</v>
      </c>
      <c r="B37" s="52" t="s">
        <v>879</v>
      </c>
      <c r="C37" s="15">
        <v>0.25972222222222224</v>
      </c>
      <c r="D37" s="15"/>
      <c r="E37" s="19">
        <v>600</v>
      </c>
      <c r="F37" s="19" t="s">
        <v>1037</v>
      </c>
      <c r="G37" s="16">
        <v>1190</v>
      </c>
      <c r="H37" s="33">
        <v>1099</v>
      </c>
      <c r="I37" s="25" t="s">
        <v>792</v>
      </c>
      <c r="J37" s="16" t="s">
        <v>796</v>
      </c>
      <c r="K37" s="33">
        <v>4</v>
      </c>
      <c r="L37" s="16">
        <v>180</v>
      </c>
      <c r="M37" s="19">
        <v>5889.9508999999998</v>
      </c>
      <c r="O37" s="100"/>
      <c r="P37" s="100"/>
      <c r="Q37" s="100">
        <v>266</v>
      </c>
      <c r="R37" s="100">
        <v>268.32499999999999</v>
      </c>
      <c r="S37" s="431" t="s">
        <v>1262</v>
      </c>
      <c r="T37" s="377">
        <v>0</v>
      </c>
      <c r="U37" s="441">
        <v>0</v>
      </c>
      <c r="V37" s="431" t="s">
        <v>203</v>
      </c>
      <c r="W37" s="545">
        <v>-90.89109538868243</v>
      </c>
      <c r="X37" s="545">
        <v>-1.596442198012713</v>
      </c>
      <c r="Y37" s="545">
        <v>398.79138197672182</v>
      </c>
      <c r="Z37" s="549">
        <v>138.32837000000001</v>
      </c>
      <c r="AA37" s="549">
        <v>10.749739999999999</v>
      </c>
      <c r="AB37" s="546">
        <v>151.65119999999999</v>
      </c>
      <c r="AC37" s="546">
        <v>66.357799999999997</v>
      </c>
      <c r="AD37" s="548">
        <v>8.4902501586000003</v>
      </c>
      <c r="AE37" s="546">
        <v>1.091</v>
      </c>
      <c r="AF37" s="546">
        <v>0.17299999999999999</v>
      </c>
      <c r="AG37" s="546">
        <v>3.58</v>
      </c>
      <c r="AH37" s="546">
        <v>99.343999999999994</v>
      </c>
      <c r="AI37" s="545">
        <v>1797.11</v>
      </c>
      <c r="AJ37" s="546">
        <v>358.61513000000002</v>
      </c>
      <c r="AK37" s="546">
        <v>6.6066000000000003</v>
      </c>
      <c r="AL37" s="546">
        <v>6.3739400000000002</v>
      </c>
      <c r="AM37" s="546">
        <v>1.462</v>
      </c>
      <c r="AN37" s="544">
        <v>148127461.69999999</v>
      </c>
      <c r="AO37" s="547">
        <v>0.44373299999999999</v>
      </c>
      <c r="AP37" s="544">
        <v>398824.39708999998</v>
      </c>
      <c r="AQ37" s="547">
        <v>-8.7965699999999994E-2</v>
      </c>
      <c r="AR37" s="546">
        <v>170.6885</v>
      </c>
      <c r="AS37" s="544" t="s">
        <v>472</v>
      </c>
      <c r="AT37" s="546">
        <v>9.2864000000000004</v>
      </c>
    </row>
    <row r="38" spans="1:46">
      <c r="A38" s="35" t="s">
        <v>1345</v>
      </c>
      <c r="B38" s="52" t="s">
        <v>1090</v>
      </c>
      <c r="C38" s="15">
        <v>0.2673611111111111</v>
      </c>
      <c r="D38" s="15"/>
      <c r="E38" s="19">
        <v>600</v>
      </c>
      <c r="F38" s="19" t="s">
        <v>1037</v>
      </c>
      <c r="G38" s="16">
        <v>1190</v>
      </c>
      <c r="H38" s="33">
        <v>1099</v>
      </c>
      <c r="I38" s="25" t="s">
        <v>507</v>
      </c>
      <c r="J38" s="16" t="s">
        <v>796</v>
      </c>
      <c r="K38" s="33">
        <v>4</v>
      </c>
      <c r="L38" s="16">
        <v>180</v>
      </c>
      <c r="M38" s="19">
        <v>5889.9508999999998</v>
      </c>
      <c r="O38" s="100"/>
      <c r="P38" s="100"/>
      <c r="Q38" s="100">
        <v>266</v>
      </c>
      <c r="R38" s="100">
        <v>268.32499999999999</v>
      </c>
      <c r="S38" s="431" t="s">
        <v>1262</v>
      </c>
      <c r="T38" s="377">
        <v>28</v>
      </c>
      <c r="U38" s="441">
        <v>0</v>
      </c>
      <c r="V38" s="431" t="s">
        <v>13</v>
      </c>
      <c r="W38" s="545">
        <v>-91.3187771823264</v>
      </c>
      <c r="X38" s="545">
        <v>2.3883637199918586</v>
      </c>
      <c r="Y38" s="545">
        <v>931.15016758981574</v>
      </c>
      <c r="Z38" s="549">
        <v>138.38139000000001</v>
      </c>
      <c r="AA38" s="549">
        <v>10.72555</v>
      </c>
      <c r="AB38" s="546">
        <v>157.96019999999999</v>
      </c>
      <c r="AC38" s="546">
        <v>67.313000000000002</v>
      </c>
      <c r="AD38" s="548">
        <v>8.6740854326000001</v>
      </c>
      <c r="AE38" s="546">
        <v>1.083</v>
      </c>
      <c r="AF38" s="546">
        <v>0.17100000000000001</v>
      </c>
      <c r="AG38" s="546">
        <v>3.58</v>
      </c>
      <c r="AH38" s="546">
        <v>99.349000000000004</v>
      </c>
      <c r="AI38" s="545">
        <v>1797.346</v>
      </c>
      <c r="AJ38" s="546">
        <v>358.57184000000001</v>
      </c>
      <c r="AK38" s="546">
        <v>6.6137199999999998</v>
      </c>
      <c r="AL38" s="546">
        <v>6.2812200000000002</v>
      </c>
      <c r="AM38" s="546">
        <v>1.46191</v>
      </c>
      <c r="AN38" s="544">
        <v>148127754.09999999</v>
      </c>
      <c r="AO38" s="547">
        <v>0.4424688</v>
      </c>
      <c r="AP38" s="544">
        <v>398772.07723</v>
      </c>
      <c r="AQ38" s="547">
        <v>-7.0552500000000004E-2</v>
      </c>
      <c r="AR38" s="546">
        <v>170.72569999999999</v>
      </c>
      <c r="AS38" s="544" t="s">
        <v>472</v>
      </c>
      <c r="AT38" s="546">
        <v>9.2493999999999996</v>
      </c>
    </row>
    <row r="39" spans="1:46">
      <c r="A39" s="35" t="s">
        <v>1345</v>
      </c>
      <c r="B39" s="52" t="s">
        <v>1092</v>
      </c>
      <c r="C39" s="15">
        <v>0.27569444444444446</v>
      </c>
      <c r="D39" s="15"/>
      <c r="E39" s="19">
        <v>600</v>
      </c>
      <c r="F39" s="19" t="s">
        <v>1037</v>
      </c>
      <c r="G39" s="16">
        <v>1190</v>
      </c>
      <c r="H39" s="33">
        <v>1099</v>
      </c>
      <c r="I39" s="25" t="s">
        <v>508</v>
      </c>
      <c r="J39" s="16" t="s">
        <v>796</v>
      </c>
      <c r="K39" s="33">
        <v>4</v>
      </c>
      <c r="L39" s="16">
        <v>180</v>
      </c>
      <c r="M39" s="19">
        <v>5889.9508999999998</v>
      </c>
      <c r="O39" s="100"/>
      <c r="P39" s="100"/>
      <c r="Q39" s="100">
        <v>266</v>
      </c>
      <c r="R39" s="100">
        <v>268.32499999999999</v>
      </c>
      <c r="S39" s="431" t="s">
        <v>1262</v>
      </c>
      <c r="T39" s="377">
        <v>42</v>
      </c>
      <c r="U39" s="441">
        <v>0</v>
      </c>
      <c r="V39" s="431" t="s">
        <v>13</v>
      </c>
      <c r="W39" s="545">
        <v>-91.542577941038289</v>
      </c>
      <c r="X39" s="545">
        <v>4.3898191185335573</v>
      </c>
      <c r="Y39" s="545">
        <v>1317.3932975595199</v>
      </c>
      <c r="Z39" s="549">
        <v>138.43893</v>
      </c>
      <c r="AA39" s="549">
        <v>10.69876</v>
      </c>
      <c r="AB39" s="546">
        <v>165.33690000000001</v>
      </c>
      <c r="AC39" s="546">
        <v>68.076400000000007</v>
      </c>
      <c r="AD39" s="548">
        <v>8.8746330041999997</v>
      </c>
      <c r="AE39" s="546">
        <v>1.077</v>
      </c>
      <c r="AF39" s="546">
        <v>0.17</v>
      </c>
      <c r="AG39" s="546">
        <v>3.58</v>
      </c>
      <c r="AH39" s="546">
        <v>99.355000000000004</v>
      </c>
      <c r="AI39" s="545">
        <v>1797.5440000000001</v>
      </c>
      <c r="AJ39" s="546">
        <v>358.52445999999998</v>
      </c>
      <c r="AK39" s="546">
        <v>6.6219299999999999</v>
      </c>
      <c r="AL39" s="546">
        <v>6.1800699999999997</v>
      </c>
      <c r="AM39" s="546">
        <v>1.4618</v>
      </c>
      <c r="AN39" s="544">
        <v>148128072.19999999</v>
      </c>
      <c r="AO39" s="547">
        <v>0.44108940000000002</v>
      </c>
      <c r="AP39" s="544">
        <v>398728.16243000003</v>
      </c>
      <c r="AQ39" s="547">
        <v>-5.14101E-2</v>
      </c>
      <c r="AR39" s="546">
        <v>170.76560000000001</v>
      </c>
      <c r="AS39" s="544" t="s">
        <v>472</v>
      </c>
      <c r="AT39" s="546">
        <v>9.2095000000000002</v>
      </c>
    </row>
    <row r="40" spans="1:46">
      <c r="A40" s="35" t="s">
        <v>1345</v>
      </c>
      <c r="B40" s="52" t="s">
        <v>884</v>
      </c>
      <c r="C40" s="15">
        <v>0.28402777777777777</v>
      </c>
      <c r="D40" s="15"/>
      <c r="E40" s="74">
        <v>600</v>
      </c>
      <c r="F40" s="19" t="s">
        <v>1037</v>
      </c>
      <c r="G40" s="16">
        <v>1190</v>
      </c>
      <c r="H40" s="33">
        <v>1099</v>
      </c>
      <c r="I40" s="25" t="s">
        <v>969</v>
      </c>
      <c r="J40" s="16" t="s">
        <v>796</v>
      </c>
      <c r="K40" s="33">
        <v>4</v>
      </c>
      <c r="L40" s="16">
        <v>180</v>
      </c>
      <c r="M40" s="19">
        <v>5889.9508999999998</v>
      </c>
      <c r="O40" s="100"/>
      <c r="P40" s="100"/>
      <c r="Q40" s="100">
        <v>266</v>
      </c>
      <c r="R40" s="100">
        <v>268.32499999999999</v>
      </c>
      <c r="S40" s="431" t="s">
        <v>1262</v>
      </c>
      <c r="T40" s="377">
        <v>60</v>
      </c>
      <c r="U40" s="441">
        <v>0</v>
      </c>
      <c r="V40" s="431" t="s">
        <v>13</v>
      </c>
      <c r="W40" s="545">
        <v>-91.743542572050117</v>
      </c>
      <c r="X40" s="545">
        <v>6.3275799797380419</v>
      </c>
      <c r="Y40" s="545">
        <v>1818.1264483837977</v>
      </c>
      <c r="Z40" s="549">
        <v>138.49627000000001</v>
      </c>
      <c r="AA40" s="549">
        <v>10.671569999999999</v>
      </c>
      <c r="AB40" s="546">
        <v>173.0943</v>
      </c>
      <c r="AC40" s="546">
        <v>68.518699999999995</v>
      </c>
      <c r="AD40" s="548">
        <v>9.0751805756999993</v>
      </c>
      <c r="AE40" s="546">
        <v>1.0740000000000001</v>
      </c>
      <c r="AF40" s="546">
        <v>0.17</v>
      </c>
      <c r="AG40" s="546">
        <v>3.58</v>
      </c>
      <c r="AH40" s="546">
        <v>99.36</v>
      </c>
      <c r="AI40" s="545">
        <v>1797.6790000000001</v>
      </c>
      <c r="AJ40" s="546">
        <v>358.47701999999998</v>
      </c>
      <c r="AK40" s="546">
        <v>6.6305699999999996</v>
      </c>
      <c r="AL40" s="546">
        <v>6.0789200000000001</v>
      </c>
      <c r="AM40" s="546">
        <v>1.4617</v>
      </c>
      <c r="AN40" s="544">
        <v>148128389.30000001</v>
      </c>
      <c r="AO40" s="547">
        <v>0.43970939999999997</v>
      </c>
      <c r="AP40" s="544">
        <v>398698.07027999999</v>
      </c>
      <c r="AQ40" s="547">
        <v>-3.2165399999999997E-2</v>
      </c>
      <c r="AR40" s="546">
        <v>170.80520000000001</v>
      </c>
      <c r="AS40" s="544" t="s">
        <v>472</v>
      </c>
      <c r="AT40" s="546">
        <v>9.1700999999999997</v>
      </c>
    </row>
    <row r="41" spans="1:46">
      <c r="A41" s="35" t="s">
        <v>1188</v>
      </c>
      <c r="B41" s="52" t="s">
        <v>885</v>
      </c>
      <c r="C41" s="15">
        <v>0.29236111111111113</v>
      </c>
      <c r="D41" s="15"/>
      <c r="E41" s="19">
        <v>30</v>
      </c>
      <c r="F41" s="19" t="s">
        <v>1037</v>
      </c>
      <c r="G41" s="16">
        <v>1190</v>
      </c>
      <c r="H41" s="33">
        <v>1099</v>
      </c>
      <c r="I41" s="25" t="s">
        <v>1181</v>
      </c>
      <c r="J41" s="16" t="s">
        <v>796</v>
      </c>
      <c r="K41" s="33">
        <v>4</v>
      </c>
      <c r="L41" s="16">
        <v>180</v>
      </c>
      <c r="M41" s="19">
        <v>5889.9508999999998</v>
      </c>
      <c r="O41" s="100"/>
      <c r="P41" s="100"/>
      <c r="Q41" s="100">
        <v>266</v>
      </c>
      <c r="R41" s="100">
        <v>268.32499999999999</v>
      </c>
      <c r="S41" s="431" t="s">
        <v>1188</v>
      </c>
      <c r="T41" s="377"/>
      <c r="U41" s="438"/>
      <c r="V41" s="342"/>
      <c r="W41"/>
      <c r="X41"/>
      <c r="Y41"/>
      <c r="Z41" s="549">
        <v>138.52966000000001</v>
      </c>
      <c r="AA41" s="549">
        <v>10.65551</v>
      </c>
      <c r="AB41" s="546">
        <v>177.7183</v>
      </c>
      <c r="AC41" s="546">
        <v>68.619699999999995</v>
      </c>
      <c r="AD41" s="548">
        <v>9.1921666590999997</v>
      </c>
      <c r="AE41" s="546">
        <v>1.073</v>
      </c>
      <c r="AF41" s="546">
        <v>0.17</v>
      </c>
      <c r="AG41" s="546">
        <v>3.58</v>
      </c>
      <c r="AH41" s="546">
        <v>99.363</v>
      </c>
      <c r="AI41" s="545">
        <v>1797.729</v>
      </c>
      <c r="AJ41" s="546">
        <v>358.44934999999998</v>
      </c>
      <c r="AK41" s="546">
        <v>6.6357999999999997</v>
      </c>
      <c r="AL41" s="546">
        <v>6.0199199999999999</v>
      </c>
      <c r="AM41" s="546">
        <v>1.4616400000000001</v>
      </c>
      <c r="AN41" s="544">
        <v>148128573.80000001</v>
      </c>
      <c r="AO41" s="547">
        <v>0.43890430000000002</v>
      </c>
      <c r="AP41" s="544">
        <v>398686.92336000002</v>
      </c>
      <c r="AQ41" s="547">
        <v>-2.0912500000000001E-2</v>
      </c>
      <c r="AR41" s="546">
        <v>170.82810000000001</v>
      </c>
      <c r="AS41" s="544" t="s">
        <v>472</v>
      </c>
      <c r="AT41" s="546">
        <v>9.1472999999999995</v>
      </c>
    </row>
    <row r="42" spans="1:46">
      <c r="A42" s="35" t="s">
        <v>882</v>
      </c>
      <c r="B42" s="52" t="s">
        <v>922</v>
      </c>
      <c r="C42" s="15">
        <v>0.29375000000000001</v>
      </c>
      <c r="D42" s="15"/>
      <c r="E42" s="19">
        <v>600</v>
      </c>
      <c r="F42" s="19" t="s">
        <v>1037</v>
      </c>
      <c r="G42" s="16">
        <v>1190</v>
      </c>
      <c r="H42" s="33">
        <v>1099</v>
      </c>
      <c r="I42" s="25" t="s">
        <v>881</v>
      </c>
      <c r="J42" s="16" t="s">
        <v>796</v>
      </c>
      <c r="K42" s="33">
        <v>4</v>
      </c>
      <c r="L42" s="16">
        <v>180</v>
      </c>
      <c r="M42" s="19">
        <v>5889.9508999999998</v>
      </c>
      <c r="O42" s="100"/>
      <c r="P42" s="100"/>
      <c r="Q42" s="100">
        <v>266</v>
      </c>
      <c r="R42" s="100">
        <v>268.32499999999999</v>
      </c>
      <c r="S42"/>
      <c r="T42" s="377"/>
      <c r="U42" s="438"/>
      <c r="V42" s="342"/>
      <c r="W42"/>
      <c r="X42"/>
      <c r="Y42"/>
      <c r="Z42" s="35"/>
    </row>
    <row r="43" spans="1:46">
      <c r="A43" s="35" t="s">
        <v>1338</v>
      </c>
      <c r="B43" s="52" t="s">
        <v>1134</v>
      </c>
      <c r="C43" s="15">
        <v>0.30277777777777776</v>
      </c>
      <c r="D43" s="32">
        <v>0</v>
      </c>
      <c r="E43" s="19">
        <v>30</v>
      </c>
      <c r="F43" s="19" t="s">
        <v>1037</v>
      </c>
      <c r="G43" s="16">
        <v>1190</v>
      </c>
      <c r="H43" s="33">
        <v>994</v>
      </c>
      <c r="I43" s="57" t="s">
        <v>1075</v>
      </c>
      <c r="J43" s="33" t="s">
        <v>1258</v>
      </c>
      <c r="K43" s="33">
        <v>4</v>
      </c>
      <c r="L43" s="16">
        <v>180</v>
      </c>
      <c r="M43" s="19">
        <v>5891.451</v>
      </c>
      <c r="O43" s="100">
        <v>266</v>
      </c>
      <c r="P43" s="100">
        <v>268.3</v>
      </c>
      <c r="Q43" s="100">
        <v>266</v>
      </c>
      <c r="R43" s="100">
        <v>268.32499999999999</v>
      </c>
      <c r="S43"/>
      <c r="T43" s="377"/>
      <c r="U43" s="438"/>
      <c r="V43" s="342"/>
      <c r="W43"/>
      <c r="X43"/>
      <c r="Y43"/>
      <c r="Z43" s="35"/>
    </row>
    <row r="44" spans="1:46">
      <c r="A44" s="35" t="s">
        <v>1188</v>
      </c>
      <c r="B44" s="52" t="s">
        <v>658</v>
      </c>
      <c r="C44" s="15">
        <v>0.31041666666666667</v>
      </c>
      <c r="D44" s="15"/>
      <c r="E44" s="19">
        <v>30</v>
      </c>
      <c r="F44" s="19" t="s">
        <v>1037</v>
      </c>
      <c r="G44" s="16">
        <v>1190</v>
      </c>
      <c r="H44" s="33">
        <v>1099</v>
      </c>
      <c r="I44" s="25"/>
      <c r="J44" s="16" t="s">
        <v>796</v>
      </c>
      <c r="K44" s="33">
        <v>4</v>
      </c>
      <c r="L44" s="16">
        <v>180</v>
      </c>
      <c r="M44" s="19">
        <v>5889.9508999999998</v>
      </c>
      <c r="N44" s="25" t="s">
        <v>970</v>
      </c>
      <c r="O44" s="100"/>
      <c r="P44" s="100"/>
      <c r="Q44" s="100">
        <v>266</v>
      </c>
      <c r="R44" s="100">
        <v>268.32499999999999</v>
      </c>
      <c r="S44" s="431" t="s">
        <v>1188</v>
      </c>
      <c r="T44" s="377"/>
      <c r="U44" s="438"/>
      <c r="V44" s="342"/>
      <c r="W44"/>
      <c r="X44"/>
      <c r="Y44"/>
      <c r="Z44" s="549">
        <v>138.65375</v>
      </c>
      <c r="AA44" s="549">
        <v>10.59468</v>
      </c>
      <c r="AB44" s="546">
        <v>194.67750000000001</v>
      </c>
      <c r="AC44" s="546">
        <v>67.968400000000003</v>
      </c>
      <c r="AD44" s="548">
        <v>9.6266863973000003</v>
      </c>
      <c r="AE44" s="546">
        <v>1.0780000000000001</v>
      </c>
      <c r="AF44" s="546">
        <v>0.17100000000000001</v>
      </c>
      <c r="AG44" s="546">
        <v>3.58</v>
      </c>
      <c r="AH44" s="546">
        <v>99.375</v>
      </c>
      <c r="AI44" s="545">
        <v>1797.73</v>
      </c>
      <c r="AJ44" s="546">
        <v>358.34706</v>
      </c>
      <c r="AK44" s="546">
        <v>6.6562900000000003</v>
      </c>
      <c r="AL44" s="546">
        <v>5.80077</v>
      </c>
      <c r="AM44" s="546">
        <v>1.4614100000000001</v>
      </c>
      <c r="AN44" s="544">
        <v>148129256.19999999</v>
      </c>
      <c r="AO44" s="547">
        <v>0.43591249999999998</v>
      </c>
      <c r="AP44" s="544">
        <v>398686.90633999999</v>
      </c>
      <c r="AQ44" s="547">
        <v>2.0862499999999999E-2</v>
      </c>
      <c r="AR44" s="546">
        <v>170.91239999999999</v>
      </c>
      <c r="AS44" s="544" t="s">
        <v>472</v>
      </c>
      <c r="AT44" s="546">
        <v>9.0632000000000001</v>
      </c>
    </row>
    <row r="45" spans="1:46">
      <c r="A45" s="35" t="s">
        <v>793</v>
      </c>
      <c r="B45" s="52" t="s">
        <v>810</v>
      </c>
      <c r="C45" s="15">
        <v>0.31180555555555556</v>
      </c>
      <c r="D45" s="15"/>
      <c r="E45" s="19">
        <v>600</v>
      </c>
      <c r="F45" s="19" t="s">
        <v>1037</v>
      </c>
      <c r="G45" s="16">
        <v>1190</v>
      </c>
      <c r="H45" s="33">
        <v>1099</v>
      </c>
      <c r="I45" s="25" t="s">
        <v>1300</v>
      </c>
      <c r="J45" s="16" t="s">
        <v>796</v>
      </c>
      <c r="K45" s="33">
        <v>4</v>
      </c>
      <c r="L45" s="16">
        <v>180</v>
      </c>
      <c r="M45" s="19">
        <v>5889.9508999999998</v>
      </c>
      <c r="N45" s="25" t="s">
        <v>971</v>
      </c>
      <c r="O45" s="100"/>
      <c r="P45" s="100"/>
      <c r="Q45" s="100">
        <v>266</v>
      </c>
      <c r="R45" s="100">
        <v>268.32499999999999</v>
      </c>
      <c r="S45" s="431" t="s">
        <v>498</v>
      </c>
      <c r="T45" s="377">
        <v>0</v>
      </c>
      <c r="U45" s="441">
        <v>0</v>
      </c>
      <c r="V45" s="431" t="s">
        <v>12</v>
      </c>
      <c r="W45" s="545">
        <v>89.965018022335727</v>
      </c>
      <c r="X45" s="545">
        <v>16.121511156458688</v>
      </c>
      <c r="Y45" s="545">
        <v>173.96184438188743</v>
      </c>
      <c r="Z45" s="549">
        <v>138.68727999999999</v>
      </c>
      <c r="AA45" s="549">
        <v>10.57798</v>
      </c>
      <c r="AB45" s="546">
        <v>198.99469999999999</v>
      </c>
      <c r="AC45" s="546">
        <v>67.528999999999996</v>
      </c>
      <c r="AD45" s="548">
        <v>9.7436724806000008</v>
      </c>
      <c r="AE45" s="546">
        <v>1.0820000000000001</v>
      </c>
      <c r="AF45" s="546">
        <v>0.17100000000000001</v>
      </c>
      <c r="AG45" s="546">
        <v>3.58</v>
      </c>
      <c r="AH45" s="546">
        <v>99.378</v>
      </c>
      <c r="AI45" s="545">
        <v>1797.6790000000001</v>
      </c>
      <c r="AJ45" s="546">
        <v>358.31972999999999</v>
      </c>
      <c r="AK45" s="546">
        <v>6.6620699999999999</v>
      </c>
      <c r="AL45" s="546">
        <v>5.7417600000000002</v>
      </c>
      <c r="AM45" s="546">
        <v>1.4613499999999999</v>
      </c>
      <c r="AN45" s="544">
        <v>148129439.09999999</v>
      </c>
      <c r="AO45" s="547">
        <v>0.43510670000000001</v>
      </c>
      <c r="AP45" s="544">
        <v>398698.02100000001</v>
      </c>
      <c r="AQ45" s="547">
        <v>3.2057700000000001E-2</v>
      </c>
      <c r="AR45" s="546">
        <v>170.935</v>
      </c>
      <c r="AS45" s="544" t="s">
        <v>472</v>
      </c>
      <c r="AT45" s="546">
        <v>9.0405999999999995</v>
      </c>
    </row>
    <row r="46" spans="1:46">
      <c r="A46" s="35" t="s">
        <v>793</v>
      </c>
      <c r="B46" s="52" t="s">
        <v>1135</v>
      </c>
      <c r="C46" s="15">
        <v>0.32222222222222224</v>
      </c>
      <c r="D46" s="15"/>
      <c r="E46" s="19">
        <v>600</v>
      </c>
      <c r="F46" s="19" t="s">
        <v>1037</v>
      </c>
      <c r="G46" s="16">
        <v>1190</v>
      </c>
      <c r="H46" s="33">
        <v>1099</v>
      </c>
      <c r="I46" s="25" t="s">
        <v>792</v>
      </c>
      <c r="J46" s="16" t="s">
        <v>796</v>
      </c>
      <c r="K46" s="33">
        <v>4</v>
      </c>
      <c r="L46" s="16">
        <v>180</v>
      </c>
      <c r="M46" s="19">
        <v>5889.9508999999998</v>
      </c>
      <c r="O46" s="100"/>
      <c r="P46" s="100"/>
      <c r="Q46" s="100">
        <v>266</v>
      </c>
      <c r="R46" s="100">
        <v>268.32499999999999</v>
      </c>
      <c r="S46" s="431" t="s">
        <v>498</v>
      </c>
      <c r="T46" s="377">
        <v>0</v>
      </c>
      <c r="U46" s="441">
        <v>0</v>
      </c>
      <c r="V46" s="431" t="s">
        <v>200</v>
      </c>
      <c r="W46" s="545">
        <v>89.391238225712286</v>
      </c>
      <c r="X46" s="545">
        <v>12.168171239385071</v>
      </c>
      <c r="Y46" s="545">
        <v>398.70071731339522</v>
      </c>
      <c r="Z46" s="549">
        <v>138.75943000000001</v>
      </c>
      <c r="AA46" s="549">
        <v>10.541729999999999</v>
      </c>
      <c r="AB46" s="546">
        <v>207.65469999999999</v>
      </c>
      <c r="AC46" s="546">
        <v>66.253500000000003</v>
      </c>
      <c r="AD46" s="548">
        <v>9.9943569447999998</v>
      </c>
      <c r="AE46" s="546">
        <v>1.0920000000000001</v>
      </c>
      <c r="AF46" s="546">
        <v>0.17299999999999999</v>
      </c>
      <c r="AG46" s="546">
        <v>3.58</v>
      </c>
      <c r="AH46" s="546">
        <v>99.385000000000005</v>
      </c>
      <c r="AI46" s="545">
        <v>1797.501</v>
      </c>
      <c r="AJ46" s="546">
        <v>358.26161999999999</v>
      </c>
      <c r="AK46" s="546">
        <v>6.6747500000000004</v>
      </c>
      <c r="AL46" s="546">
        <v>5.6153300000000002</v>
      </c>
      <c r="AM46" s="546">
        <v>1.46122</v>
      </c>
      <c r="AN46" s="544">
        <v>148129829.90000001</v>
      </c>
      <c r="AO46" s="547">
        <v>0.43337940000000003</v>
      </c>
      <c r="AP46" s="544">
        <v>398737.61783</v>
      </c>
      <c r="AQ46" s="547">
        <v>5.5893999999999999E-2</v>
      </c>
      <c r="AR46" s="546">
        <v>170.98339999999999</v>
      </c>
      <c r="AS46" s="544" t="s">
        <v>472</v>
      </c>
      <c r="AT46" s="546">
        <v>8.9923000000000002</v>
      </c>
    </row>
    <row r="47" spans="1:46">
      <c r="A47" s="35" t="s">
        <v>793</v>
      </c>
      <c r="B47" s="52" t="s">
        <v>1136</v>
      </c>
      <c r="C47" s="15">
        <v>0.33124999999999999</v>
      </c>
      <c r="D47" s="15"/>
      <c r="E47" s="19">
        <v>600</v>
      </c>
      <c r="F47" s="19" t="s">
        <v>1037</v>
      </c>
      <c r="G47" s="16">
        <v>1190</v>
      </c>
      <c r="H47" s="33">
        <v>1099</v>
      </c>
      <c r="I47" s="25" t="s">
        <v>873</v>
      </c>
      <c r="J47" s="16" t="s">
        <v>796</v>
      </c>
      <c r="K47" s="33">
        <v>4</v>
      </c>
      <c r="L47" s="16">
        <v>180</v>
      </c>
      <c r="M47" s="19">
        <v>5889.9508999999998</v>
      </c>
      <c r="O47" s="100"/>
      <c r="P47" s="100"/>
      <c r="Q47" s="100">
        <v>266</v>
      </c>
      <c r="R47" s="100">
        <v>268.32499999999999</v>
      </c>
      <c r="S47" s="431" t="s">
        <v>498</v>
      </c>
      <c r="T47" s="377">
        <v>-28</v>
      </c>
      <c r="U47" s="441">
        <v>0</v>
      </c>
      <c r="V47" s="431" t="s">
        <v>12</v>
      </c>
      <c r="W47" s="545">
        <v>88.586357926785695</v>
      </c>
      <c r="X47" s="545">
        <v>6.3428878101086905</v>
      </c>
      <c r="Y47" s="545">
        <v>873.55458197195458</v>
      </c>
      <c r="Z47" s="549">
        <v>138.81272000000001</v>
      </c>
      <c r="AA47" s="549">
        <v>10.51477</v>
      </c>
      <c r="AB47" s="546">
        <v>213.4271</v>
      </c>
      <c r="AC47" s="546">
        <v>65.062399999999997</v>
      </c>
      <c r="AD47" s="548">
        <v>10.1781922185</v>
      </c>
      <c r="AE47" s="546">
        <v>1.1020000000000001</v>
      </c>
      <c r="AF47" s="546">
        <v>0.17399999999999999</v>
      </c>
      <c r="AG47" s="546">
        <v>3.57</v>
      </c>
      <c r="AH47" s="546">
        <v>99.39</v>
      </c>
      <c r="AI47" s="545">
        <v>1797.309</v>
      </c>
      <c r="AJ47" s="546">
        <v>358.21949999999998</v>
      </c>
      <c r="AK47" s="546">
        <v>6.6842800000000002</v>
      </c>
      <c r="AL47" s="546">
        <v>5.5226100000000002</v>
      </c>
      <c r="AM47" s="546">
        <v>1.46113</v>
      </c>
      <c r="AN47" s="544">
        <v>148130115.5</v>
      </c>
      <c r="AO47" s="547">
        <v>0.43211240000000001</v>
      </c>
      <c r="AP47" s="544">
        <v>398780.22720000002</v>
      </c>
      <c r="AQ47" s="547">
        <v>7.3194400000000007E-2</v>
      </c>
      <c r="AR47" s="546">
        <v>171.01900000000001</v>
      </c>
      <c r="AS47" s="544" t="s">
        <v>472</v>
      </c>
      <c r="AT47" s="546">
        <v>8.9568999999999992</v>
      </c>
    </row>
    <row r="48" spans="1:46">
      <c r="A48" s="35" t="s">
        <v>793</v>
      </c>
      <c r="B48" s="52" t="s">
        <v>814</v>
      </c>
      <c r="C48" s="15">
        <v>0.34027777777777773</v>
      </c>
      <c r="D48" s="15"/>
      <c r="E48" s="19">
        <v>600</v>
      </c>
      <c r="F48" s="19" t="s">
        <v>1037</v>
      </c>
      <c r="G48" s="16">
        <v>1190</v>
      </c>
      <c r="H48" s="33">
        <v>1099</v>
      </c>
      <c r="I48" s="25" t="s">
        <v>972</v>
      </c>
      <c r="J48" s="16" t="s">
        <v>796</v>
      </c>
      <c r="K48" s="33">
        <v>4</v>
      </c>
      <c r="L48" s="16">
        <v>180</v>
      </c>
      <c r="M48" s="19">
        <v>5889.9508999999998</v>
      </c>
      <c r="O48" s="100"/>
      <c r="P48" s="100"/>
      <c r="Q48" s="100">
        <v>266</v>
      </c>
      <c r="R48" s="100">
        <v>268.32499999999999</v>
      </c>
      <c r="S48" s="431" t="s">
        <v>498</v>
      </c>
      <c r="T48" s="377">
        <v>-42</v>
      </c>
      <c r="U48" s="441">
        <v>0</v>
      </c>
      <c r="V48" s="431" t="s">
        <v>12</v>
      </c>
      <c r="W48" s="545">
        <v>88.108086909458379</v>
      </c>
      <c r="X48" s="545">
        <v>3.2118356523192442</v>
      </c>
      <c r="Y48" s="545">
        <v>1242.2031188802271</v>
      </c>
      <c r="Z48" s="549">
        <v>138.88606999999999</v>
      </c>
      <c r="AA48" s="549">
        <v>10.47749</v>
      </c>
      <c r="AB48" s="546">
        <v>220.48650000000001</v>
      </c>
      <c r="AC48" s="546">
        <v>63.147599999999997</v>
      </c>
      <c r="AD48" s="548">
        <v>10.4288766826</v>
      </c>
      <c r="AE48" s="546">
        <v>1.1200000000000001</v>
      </c>
      <c r="AF48" s="546">
        <v>0.17699999999999999</v>
      </c>
      <c r="AG48" s="546">
        <v>3.57</v>
      </c>
      <c r="AH48" s="546">
        <v>99.396000000000001</v>
      </c>
      <c r="AI48" s="545">
        <v>1796.9649999999999</v>
      </c>
      <c r="AJ48" s="546">
        <v>358.16287</v>
      </c>
      <c r="AK48" s="546">
        <v>6.6975300000000004</v>
      </c>
      <c r="AL48" s="546">
        <v>5.3961699999999997</v>
      </c>
      <c r="AM48" s="546">
        <v>1.4610000000000001</v>
      </c>
      <c r="AN48" s="544">
        <v>148130503.59999999</v>
      </c>
      <c r="AO48" s="547">
        <v>0.43038399999999999</v>
      </c>
      <c r="AP48" s="544">
        <v>398856.60482000001</v>
      </c>
      <c r="AQ48" s="547">
        <v>9.6462800000000001E-2</v>
      </c>
      <c r="AR48" s="546">
        <v>171.0677</v>
      </c>
      <c r="AS48" s="544" t="s">
        <v>472</v>
      </c>
      <c r="AT48" s="546">
        <v>8.9082000000000008</v>
      </c>
    </row>
    <row r="49" spans="1:46">
      <c r="A49" s="35" t="s">
        <v>793</v>
      </c>
      <c r="B49" s="52" t="s">
        <v>1214</v>
      </c>
      <c r="C49" s="15">
        <v>0.34930555555555554</v>
      </c>
      <c r="D49" s="15"/>
      <c r="E49" s="19">
        <v>600</v>
      </c>
      <c r="F49" s="19" t="s">
        <v>1037</v>
      </c>
      <c r="G49" s="16">
        <v>1190</v>
      </c>
      <c r="H49" s="33">
        <v>1099</v>
      </c>
      <c r="I49" s="25" t="s">
        <v>878</v>
      </c>
      <c r="J49" s="16" t="s">
        <v>796</v>
      </c>
      <c r="K49" s="33">
        <v>4</v>
      </c>
      <c r="L49" s="16">
        <v>180</v>
      </c>
      <c r="M49" s="19">
        <v>5889.9508999999998</v>
      </c>
      <c r="O49" s="100"/>
      <c r="P49" s="100"/>
      <c r="Q49" s="100">
        <v>266</v>
      </c>
      <c r="R49" s="100">
        <v>268.32499999999999</v>
      </c>
      <c r="S49" s="431" t="s">
        <v>498</v>
      </c>
      <c r="T49" s="377">
        <v>-60</v>
      </c>
      <c r="U49" s="441">
        <v>0</v>
      </c>
      <c r="V49" s="431" t="s">
        <v>12</v>
      </c>
      <c r="W49" s="545">
        <v>87.633041526292288</v>
      </c>
      <c r="X49" s="545">
        <v>0.17786730640000267</v>
      </c>
      <c r="Y49" s="545">
        <v>1726.3883600623403</v>
      </c>
      <c r="Z49" s="549">
        <v>138.95042000000001</v>
      </c>
      <c r="AA49" s="549">
        <v>10.444710000000001</v>
      </c>
      <c r="AB49" s="546">
        <v>225.88659999999999</v>
      </c>
      <c r="AC49" s="546">
        <v>61.265099999999997</v>
      </c>
      <c r="AD49" s="548">
        <v>10.6461365514</v>
      </c>
      <c r="AE49" s="546">
        <v>1.1399999999999999</v>
      </c>
      <c r="AF49" s="546">
        <v>0.18</v>
      </c>
      <c r="AG49" s="546">
        <v>3.57</v>
      </c>
      <c r="AH49" s="546">
        <v>99.402000000000001</v>
      </c>
      <c r="AI49" s="545">
        <v>1796.5909999999999</v>
      </c>
      <c r="AJ49" s="546">
        <v>358.11468000000002</v>
      </c>
      <c r="AK49" s="546">
        <v>6.7091900000000004</v>
      </c>
      <c r="AL49" s="546">
        <v>5.2866</v>
      </c>
      <c r="AM49" s="546">
        <v>1.46088</v>
      </c>
      <c r="AN49" s="544">
        <v>148130838.80000001</v>
      </c>
      <c r="AO49" s="547">
        <v>0.42888559999999998</v>
      </c>
      <c r="AP49" s="544">
        <v>398939.59178000002</v>
      </c>
      <c r="AQ49" s="547">
        <v>0.1162588</v>
      </c>
      <c r="AR49" s="546">
        <v>171.1104</v>
      </c>
      <c r="AS49" s="544" t="s">
        <v>472</v>
      </c>
      <c r="AT49" s="546">
        <v>8.8657000000000004</v>
      </c>
    </row>
    <row r="50" spans="1:46">
      <c r="A50" s="35" t="s">
        <v>1188</v>
      </c>
      <c r="B50" s="52" t="s">
        <v>1215</v>
      </c>
      <c r="C50" s="15">
        <v>0.35694444444444445</v>
      </c>
      <c r="D50" s="15"/>
      <c r="E50" s="19">
        <v>30</v>
      </c>
      <c r="F50" s="19" t="s">
        <v>1037</v>
      </c>
      <c r="G50" s="16">
        <v>1190</v>
      </c>
      <c r="H50" s="33">
        <v>1099</v>
      </c>
      <c r="I50" s="25" t="s">
        <v>1181</v>
      </c>
      <c r="J50" s="16" t="s">
        <v>796</v>
      </c>
      <c r="K50" s="33">
        <v>4</v>
      </c>
      <c r="L50" s="16">
        <v>180</v>
      </c>
      <c r="M50" s="19">
        <v>5889.9508999999998</v>
      </c>
      <c r="O50" s="100"/>
      <c r="P50" s="100"/>
      <c r="Q50" s="100">
        <v>266</v>
      </c>
      <c r="R50" s="100">
        <v>268.32499999999999</v>
      </c>
      <c r="S50" s="431" t="s">
        <v>1188</v>
      </c>
      <c r="T50" s="377"/>
      <c r="U50" s="438"/>
      <c r="V50" s="342"/>
      <c r="W50"/>
      <c r="X50"/>
      <c r="Y50"/>
      <c r="Z50" s="549">
        <v>138.98039</v>
      </c>
      <c r="AA50" s="549">
        <v>10.42943</v>
      </c>
      <c r="AB50" s="546">
        <v>228.17269999999999</v>
      </c>
      <c r="AC50" s="546">
        <v>60.338000000000001</v>
      </c>
      <c r="AD50" s="548">
        <v>10.7464103371</v>
      </c>
      <c r="AE50" s="546">
        <v>1.1499999999999999</v>
      </c>
      <c r="AF50" s="546">
        <v>0.182</v>
      </c>
      <c r="AG50" s="546">
        <v>3.57</v>
      </c>
      <c r="AH50" s="546">
        <v>99.405000000000001</v>
      </c>
      <c r="AI50" s="545">
        <v>1796.395</v>
      </c>
      <c r="AJ50" s="546">
        <v>358.09275000000002</v>
      </c>
      <c r="AK50" s="546">
        <v>6.71462</v>
      </c>
      <c r="AL50" s="546">
        <v>5.2360199999999999</v>
      </c>
      <c r="AM50" s="546">
        <v>1.4608300000000001</v>
      </c>
      <c r="AN50" s="544">
        <v>148130993</v>
      </c>
      <c r="AO50" s="547">
        <v>0.42819390000000002</v>
      </c>
      <c r="AP50" s="544">
        <v>398983.06858999998</v>
      </c>
      <c r="AQ50" s="547">
        <v>0.12526119999999999</v>
      </c>
      <c r="AR50" s="546">
        <v>171.1302</v>
      </c>
      <c r="AS50" s="544" t="s">
        <v>472</v>
      </c>
      <c r="AT50" s="546">
        <v>8.8459000000000003</v>
      </c>
    </row>
    <row r="51" spans="1:46">
      <c r="A51" s="35" t="s">
        <v>882</v>
      </c>
      <c r="B51" s="52" t="s">
        <v>973</v>
      </c>
      <c r="C51" s="15">
        <v>0.35902777777777778</v>
      </c>
      <c r="D51" s="15"/>
      <c r="E51" s="19">
        <v>600</v>
      </c>
      <c r="F51" s="19" t="s">
        <v>1037</v>
      </c>
      <c r="G51" s="16">
        <v>1190</v>
      </c>
      <c r="H51" s="33">
        <v>1099</v>
      </c>
      <c r="I51" s="25" t="s">
        <v>881</v>
      </c>
      <c r="J51" s="16" t="s">
        <v>796</v>
      </c>
      <c r="K51" s="33">
        <v>4</v>
      </c>
      <c r="L51" s="16">
        <v>180</v>
      </c>
      <c r="M51" s="19">
        <v>5889.9508999999998</v>
      </c>
      <c r="O51" s="100"/>
      <c r="P51" s="100"/>
      <c r="Q51" s="100">
        <v>266</v>
      </c>
      <c r="R51" s="100">
        <v>268.32499999999999</v>
      </c>
      <c r="S51"/>
      <c r="T51" s="377"/>
      <c r="U51" s="438"/>
      <c r="V51" s="342"/>
      <c r="W51"/>
      <c r="X51"/>
      <c r="Y51"/>
      <c r="Z51" s="35"/>
    </row>
    <row r="52" spans="1:46">
      <c r="A52" s="35" t="s">
        <v>1338</v>
      </c>
      <c r="B52" s="52" t="s">
        <v>821</v>
      </c>
      <c r="C52" s="15">
        <v>0.36874999999999997</v>
      </c>
      <c r="D52" s="32">
        <v>0</v>
      </c>
      <c r="E52" s="19">
        <v>30</v>
      </c>
      <c r="F52" s="19" t="s">
        <v>1037</v>
      </c>
      <c r="G52" s="16">
        <v>1190</v>
      </c>
      <c r="H52" s="33">
        <v>994</v>
      </c>
      <c r="I52" s="57" t="s">
        <v>1075</v>
      </c>
      <c r="J52" s="33" t="s">
        <v>1258</v>
      </c>
      <c r="K52" s="33">
        <v>4</v>
      </c>
      <c r="L52" s="16">
        <v>180</v>
      </c>
      <c r="M52" s="19">
        <v>5891.451</v>
      </c>
      <c r="O52" s="100">
        <v>266</v>
      </c>
      <c r="P52" s="100">
        <v>268.3</v>
      </c>
      <c r="Q52" s="100">
        <v>266</v>
      </c>
      <c r="R52" s="100">
        <v>268.32499999999999</v>
      </c>
      <c r="S52"/>
      <c r="T52" s="377"/>
      <c r="U52" s="438"/>
      <c r="V52" s="342"/>
      <c r="W52"/>
      <c r="X52"/>
      <c r="Y52"/>
      <c r="Z52" s="35"/>
    </row>
    <row r="53" spans="1:46">
      <c r="A53" s="35" t="s">
        <v>1346</v>
      </c>
      <c r="B53" s="52" t="s">
        <v>1219</v>
      </c>
      <c r="C53" s="15">
        <v>0.37152777777777773</v>
      </c>
      <c r="D53" s="15"/>
      <c r="E53" s="19">
        <v>600</v>
      </c>
      <c r="F53" s="19" t="s">
        <v>1037</v>
      </c>
      <c r="G53" s="16">
        <v>1190</v>
      </c>
      <c r="H53" s="33">
        <v>1099</v>
      </c>
      <c r="I53" s="25" t="s">
        <v>1300</v>
      </c>
      <c r="J53" s="16" t="s">
        <v>796</v>
      </c>
      <c r="K53" s="33">
        <v>4</v>
      </c>
      <c r="L53" s="16">
        <v>180</v>
      </c>
      <c r="M53" s="19">
        <v>5889.9508999999998</v>
      </c>
      <c r="O53" s="100"/>
      <c r="P53" s="100"/>
      <c r="Q53" s="100">
        <v>266</v>
      </c>
      <c r="R53" s="100">
        <v>268.32499999999999</v>
      </c>
      <c r="S53" s="431" t="s">
        <v>652</v>
      </c>
      <c r="T53" s="377">
        <v>0</v>
      </c>
      <c r="U53" s="441">
        <v>0</v>
      </c>
      <c r="V53" s="431" t="s">
        <v>13</v>
      </c>
      <c r="W53" s="545">
        <v>-94.635810800436175</v>
      </c>
      <c r="X53" s="545">
        <v>23.44860987378901</v>
      </c>
      <c r="Y53" s="545">
        <v>174.18060767585916</v>
      </c>
      <c r="Z53" s="549">
        <v>139.11269999999999</v>
      </c>
      <c r="AA53" s="549">
        <v>10.36224</v>
      </c>
      <c r="AB53" s="546">
        <v>236.7868</v>
      </c>
      <c r="AC53" s="546">
        <v>55.986699999999999</v>
      </c>
      <c r="AD53" s="548">
        <v>11.180930074500001</v>
      </c>
      <c r="AE53" s="546">
        <v>1.2050000000000001</v>
      </c>
      <c r="AF53" s="546">
        <v>0.191</v>
      </c>
      <c r="AG53" s="546">
        <v>3.57</v>
      </c>
      <c r="AH53" s="546">
        <v>99.415999999999997</v>
      </c>
      <c r="AI53" s="545">
        <v>1795.3820000000001</v>
      </c>
      <c r="AJ53" s="546">
        <v>358.00033000000002</v>
      </c>
      <c r="AK53" s="546">
        <v>6.7382999999999997</v>
      </c>
      <c r="AL53" s="546">
        <v>5.0168699999999999</v>
      </c>
      <c r="AM53" s="546">
        <v>1.4605999999999999</v>
      </c>
      <c r="AN53" s="544">
        <v>148131658.69999999</v>
      </c>
      <c r="AO53" s="547">
        <v>0.4251952</v>
      </c>
      <c r="AP53" s="544">
        <v>399208.26642</v>
      </c>
      <c r="AQ53" s="547">
        <v>0.16311909999999999</v>
      </c>
      <c r="AR53" s="546">
        <v>171.2175</v>
      </c>
      <c r="AS53" s="544" t="s">
        <v>472</v>
      </c>
      <c r="AT53" s="546">
        <v>8.7588000000000008</v>
      </c>
    </row>
    <row r="54" spans="1:46">
      <c r="A54" s="35" t="s">
        <v>1346</v>
      </c>
      <c r="B54" s="52" t="s">
        <v>1052</v>
      </c>
      <c r="C54" s="15">
        <v>0.37916666666666665</v>
      </c>
      <c r="D54" s="15"/>
      <c r="E54" s="19">
        <v>600</v>
      </c>
      <c r="F54" s="19" t="s">
        <v>1037</v>
      </c>
      <c r="G54" s="16">
        <v>1190</v>
      </c>
      <c r="H54" s="33">
        <v>1099</v>
      </c>
      <c r="I54" s="25" t="s">
        <v>792</v>
      </c>
      <c r="J54" s="16" t="s">
        <v>796</v>
      </c>
      <c r="K54" s="33">
        <v>4</v>
      </c>
      <c r="L54" s="16">
        <v>180</v>
      </c>
      <c r="M54" s="19">
        <v>5889.9508999999998</v>
      </c>
      <c r="O54" s="100"/>
      <c r="P54" s="100"/>
      <c r="Q54" s="100">
        <v>266</v>
      </c>
      <c r="R54" s="100">
        <v>268.32499999999999</v>
      </c>
      <c r="S54" s="431" t="s">
        <v>652</v>
      </c>
      <c r="T54" s="377">
        <v>0</v>
      </c>
      <c r="U54" s="441">
        <v>0</v>
      </c>
      <c r="V54" s="431" t="s">
        <v>203</v>
      </c>
      <c r="W54" s="545">
        <v>-94.563300852126062</v>
      </c>
      <c r="X54" s="545">
        <v>22.879104836110788</v>
      </c>
      <c r="Y54" s="545">
        <v>399.28937833619284</v>
      </c>
      <c r="Z54" s="549">
        <v>139.17001999999999</v>
      </c>
      <c r="AA54" s="549">
        <v>10.33334</v>
      </c>
      <c r="AB54" s="546">
        <v>239.89680000000001</v>
      </c>
      <c r="AC54" s="546">
        <v>54.0167</v>
      </c>
      <c r="AD54" s="548">
        <v>11.364765348000001</v>
      </c>
      <c r="AE54" s="546">
        <v>1.2350000000000001</v>
      </c>
      <c r="AF54" s="546">
        <v>0.19500000000000001</v>
      </c>
      <c r="AG54" s="546">
        <v>3.57</v>
      </c>
      <c r="AH54" s="546">
        <v>99.421000000000006</v>
      </c>
      <c r="AI54" s="545">
        <v>1794.875</v>
      </c>
      <c r="AJ54" s="546">
        <v>357.96266000000003</v>
      </c>
      <c r="AK54" s="546">
        <v>6.7483300000000002</v>
      </c>
      <c r="AL54" s="546">
        <v>4.92415</v>
      </c>
      <c r="AM54" s="546">
        <v>1.46051</v>
      </c>
      <c r="AN54" s="544">
        <v>148131938.90000001</v>
      </c>
      <c r="AO54" s="547">
        <v>0.42392600000000003</v>
      </c>
      <c r="AP54" s="544">
        <v>399321.02273000003</v>
      </c>
      <c r="AQ54" s="547">
        <v>0.1784936</v>
      </c>
      <c r="AR54" s="546">
        <v>171.2552</v>
      </c>
      <c r="AS54" s="544" t="s">
        <v>472</v>
      </c>
      <c r="AT54" s="546">
        <v>8.7211999999999996</v>
      </c>
    </row>
    <row r="55" spans="1:46">
      <c r="A55" s="35" t="s">
        <v>1346</v>
      </c>
      <c r="B55" s="52" t="s">
        <v>641</v>
      </c>
      <c r="C55" s="15">
        <v>0.3888888888888889</v>
      </c>
      <c r="D55" s="15"/>
      <c r="E55" s="19">
        <v>600</v>
      </c>
      <c r="F55" s="19" t="s">
        <v>1037</v>
      </c>
      <c r="G55" s="16">
        <v>1190</v>
      </c>
      <c r="H55" s="33">
        <v>1099</v>
      </c>
      <c r="I55" s="25" t="s">
        <v>507</v>
      </c>
      <c r="J55" s="16" t="s">
        <v>796</v>
      </c>
      <c r="K55" s="33">
        <v>4</v>
      </c>
      <c r="L55" s="16">
        <v>180</v>
      </c>
      <c r="M55" s="19">
        <v>5889.9508999999998</v>
      </c>
      <c r="O55" s="100"/>
      <c r="P55" s="100"/>
      <c r="Q55" s="100">
        <v>266</v>
      </c>
      <c r="R55" s="100">
        <v>268.32499999999999</v>
      </c>
      <c r="S55" s="431" t="s">
        <v>652</v>
      </c>
      <c r="T55" s="377">
        <v>28</v>
      </c>
      <c r="U55" s="441">
        <v>0</v>
      </c>
      <c r="V55" s="431" t="s">
        <v>13</v>
      </c>
      <c r="W55" s="545">
        <v>-94.389557920918932</v>
      </c>
      <c r="X55" s="545">
        <v>21.866672113433502</v>
      </c>
      <c r="Y55" s="545">
        <v>971.9655140010459</v>
      </c>
      <c r="Z55" s="549">
        <v>139.24428</v>
      </c>
      <c r="AA55" s="549">
        <v>10.29617</v>
      </c>
      <c r="AB55" s="546">
        <v>243.48509999999999</v>
      </c>
      <c r="AC55" s="546">
        <v>51.426000000000002</v>
      </c>
      <c r="AD55" s="548">
        <v>11.5987375142</v>
      </c>
      <c r="AE55" s="546">
        <v>1.278</v>
      </c>
      <c r="AF55" s="546">
        <v>0.20200000000000001</v>
      </c>
      <c r="AG55" s="546">
        <v>3.57</v>
      </c>
      <c r="AH55" s="546">
        <v>99.427999999999997</v>
      </c>
      <c r="AI55" s="545">
        <v>1794.165</v>
      </c>
      <c r="AJ55" s="546">
        <v>357.91608000000002</v>
      </c>
      <c r="AK55" s="546">
        <v>6.7610299999999999</v>
      </c>
      <c r="AL55" s="546">
        <v>4.8061400000000001</v>
      </c>
      <c r="AM55" s="546">
        <v>1.46038</v>
      </c>
      <c r="AN55" s="544">
        <v>148132294.30000001</v>
      </c>
      <c r="AO55" s="547">
        <v>0.42231010000000002</v>
      </c>
      <c r="AP55" s="544">
        <v>399478.96453</v>
      </c>
      <c r="AQ55" s="547">
        <v>0.19743160000000001</v>
      </c>
      <c r="AR55" s="546">
        <v>171.30410000000001</v>
      </c>
      <c r="AS55" s="544" t="s">
        <v>472</v>
      </c>
      <c r="AT55" s="546">
        <v>8.6724999999999994</v>
      </c>
    </row>
    <row r="56" spans="1:46">
      <c r="A56" s="35" t="s">
        <v>1346</v>
      </c>
      <c r="B56" s="52" t="s">
        <v>642</v>
      </c>
      <c r="C56" s="15">
        <v>0.3972222222222222</v>
      </c>
      <c r="D56" s="15"/>
      <c r="E56" s="19">
        <v>600</v>
      </c>
      <c r="F56" s="19" t="s">
        <v>1037</v>
      </c>
      <c r="G56" s="16">
        <v>1190</v>
      </c>
      <c r="H56" s="33">
        <v>1099</v>
      </c>
      <c r="I56" s="25" t="s">
        <v>508</v>
      </c>
      <c r="J56" s="16" t="s">
        <v>796</v>
      </c>
      <c r="K56" s="33">
        <v>4</v>
      </c>
      <c r="L56" s="16">
        <v>180</v>
      </c>
      <c r="M56" s="19">
        <v>5889.9508999999998</v>
      </c>
      <c r="O56" s="100"/>
      <c r="P56" s="100"/>
      <c r="Q56" s="100">
        <v>266</v>
      </c>
      <c r="R56" s="100">
        <v>268.32499999999999</v>
      </c>
      <c r="S56" s="431" t="s">
        <v>652</v>
      </c>
      <c r="T56" s="377">
        <v>42</v>
      </c>
      <c r="U56" s="441">
        <v>0</v>
      </c>
      <c r="V56" s="431" t="s">
        <v>13</v>
      </c>
      <c r="W56" s="545">
        <v>-94.30488333281744</v>
      </c>
      <c r="X56" s="545">
        <v>21.392320689326862</v>
      </c>
      <c r="Y56" s="545">
        <v>1371.952619672461</v>
      </c>
      <c r="Z56" s="549">
        <v>139.30919</v>
      </c>
      <c r="AA56" s="549">
        <v>10.26398</v>
      </c>
      <c r="AB56" s="546">
        <v>246.28020000000001</v>
      </c>
      <c r="AC56" s="546">
        <v>49.1447</v>
      </c>
      <c r="AD56" s="548">
        <v>11.799285085199999</v>
      </c>
      <c r="AE56" s="546">
        <v>1.321</v>
      </c>
      <c r="AF56" s="546">
        <v>0.20899999999999999</v>
      </c>
      <c r="AG56" s="546">
        <v>3.57</v>
      </c>
      <c r="AH56" s="546">
        <v>99.433000000000007</v>
      </c>
      <c r="AI56" s="545">
        <v>1793.501</v>
      </c>
      <c r="AJ56" s="546">
        <v>357.87745999999999</v>
      </c>
      <c r="AK56" s="546">
        <v>6.7718100000000003</v>
      </c>
      <c r="AL56" s="546">
        <v>4.7049899999999996</v>
      </c>
      <c r="AM56" s="546">
        <v>1.46028</v>
      </c>
      <c r="AN56" s="544">
        <v>148132597.90000001</v>
      </c>
      <c r="AO56" s="547">
        <v>0.42092469999999998</v>
      </c>
      <c r="AP56" s="544">
        <v>399626.77652000001</v>
      </c>
      <c r="AQ56" s="547">
        <v>0.2130551</v>
      </c>
      <c r="AR56" s="546">
        <v>171.3468</v>
      </c>
      <c r="AS56" s="544" t="s">
        <v>472</v>
      </c>
      <c r="AT56" s="546">
        <v>8.6298999999999992</v>
      </c>
    </row>
    <row r="57" spans="1:46">
      <c r="A57" s="35" t="s">
        <v>1346</v>
      </c>
      <c r="B57" s="52" t="s">
        <v>1066</v>
      </c>
      <c r="C57" s="15">
        <v>0.4055555555555555</v>
      </c>
      <c r="D57" s="15"/>
      <c r="E57" s="19">
        <v>600</v>
      </c>
      <c r="F57" s="19" t="s">
        <v>1037</v>
      </c>
      <c r="G57" s="16">
        <v>1190</v>
      </c>
      <c r="H57" s="33">
        <v>1099</v>
      </c>
      <c r="I57" s="25" t="s">
        <v>969</v>
      </c>
      <c r="J57" s="16" t="s">
        <v>796</v>
      </c>
      <c r="K57" s="33">
        <v>4</v>
      </c>
      <c r="L57" s="16">
        <v>180</v>
      </c>
      <c r="M57" s="19">
        <v>5889.9508999999998</v>
      </c>
      <c r="O57" s="100"/>
      <c r="P57" s="100"/>
      <c r="Q57" s="100">
        <v>266</v>
      </c>
      <c r="R57" s="100">
        <v>268.32499999999999</v>
      </c>
      <c r="S57" s="431" t="s">
        <v>652</v>
      </c>
      <c r="T57" s="377">
        <v>60</v>
      </c>
      <c r="U57" s="441">
        <v>0</v>
      </c>
      <c r="V57" s="431" t="s">
        <v>13</v>
      </c>
      <c r="W57" s="545">
        <v>-94.209009357016257</v>
      </c>
      <c r="X57" s="545">
        <v>20.94241654533807</v>
      </c>
      <c r="Y57" s="545">
        <v>1886.8335158111645</v>
      </c>
      <c r="Z57" s="549">
        <v>139.37537</v>
      </c>
      <c r="AA57" s="549">
        <v>10.2315</v>
      </c>
      <c r="AB57" s="546">
        <v>248.8563</v>
      </c>
      <c r="AC57" s="546">
        <v>46.817599999999999</v>
      </c>
      <c r="AD57" s="548">
        <v>11.999832656200001</v>
      </c>
      <c r="AE57" s="546">
        <v>1.37</v>
      </c>
      <c r="AF57" s="546">
        <v>0.217</v>
      </c>
      <c r="AG57" s="546">
        <v>3.57</v>
      </c>
      <c r="AH57" s="546">
        <v>99.438999999999993</v>
      </c>
      <c r="AI57" s="545">
        <v>1792.789</v>
      </c>
      <c r="AJ57" s="546">
        <v>357.84012999999999</v>
      </c>
      <c r="AK57" s="546">
        <v>6.7824600000000004</v>
      </c>
      <c r="AL57" s="546">
        <v>4.6038500000000004</v>
      </c>
      <c r="AM57" s="546">
        <v>1.46017</v>
      </c>
      <c r="AN57" s="544">
        <v>148132900.40000001</v>
      </c>
      <c r="AO57" s="547">
        <v>0.41953889999999999</v>
      </c>
      <c r="AP57" s="544">
        <v>399785.62186999997</v>
      </c>
      <c r="AQ57" s="547">
        <v>0.22807279999999999</v>
      </c>
      <c r="AR57" s="546">
        <v>171.3903</v>
      </c>
      <c r="AS57" s="544" t="s">
        <v>472</v>
      </c>
      <c r="AT57" s="546">
        <v>8.5863999999999994</v>
      </c>
    </row>
    <row r="58" spans="1:46">
      <c r="A58" s="35" t="s">
        <v>1188</v>
      </c>
      <c r="B58" s="52" t="s">
        <v>1068</v>
      </c>
      <c r="C58" s="15">
        <v>0.41319444444444442</v>
      </c>
      <c r="D58" s="15"/>
      <c r="E58" s="19">
        <v>30</v>
      </c>
      <c r="F58" s="19" t="s">
        <v>1037</v>
      </c>
      <c r="G58" s="16">
        <v>1190</v>
      </c>
      <c r="H58" s="33">
        <v>1099</v>
      </c>
      <c r="I58" s="25" t="s">
        <v>1181</v>
      </c>
      <c r="J58" s="16" t="s">
        <v>796</v>
      </c>
      <c r="K58" s="33">
        <v>4</v>
      </c>
      <c r="L58" s="16">
        <v>180</v>
      </c>
      <c r="M58" s="19">
        <v>5889.9508999999998</v>
      </c>
      <c r="O58" s="100"/>
      <c r="P58" s="100"/>
      <c r="Q58" s="100">
        <v>266</v>
      </c>
      <c r="R58" s="100">
        <v>268.32499999999999</v>
      </c>
      <c r="S58" s="431" t="s">
        <v>1188</v>
      </c>
      <c r="T58" s="377"/>
      <c r="U58" s="438"/>
      <c r="V58" s="342"/>
      <c r="W58"/>
      <c r="X58"/>
      <c r="Y58"/>
      <c r="Z58" s="549">
        <v>139.40896000000001</v>
      </c>
      <c r="AA58" s="549">
        <v>10.215159999999999</v>
      </c>
      <c r="AB58" s="546">
        <v>250.07239999999999</v>
      </c>
      <c r="AC58" s="546">
        <v>45.639600000000002</v>
      </c>
      <c r="AD58" s="548">
        <v>12.100106441699999</v>
      </c>
      <c r="AE58" s="546">
        <v>1.397</v>
      </c>
      <c r="AF58" s="546">
        <v>0.221</v>
      </c>
      <c r="AG58" s="546">
        <v>3.57</v>
      </c>
      <c r="AH58" s="546">
        <v>99.441999999999993</v>
      </c>
      <c r="AI58" s="545">
        <v>1792.415</v>
      </c>
      <c r="AJ58" s="546">
        <v>357.82197000000002</v>
      </c>
      <c r="AK58" s="546">
        <v>6.7877200000000002</v>
      </c>
      <c r="AL58" s="546">
        <v>4.5532700000000004</v>
      </c>
      <c r="AM58" s="546">
        <v>1.4601200000000001</v>
      </c>
      <c r="AN58" s="544">
        <v>148133051.30000001</v>
      </c>
      <c r="AO58" s="547">
        <v>0.41884579999999999</v>
      </c>
      <c r="AP58" s="544">
        <v>399869.04238</v>
      </c>
      <c r="AQ58" s="547">
        <v>0.2353421</v>
      </c>
      <c r="AR58" s="546">
        <v>171.41239999999999</v>
      </c>
      <c r="AS58" s="544" t="s">
        <v>472</v>
      </c>
      <c r="AT58" s="546">
        <v>8.5643999999999991</v>
      </c>
    </row>
    <row r="59" spans="1:46">
      <c r="A59" s="35" t="s">
        <v>882</v>
      </c>
      <c r="B59" s="52" t="s">
        <v>976</v>
      </c>
      <c r="C59" s="15">
        <v>0.4145833333333333</v>
      </c>
      <c r="D59" s="15"/>
      <c r="E59" s="19">
        <v>600</v>
      </c>
      <c r="F59" s="19" t="s">
        <v>1037</v>
      </c>
      <c r="G59" s="16">
        <v>1190</v>
      </c>
      <c r="H59" s="33">
        <v>1099</v>
      </c>
      <c r="I59" s="25" t="s">
        <v>881</v>
      </c>
      <c r="J59" s="16" t="s">
        <v>796</v>
      </c>
      <c r="K59" s="33">
        <v>4</v>
      </c>
      <c r="L59" s="16">
        <v>180</v>
      </c>
      <c r="M59" s="19">
        <v>5889.9508999999998</v>
      </c>
      <c r="O59" s="100"/>
      <c r="P59" s="100"/>
      <c r="Q59" s="100">
        <v>266</v>
      </c>
      <c r="R59" s="100">
        <v>268.32499999999999</v>
      </c>
      <c r="S59"/>
      <c r="T59" s="377"/>
      <c r="U59" s="438"/>
      <c r="V59" s="342"/>
      <c r="W59"/>
      <c r="X59"/>
      <c r="Y59"/>
      <c r="Z59" s="35"/>
    </row>
    <row r="60" spans="1:46">
      <c r="A60" s="35" t="s">
        <v>1338</v>
      </c>
      <c r="B60" s="52" t="s">
        <v>977</v>
      </c>
      <c r="C60" s="15">
        <v>0.42291666666666666</v>
      </c>
      <c r="D60" s="32">
        <v>0</v>
      </c>
      <c r="E60" s="19">
        <v>30</v>
      </c>
      <c r="F60" s="19" t="s">
        <v>1037</v>
      </c>
      <c r="G60" s="16">
        <v>1190</v>
      </c>
      <c r="H60" s="33">
        <v>994</v>
      </c>
      <c r="I60" s="57" t="s">
        <v>1075</v>
      </c>
      <c r="J60" s="33" t="s">
        <v>1258</v>
      </c>
      <c r="K60" s="33">
        <v>4</v>
      </c>
      <c r="L60" s="16">
        <v>180</v>
      </c>
      <c r="M60" s="19">
        <v>5891.451</v>
      </c>
      <c r="N60" s="25" t="s">
        <v>979</v>
      </c>
      <c r="O60" s="100">
        <v>266</v>
      </c>
      <c r="P60" s="100">
        <v>268.3</v>
      </c>
      <c r="Q60" s="100">
        <v>266</v>
      </c>
      <c r="R60" s="100">
        <v>268.32499999999999</v>
      </c>
      <c r="S60"/>
      <c r="T60" s="377"/>
      <c r="U60" s="438"/>
      <c r="V60" s="342"/>
      <c r="W60"/>
      <c r="X60"/>
      <c r="Y60"/>
      <c r="Z60" s="35"/>
    </row>
    <row r="61" spans="1:46">
      <c r="A61" s="35" t="s">
        <v>1086</v>
      </c>
      <c r="B61" s="182" t="s">
        <v>1072</v>
      </c>
      <c r="C61" s="38">
        <v>0.42569444444444443</v>
      </c>
      <c r="E61" s="8">
        <v>600</v>
      </c>
      <c r="F61" s="19" t="s">
        <v>1037</v>
      </c>
      <c r="G61" s="1">
        <v>1190</v>
      </c>
      <c r="H61" s="1">
        <v>1099</v>
      </c>
      <c r="I61" s="2" t="s">
        <v>1300</v>
      </c>
      <c r="J61" s="16" t="s">
        <v>796</v>
      </c>
      <c r="K61" s="33">
        <v>4</v>
      </c>
      <c r="L61" s="16">
        <v>180</v>
      </c>
      <c r="M61" s="19">
        <v>5889.9508999999998</v>
      </c>
      <c r="N61" s="25" t="s">
        <v>893</v>
      </c>
      <c r="O61" s="100"/>
      <c r="P61" s="100"/>
      <c r="Q61" s="100">
        <v>266</v>
      </c>
      <c r="R61" s="100">
        <v>268.32499999999999</v>
      </c>
      <c r="S61" s="431" t="s">
        <v>375</v>
      </c>
      <c r="T61" s="377">
        <v>0</v>
      </c>
      <c r="U61" s="438">
        <v>0</v>
      </c>
      <c r="V61" s="431" t="s">
        <v>198</v>
      </c>
      <c r="W61" s="545">
        <v>155.16720360337786</v>
      </c>
      <c r="X61" s="545">
        <v>82.929335409589797</v>
      </c>
      <c r="Y61" s="545">
        <v>174.61911365325705</v>
      </c>
      <c r="Z61" s="549">
        <v>139.54097999999999</v>
      </c>
      <c r="AA61" s="549">
        <v>10.151910000000001</v>
      </c>
      <c r="AB61" s="546">
        <v>254.3631</v>
      </c>
      <c r="AC61" s="546">
        <v>41.0518</v>
      </c>
      <c r="AD61" s="548">
        <v>12.484489285900001</v>
      </c>
      <c r="AE61" s="546">
        <v>1.52</v>
      </c>
      <c r="AF61" s="546">
        <v>0.24</v>
      </c>
      <c r="AG61" s="546">
        <v>3.56</v>
      </c>
      <c r="AH61" s="546">
        <v>99.453000000000003</v>
      </c>
      <c r="AI61" s="545">
        <v>1790.8779999999999</v>
      </c>
      <c r="AJ61" s="546">
        <v>357.75567000000001</v>
      </c>
      <c r="AK61" s="546">
        <v>6.8073800000000002</v>
      </c>
      <c r="AL61" s="546">
        <v>4.3594099999999996</v>
      </c>
      <c r="AM61" s="546">
        <v>1.45991</v>
      </c>
      <c r="AN61" s="544">
        <v>148133627.5</v>
      </c>
      <c r="AO61" s="547">
        <v>0.41618830000000001</v>
      </c>
      <c r="AP61" s="544">
        <v>400212.25162</v>
      </c>
      <c r="AQ61" s="547">
        <v>0.261629</v>
      </c>
      <c r="AR61" s="546">
        <v>171.49940000000001</v>
      </c>
      <c r="AS61" s="544" t="s">
        <v>472</v>
      </c>
      <c r="AT61" s="546">
        <v>8.4776000000000007</v>
      </c>
    </row>
    <row r="62" spans="1:46">
      <c r="A62" s="35" t="s">
        <v>1086</v>
      </c>
      <c r="B62" s="182" t="s">
        <v>956</v>
      </c>
      <c r="C62" s="38">
        <v>0.43402777777777773</v>
      </c>
      <c r="E62" s="8">
        <v>600</v>
      </c>
      <c r="F62" s="19" t="s">
        <v>1037</v>
      </c>
      <c r="G62" s="1">
        <v>1190</v>
      </c>
      <c r="H62" s="1">
        <v>1099</v>
      </c>
      <c r="I62" s="2" t="s">
        <v>792</v>
      </c>
      <c r="J62" s="16" t="s">
        <v>796</v>
      </c>
      <c r="K62" s="33">
        <v>4</v>
      </c>
      <c r="L62" s="16">
        <v>180</v>
      </c>
      <c r="M62" s="19">
        <v>5889.9508999999998</v>
      </c>
      <c r="O62" s="100"/>
      <c r="P62" s="100"/>
      <c r="Q62" s="100">
        <v>266</v>
      </c>
      <c r="R62" s="100">
        <v>268.32499999999999</v>
      </c>
      <c r="S62" s="431" t="s">
        <v>375</v>
      </c>
      <c r="T62" s="377">
        <v>0</v>
      </c>
      <c r="U62" s="438">
        <v>0</v>
      </c>
      <c r="V62" s="431" t="s">
        <v>201</v>
      </c>
      <c r="W62" s="545">
        <v>143.54223999037612</v>
      </c>
      <c r="X62" s="545">
        <v>82.144973681994813</v>
      </c>
      <c r="Y62" s="545">
        <v>400.38028837516322</v>
      </c>
      <c r="Z62" s="549">
        <v>139.61205000000001</v>
      </c>
      <c r="AA62" s="549">
        <v>10.11856</v>
      </c>
      <c r="AB62" s="546">
        <v>256.40640000000002</v>
      </c>
      <c r="AC62" s="546">
        <v>38.622</v>
      </c>
      <c r="AD62" s="548">
        <v>12.6850368567</v>
      </c>
      <c r="AE62" s="546">
        <v>1.599</v>
      </c>
      <c r="AF62" s="546">
        <v>0.253</v>
      </c>
      <c r="AG62" s="546">
        <v>3.56</v>
      </c>
      <c r="AH62" s="546">
        <v>99.459000000000003</v>
      </c>
      <c r="AI62" s="545">
        <v>1790.0150000000001</v>
      </c>
      <c r="AJ62" s="546">
        <v>357.72325999999998</v>
      </c>
      <c r="AK62" s="546">
        <v>6.8172600000000001</v>
      </c>
      <c r="AL62" s="546">
        <v>4.2582599999999999</v>
      </c>
      <c r="AM62" s="546">
        <v>1.4598</v>
      </c>
      <c r="AN62" s="544">
        <v>148133926.69999999</v>
      </c>
      <c r="AO62" s="547">
        <v>0.41480119999999998</v>
      </c>
      <c r="AP62" s="544">
        <v>400405.22980999999</v>
      </c>
      <c r="AQ62" s="547">
        <v>0.2742909</v>
      </c>
      <c r="AR62" s="546">
        <v>171.5463</v>
      </c>
      <c r="AS62" s="544" t="s">
        <v>472</v>
      </c>
      <c r="AT62" s="546">
        <v>8.4307999999999996</v>
      </c>
    </row>
    <row r="63" spans="1:46">
      <c r="A63" s="35" t="s">
        <v>1086</v>
      </c>
      <c r="B63" s="182" t="s">
        <v>958</v>
      </c>
      <c r="C63" s="38">
        <v>0.44305555555555554</v>
      </c>
      <c r="E63" s="8">
        <v>600</v>
      </c>
      <c r="F63" s="19" t="s">
        <v>1037</v>
      </c>
      <c r="G63" s="1">
        <v>1190</v>
      </c>
      <c r="H63" s="1">
        <v>1099</v>
      </c>
      <c r="I63" s="2" t="s">
        <v>56</v>
      </c>
      <c r="J63" s="16" t="s">
        <v>796</v>
      </c>
      <c r="K63" s="33">
        <v>4</v>
      </c>
      <c r="L63" s="16">
        <v>180</v>
      </c>
      <c r="M63" s="19">
        <v>5889.9508999999998</v>
      </c>
      <c r="O63" s="100"/>
      <c r="P63" s="100"/>
      <c r="Q63" s="100">
        <v>266</v>
      </c>
      <c r="R63" s="100">
        <v>268.32499999999999</v>
      </c>
      <c r="S63" s="431" t="s">
        <v>375</v>
      </c>
      <c r="T63" s="377">
        <v>0</v>
      </c>
      <c r="U63" s="438">
        <v>7</v>
      </c>
      <c r="V63" s="431" t="s">
        <v>198</v>
      </c>
      <c r="W63" s="545">
        <v>128.60724722501993</v>
      </c>
      <c r="X63" s="545">
        <v>80.226928672345636</v>
      </c>
      <c r="Y63" s="545">
        <v>969.84679544095661</v>
      </c>
      <c r="Z63" s="549">
        <v>139.69083000000001</v>
      </c>
      <c r="AA63" s="549">
        <v>10.082179999999999</v>
      </c>
      <c r="AB63" s="546">
        <v>258.49799999999999</v>
      </c>
      <c r="AC63" s="546">
        <v>35.968600000000002</v>
      </c>
      <c r="AD63" s="548">
        <v>12.902296724999999</v>
      </c>
      <c r="AE63" s="546">
        <v>1.698</v>
      </c>
      <c r="AF63" s="546">
        <v>0.26900000000000002</v>
      </c>
      <c r="AG63" s="546">
        <v>3.56</v>
      </c>
      <c r="AH63" s="546">
        <v>99.465999999999994</v>
      </c>
      <c r="AI63" s="545">
        <v>1789.0360000000001</v>
      </c>
      <c r="AJ63" s="546">
        <v>357.68993999999998</v>
      </c>
      <c r="AK63" s="546">
        <v>6.82761</v>
      </c>
      <c r="AL63" s="546">
        <v>4.1486799999999997</v>
      </c>
      <c r="AM63" s="546">
        <v>1.4596899999999999</v>
      </c>
      <c r="AN63" s="544">
        <v>148134249.59999999</v>
      </c>
      <c r="AO63" s="547">
        <v>0.413298</v>
      </c>
      <c r="AP63" s="544">
        <v>400624.25115000003</v>
      </c>
      <c r="AQ63" s="547">
        <v>0.28714339999999999</v>
      </c>
      <c r="AR63" s="546">
        <v>171.59829999999999</v>
      </c>
      <c r="AS63" s="544" t="s">
        <v>472</v>
      </c>
      <c r="AT63" s="546">
        <v>8.3788999999999998</v>
      </c>
    </row>
    <row r="64" spans="1:46">
      <c r="A64" s="35" t="s">
        <v>1254</v>
      </c>
      <c r="B64" s="182" t="s">
        <v>959</v>
      </c>
      <c r="C64" s="38">
        <v>0.45208333333333334</v>
      </c>
      <c r="E64" s="8">
        <v>600</v>
      </c>
      <c r="F64" s="19" t="s">
        <v>1037</v>
      </c>
      <c r="G64" s="1">
        <v>1190</v>
      </c>
      <c r="H64" s="1">
        <v>1099</v>
      </c>
      <c r="I64" s="2" t="s">
        <v>1300</v>
      </c>
      <c r="J64" s="16" t="s">
        <v>796</v>
      </c>
      <c r="K64" s="33">
        <v>4</v>
      </c>
      <c r="L64" s="16">
        <v>180</v>
      </c>
      <c r="M64" s="19">
        <v>5889.9508999999998</v>
      </c>
      <c r="O64" s="100"/>
      <c r="P64" s="100"/>
      <c r="Q64" s="100">
        <v>266</v>
      </c>
      <c r="R64" s="100">
        <v>268.32499999999999</v>
      </c>
      <c r="S64" s="431" t="s">
        <v>1132</v>
      </c>
      <c r="T64" s="377">
        <v>0</v>
      </c>
      <c r="U64" s="438">
        <v>0</v>
      </c>
      <c r="V64" s="431" t="s">
        <v>199</v>
      </c>
      <c r="W64" s="545">
        <v>-60.705930048995462</v>
      </c>
      <c r="X64" s="545">
        <v>-76.610002891052545</v>
      </c>
      <c r="Y64" s="545">
        <v>174.90538185440164</v>
      </c>
      <c r="Z64" s="549">
        <v>139.77155999999999</v>
      </c>
      <c r="AA64" s="549">
        <v>10.04557</v>
      </c>
      <c r="AB64" s="546">
        <v>260.48250000000002</v>
      </c>
      <c r="AC64" s="546">
        <v>33.297899999999998</v>
      </c>
      <c r="AD64" s="548">
        <v>13.1195565933</v>
      </c>
      <c r="AE64" s="546">
        <v>1.8160000000000001</v>
      </c>
      <c r="AF64" s="546">
        <v>0.28699999999999998</v>
      </c>
      <c r="AG64" s="546">
        <v>3.56</v>
      </c>
      <c r="AH64" s="546">
        <v>99.471999999999994</v>
      </c>
      <c r="AI64" s="545">
        <v>1788.0150000000001</v>
      </c>
      <c r="AJ64" s="546">
        <v>357.65852999999998</v>
      </c>
      <c r="AK64" s="546">
        <v>6.8375399999999997</v>
      </c>
      <c r="AL64" s="546">
        <v>4.0391000000000004</v>
      </c>
      <c r="AM64" s="546">
        <v>1.45957</v>
      </c>
      <c r="AN64" s="544">
        <v>148134571.40000001</v>
      </c>
      <c r="AO64" s="547">
        <v>0.41179450000000001</v>
      </c>
      <c r="AP64" s="544">
        <v>400852.93450999999</v>
      </c>
      <c r="AQ64" s="547">
        <v>0.29905900000000002</v>
      </c>
      <c r="AR64" s="546">
        <v>171.65170000000001</v>
      </c>
      <c r="AS64" s="544" t="s">
        <v>472</v>
      </c>
      <c r="AT64" s="546">
        <v>8.3256999999999994</v>
      </c>
    </row>
    <row r="65" spans="1:46">
      <c r="A65" s="35" t="s">
        <v>1254</v>
      </c>
      <c r="B65" s="182" t="s">
        <v>960</v>
      </c>
      <c r="C65" s="38">
        <v>0.4604166666666667</v>
      </c>
      <c r="E65" s="8">
        <v>600</v>
      </c>
      <c r="F65" s="19" t="s">
        <v>1037</v>
      </c>
      <c r="G65" s="1">
        <v>1190</v>
      </c>
      <c r="H65" s="1">
        <v>1099</v>
      </c>
      <c r="I65" s="2" t="s">
        <v>792</v>
      </c>
      <c r="J65" s="16" t="s">
        <v>796</v>
      </c>
      <c r="K65" s="33">
        <v>4</v>
      </c>
      <c r="L65" s="16">
        <v>180</v>
      </c>
      <c r="M65" s="19">
        <v>5889.9508999999998</v>
      </c>
      <c r="O65" s="100"/>
      <c r="P65" s="100"/>
      <c r="Q65" s="100">
        <v>266</v>
      </c>
      <c r="R65" s="100">
        <v>268.32499999999999</v>
      </c>
      <c r="S65" s="431" t="s">
        <v>1132</v>
      </c>
      <c r="T65" s="377">
        <v>0</v>
      </c>
      <c r="U65" s="438">
        <v>0</v>
      </c>
      <c r="V65" s="431" t="s">
        <v>202</v>
      </c>
      <c r="W65" s="545">
        <v>-62.180304369986587</v>
      </c>
      <c r="X65" s="545">
        <v>-75.977802769604637</v>
      </c>
      <c r="Y65" s="545">
        <v>401.03287670130931</v>
      </c>
      <c r="Z65" s="549">
        <v>139.84786</v>
      </c>
      <c r="AA65" s="549">
        <v>10.01158</v>
      </c>
      <c r="AB65" s="546">
        <v>262.2346</v>
      </c>
      <c r="AC65" s="546">
        <v>30.820799999999998</v>
      </c>
      <c r="AD65" s="548">
        <v>13.320104164</v>
      </c>
      <c r="AE65" s="546">
        <v>1.9450000000000001</v>
      </c>
      <c r="AF65" s="546">
        <v>0.308</v>
      </c>
      <c r="AG65" s="546">
        <v>3.56</v>
      </c>
      <c r="AH65" s="546">
        <v>99.478999999999999</v>
      </c>
      <c r="AI65" s="545">
        <v>1787.039</v>
      </c>
      <c r="AJ65" s="546">
        <v>357.63128999999998</v>
      </c>
      <c r="AK65" s="546">
        <v>6.8463099999999999</v>
      </c>
      <c r="AL65" s="546">
        <v>3.9379599999999999</v>
      </c>
      <c r="AM65" s="546">
        <v>1.45946</v>
      </c>
      <c r="AN65" s="544">
        <v>148134867.40000001</v>
      </c>
      <c r="AO65" s="547">
        <v>0.4104063</v>
      </c>
      <c r="AP65" s="544">
        <v>401071.95889000001</v>
      </c>
      <c r="AQ65" s="547">
        <v>0.30919560000000001</v>
      </c>
      <c r="AR65" s="546">
        <v>171.7022</v>
      </c>
      <c r="AS65" s="544" t="s">
        <v>472</v>
      </c>
      <c r="AT65" s="546">
        <v>8.2752999999999997</v>
      </c>
    </row>
    <row r="66" spans="1:46">
      <c r="A66" s="35" t="s">
        <v>1254</v>
      </c>
      <c r="B66" s="182" t="s">
        <v>961</v>
      </c>
      <c r="C66" s="38">
        <v>0.46875</v>
      </c>
      <c r="E66" s="8">
        <v>600</v>
      </c>
      <c r="F66" s="19" t="s">
        <v>1037</v>
      </c>
      <c r="G66" s="1">
        <v>1190</v>
      </c>
      <c r="H66" s="1">
        <v>1099</v>
      </c>
      <c r="I66" s="2" t="s">
        <v>58</v>
      </c>
      <c r="J66" s="16" t="s">
        <v>796</v>
      </c>
      <c r="K66" s="33">
        <v>4</v>
      </c>
      <c r="L66" s="16">
        <v>180</v>
      </c>
      <c r="M66" s="19">
        <v>5889.9508999999998</v>
      </c>
      <c r="O66" s="100"/>
      <c r="P66" s="100"/>
      <c r="Q66" s="100">
        <v>266</v>
      </c>
      <c r="R66" s="100">
        <v>268.32499999999999</v>
      </c>
      <c r="S66" s="431" t="s">
        <v>1132</v>
      </c>
      <c r="T66" s="377">
        <v>0</v>
      </c>
      <c r="U66" s="438">
        <v>-7</v>
      </c>
      <c r="V66" s="431" t="s">
        <v>199</v>
      </c>
      <c r="W66" s="545">
        <v>-64.495228787146701</v>
      </c>
      <c r="X66" s="545">
        <v>-74.781123685290012</v>
      </c>
      <c r="Y66" s="545">
        <v>988.06104536594557</v>
      </c>
      <c r="Z66" s="549">
        <v>139.92592999999999</v>
      </c>
      <c r="AA66" s="549">
        <v>9.97743</v>
      </c>
      <c r="AB66" s="546">
        <v>263.92219999999998</v>
      </c>
      <c r="AC66" s="546">
        <v>28.335100000000001</v>
      </c>
      <c r="AD66" s="548">
        <v>13.520651734599999</v>
      </c>
      <c r="AE66" s="546">
        <v>2.0979999999999999</v>
      </c>
      <c r="AF66" s="546">
        <v>0.33200000000000002</v>
      </c>
      <c r="AG66" s="546">
        <v>3.56</v>
      </c>
      <c r="AH66" s="546">
        <v>99.484999999999999</v>
      </c>
      <c r="AI66" s="545">
        <v>1786.0319999999999</v>
      </c>
      <c r="AJ66" s="546">
        <v>357.60577999999998</v>
      </c>
      <c r="AK66" s="546">
        <v>6.85466</v>
      </c>
      <c r="AL66" s="546">
        <v>3.8368099999999998</v>
      </c>
      <c r="AM66" s="546">
        <v>1.4593499999999999</v>
      </c>
      <c r="AN66" s="544">
        <v>148135162.40000001</v>
      </c>
      <c r="AO66" s="547">
        <v>0.40901759999999998</v>
      </c>
      <c r="AP66" s="544">
        <v>401297.97567999997</v>
      </c>
      <c r="AQ66" s="547">
        <v>0.31847809999999999</v>
      </c>
      <c r="AR66" s="546">
        <v>171.75389999999999</v>
      </c>
      <c r="AS66" s="544" t="s">
        <v>472</v>
      </c>
      <c r="AT66" s="546">
        <v>8.2236999999999991</v>
      </c>
    </row>
    <row r="67" spans="1:46">
      <c r="A67" s="35" t="s">
        <v>1188</v>
      </c>
      <c r="B67" s="182" t="s">
        <v>1350</v>
      </c>
      <c r="C67" s="38">
        <v>0.4770833333333333</v>
      </c>
      <c r="E67" s="8">
        <v>30</v>
      </c>
      <c r="F67" s="19" t="s">
        <v>1037</v>
      </c>
      <c r="G67" s="1">
        <v>1190</v>
      </c>
      <c r="H67" s="1">
        <v>1099</v>
      </c>
      <c r="I67" s="2" t="s">
        <v>1181</v>
      </c>
      <c r="J67" s="16" t="s">
        <v>796</v>
      </c>
      <c r="K67" s="33">
        <v>4</v>
      </c>
      <c r="L67" s="16">
        <v>180</v>
      </c>
      <c r="M67" s="19">
        <v>5889.9508999999998</v>
      </c>
      <c r="O67" s="100"/>
      <c r="P67" s="100"/>
      <c r="Q67" s="100">
        <v>266</v>
      </c>
      <c r="R67" s="100">
        <v>268.32499999999999</v>
      </c>
      <c r="S67" s="431" t="s">
        <v>1188</v>
      </c>
      <c r="T67" s="377"/>
      <c r="U67" s="377"/>
      <c r="V67" s="342"/>
      <c r="W67"/>
      <c r="X67"/>
      <c r="Y67"/>
      <c r="Z67" s="549">
        <v>139.97229999999999</v>
      </c>
      <c r="AA67" s="549">
        <v>9.9574400000000001</v>
      </c>
      <c r="AB67" s="546">
        <v>264.8811</v>
      </c>
      <c r="AC67" s="546">
        <v>26.882200000000001</v>
      </c>
      <c r="AD67" s="548">
        <v>13.6376378175</v>
      </c>
      <c r="AE67" s="546">
        <v>2.2010000000000001</v>
      </c>
      <c r="AF67" s="546">
        <v>0.34799999999999998</v>
      </c>
      <c r="AG67" s="546">
        <v>3.56</v>
      </c>
      <c r="AH67" s="546">
        <v>99.489000000000004</v>
      </c>
      <c r="AI67" s="545">
        <v>1785.433</v>
      </c>
      <c r="AJ67" s="546">
        <v>357.59172000000001</v>
      </c>
      <c r="AK67" s="546">
        <v>6.8593200000000003</v>
      </c>
      <c r="AL67" s="546">
        <v>3.7778100000000001</v>
      </c>
      <c r="AM67" s="546">
        <v>1.45929</v>
      </c>
      <c r="AN67" s="544">
        <v>148135334</v>
      </c>
      <c r="AO67" s="547">
        <v>0.4082074</v>
      </c>
      <c r="AP67" s="544">
        <v>401432.80066000001</v>
      </c>
      <c r="AQ67" s="547">
        <v>0.32348909999999997</v>
      </c>
      <c r="AR67" s="546">
        <v>171.78460000000001</v>
      </c>
      <c r="AS67" s="544" t="s">
        <v>472</v>
      </c>
      <c r="AT67" s="546">
        <v>8.1930999999999994</v>
      </c>
    </row>
    <row r="68" spans="1:46">
      <c r="A68" s="35" t="s">
        <v>882</v>
      </c>
      <c r="B68" s="182" t="s">
        <v>978</v>
      </c>
      <c r="C68" s="38">
        <v>0.47847222222222219</v>
      </c>
      <c r="E68" s="8">
        <v>600</v>
      </c>
      <c r="F68" s="19" t="s">
        <v>1037</v>
      </c>
      <c r="G68" s="1">
        <v>1190</v>
      </c>
      <c r="H68" s="1">
        <v>1099</v>
      </c>
      <c r="I68" s="2" t="s">
        <v>881</v>
      </c>
      <c r="J68" s="16" t="s">
        <v>796</v>
      </c>
      <c r="K68" s="33">
        <v>4</v>
      </c>
      <c r="L68" s="16">
        <v>180</v>
      </c>
      <c r="M68" s="19">
        <v>5889.9508999999998</v>
      </c>
      <c r="O68" s="100"/>
      <c r="P68" s="100"/>
      <c r="Q68" s="100">
        <v>266</v>
      </c>
      <c r="R68" s="100">
        <v>268.32499999999999</v>
      </c>
      <c r="S68"/>
      <c r="T68" s="377"/>
      <c r="U68" s="377"/>
      <c r="V68"/>
      <c r="W68"/>
      <c r="X68"/>
      <c r="Y68"/>
    </row>
    <row r="69" spans="1:46">
      <c r="A69" s="35" t="s">
        <v>1338</v>
      </c>
      <c r="B69" s="182" t="s">
        <v>1233</v>
      </c>
      <c r="C69" s="38">
        <v>0.48749999999999999</v>
      </c>
      <c r="D69" s="32">
        <v>0</v>
      </c>
      <c r="E69" s="8">
        <v>30</v>
      </c>
      <c r="F69" s="19" t="s">
        <v>1037</v>
      </c>
      <c r="G69" s="1">
        <v>1190</v>
      </c>
      <c r="H69" s="1">
        <v>994</v>
      </c>
      <c r="I69" s="57" t="s">
        <v>1075</v>
      </c>
      <c r="J69" s="33" t="s">
        <v>1258</v>
      </c>
      <c r="K69" s="33">
        <v>4</v>
      </c>
      <c r="L69" s="16">
        <v>180</v>
      </c>
      <c r="M69" s="19">
        <v>5891.451</v>
      </c>
      <c r="N69" s="25" t="s">
        <v>461</v>
      </c>
      <c r="O69" s="100">
        <v>266</v>
      </c>
      <c r="P69" s="100">
        <v>268.3</v>
      </c>
      <c r="Q69" s="100">
        <v>266</v>
      </c>
      <c r="R69" s="100">
        <v>268.32499999999999</v>
      </c>
      <c r="S69"/>
      <c r="T69" s="377"/>
      <c r="U69" s="377"/>
      <c r="V69"/>
      <c r="W69"/>
      <c r="X69"/>
      <c r="Y69"/>
    </row>
    <row r="70" spans="1:46">
      <c r="A70" s="35" t="s">
        <v>1338</v>
      </c>
      <c r="B70" s="182" t="s">
        <v>1270</v>
      </c>
      <c r="C70" s="38">
        <v>0.48958333333333331</v>
      </c>
      <c r="D70" s="32">
        <v>0</v>
      </c>
      <c r="E70" s="8">
        <v>30</v>
      </c>
      <c r="F70" s="19" t="s">
        <v>1037</v>
      </c>
      <c r="G70" s="1">
        <v>1070</v>
      </c>
      <c r="H70" s="1">
        <v>874</v>
      </c>
      <c r="I70" s="2" t="s">
        <v>1267</v>
      </c>
      <c r="J70" s="33" t="s">
        <v>1258</v>
      </c>
      <c r="K70" s="33">
        <v>4</v>
      </c>
      <c r="L70" s="16">
        <v>180</v>
      </c>
      <c r="M70" s="19">
        <v>5891.451</v>
      </c>
      <c r="O70" s="105">
        <v>266</v>
      </c>
      <c r="P70" s="105">
        <v>268.39999999999998</v>
      </c>
      <c r="Q70" s="100">
        <v>266</v>
      </c>
      <c r="R70" s="100">
        <v>268.32499999999999</v>
      </c>
      <c r="S70"/>
      <c r="T70" s="377"/>
      <c r="U70" s="377"/>
      <c r="V70"/>
      <c r="W70"/>
      <c r="X70"/>
      <c r="Y70"/>
    </row>
    <row r="71" spans="1:46">
      <c r="A71" s="35" t="s">
        <v>1152</v>
      </c>
      <c r="B71" s="182" t="s">
        <v>980</v>
      </c>
      <c r="C71" s="38">
        <v>0.51041666666666663</v>
      </c>
      <c r="D71" s="32">
        <v>0</v>
      </c>
      <c r="E71" s="8">
        <v>10</v>
      </c>
      <c r="F71" s="19" t="s">
        <v>1037</v>
      </c>
      <c r="G71" s="1">
        <v>1190</v>
      </c>
      <c r="H71" s="1">
        <v>1099</v>
      </c>
      <c r="I71" s="57" t="s">
        <v>1075</v>
      </c>
      <c r="J71" s="33" t="s">
        <v>1258</v>
      </c>
      <c r="K71" s="33">
        <v>4</v>
      </c>
      <c r="L71" s="16">
        <v>180</v>
      </c>
      <c r="M71" s="19">
        <v>5889.9508999999998</v>
      </c>
      <c r="O71" s="105">
        <v>266</v>
      </c>
      <c r="P71" s="105">
        <v>268.39999999999998</v>
      </c>
      <c r="Q71" s="100">
        <v>266</v>
      </c>
      <c r="R71" s="100">
        <v>268.32499999999999</v>
      </c>
      <c r="S71"/>
      <c r="T71" s="376"/>
      <c r="U71" s="376"/>
      <c r="V71"/>
      <c r="W71"/>
      <c r="X71"/>
      <c r="Y71"/>
    </row>
    <row r="72" spans="1:46" ht="24">
      <c r="B72"/>
      <c r="C72"/>
      <c r="E72"/>
      <c r="N72" s="25" t="s">
        <v>460</v>
      </c>
      <c r="S72"/>
      <c r="T72"/>
      <c r="U72"/>
      <c r="V72"/>
      <c r="W72"/>
      <c r="X72"/>
      <c r="Y72"/>
    </row>
    <row r="73" spans="1:46">
      <c r="B73"/>
      <c r="C73"/>
      <c r="E73"/>
      <c r="S73" s="35"/>
      <c r="T73" s="35"/>
      <c r="U73" s="35"/>
      <c r="V73" s="35"/>
      <c r="W73"/>
      <c r="X73"/>
      <c r="Y73"/>
    </row>
    <row r="74" spans="1:46">
      <c r="B74" s="183" t="s">
        <v>1260</v>
      </c>
      <c r="C74" s="147" t="s">
        <v>1261</v>
      </c>
      <c r="D74" s="84">
        <v>5888.5839999999998</v>
      </c>
      <c r="E74" s="149"/>
      <c r="F74" s="84" t="s">
        <v>1262</v>
      </c>
      <c r="G74" s="84" t="s">
        <v>1263</v>
      </c>
      <c r="H74" s="84" t="s">
        <v>1264</v>
      </c>
      <c r="I74" s="22" t="s">
        <v>1100</v>
      </c>
      <c r="J74" s="84" t="s">
        <v>1101</v>
      </c>
      <c r="K74" s="84" t="s">
        <v>1102</v>
      </c>
      <c r="L74" s="167"/>
      <c r="S74"/>
      <c r="T74"/>
      <c r="U74"/>
      <c r="V74"/>
      <c r="W74"/>
      <c r="X74"/>
      <c r="Y74"/>
    </row>
    <row r="75" spans="1:46">
      <c r="B75"/>
      <c r="C75" s="147" t="s">
        <v>1099</v>
      </c>
      <c r="D75" s="84">
        <v>5889.9508999999998</v>
      </c>
      <c r="E75" s="149"/>
      <c r="F75" s="84" t="s">
        <v>652</v>
      </c>
      <c r="G75" s="84" t="s">
        <v>653</v>
      </c>
      <c r="H75" s="84" t="s">
        <v>654</v>
      </c>
      <c r="I75" s="22" t="s">
        <v>1294</v>
      </c>
      <c r="J75" s="84" t="s">
        <v>1295</v>
      </c>
      <c r="K75" s="84" t="s">
        <v>501</v>
      </c>
      <c r="L75" s="167"/>
      <c r="S75"/>
      <c r="T75"/>
      <c r="U75"/>
      <c r="V75"/>
      <c r="W75"/>
      <c r="X75"/>
      <c r="Y75"/>
    </row>
    <row r="76" spans="1:46">
      <c r="B76"/>
      <c r="C76" s="147" t="s">
        <v>502</v>
      </c>
      <c r="D76" s="84">
        <v>5891.451</v>
      </c>
      <c r="E76" s="149"/>
      <c r="F76" s="84" t="s">
        <v>503</v>
      </c>
      <c r="G76" s="84" t="s">
        <v>504</v>
      </c>
      <c r="H76" s="84" t="s">
        <v>505</v>
      </c>
      <c r="I76" s="22" t="s">
        <v>480</v>
      </c>
      <c r="J76" s="84" t="s">
        <v>496</v>
      </c>
      <c r="K76" s="84" t="s">
        <v>440</v>
      </c>
      <c r="L76" s="167"/>
      <c r="S76"/>
      <c r="T76"/>
      <c r="U76"/>
      <c r="V76"/>
      <c r="W76"/>
      <c r="X76"/>
      <c r="Y76"/>
    </row>
    <row r="77" spans="1:46">
      <c r="B77"/>
      <c r="C77" s="147" t="s">
        <v>497</v>
      </c>
      <c r="D77" s="155">
        <v>7647.38</v>
      </c>
      <c r="E77" s="149"/>
      <c r="F77" s="84" t="s">
        <v>1132</v>
      </c>
      <c r="G77" s="84" t="s">
        <v>1095</v>
      </c>
      <c r="H77" s="84" t="s">
        <v>1293</v>
      </c>
      <c r="I77" s="22" t="s">
        <v>498</v>
      </c>
      <c r="J77" s="84" t="s">
        <v>499</v>
      </c>
      <c r="K77" s="84" t="s">
        <v>500</v>
      </c>
      <c r="L77" s="167"/>
      <c r="S77"/>
      <c r="T77"/>
      <c r="U77"/>
      <c r="V77"/>
      <c r="W77"/>
      <c r="X77"/>
      <c r="Y77"/>
    </row>
    <row r="78" spans="1:46">
      <c r="B78"/>
      <c r="C78" s="147" t="s">
        <v>374</v>
      </c>
      <c r="D78" s="84">
        <v>7698.9647000000004</v>
      </c>
      <c r="E78" s="149"/>
      <c r="F78" s="84" t="s">
        <v>375</v>
      </c>
      <c r="G78" s="84" t="s">
        <v>376</v>
      </c>
      <c r="H78" s="84" t="s">
        <v>377</v>
      </c>
      <c r="I78" s="22" t="s">
        <v>378</v>
      </c>
      <c r="J78" s="84" t="s">
        <v>379</v>
      </c>
      <c r="K78" s="84" t="s">
        <v>380</v>
      </c>
      <c r="L78" s="167"/>
      <c r="S78"/>
      <c r="T78"/>
      <c r="U78"/>
      <c r="V78"/>
      <c r="W78"/>
      <c r="X78"/>
      <c r="Y78"/>
    </row>
    <row r="79" spans="1:46">
      <c r="B79"/>
      <c r="C79" s="147"/>
      <c r="D79" s="84"/>
      <c r="E79" s="149"/>
      <c r="F79" s="84"/>
      <c r="G79" s="167"/>
      <c r="H79" s="167"/>
      <c r="I79"/>
      <c r="J79" s="167"/>
      <c r="K79" s="167"/>
      <c r="L79" s="167"/>
      <c r="S79"/>
      <c r="T79"/>
      <c r="U79"/>
      <c r="V79"/>
      <c r="W79"/>
      <c r="X79"/>
      <c r="Y79"/>
    </row>
    <row r="80" spans="1:46">
      <c r="B80"/>
      <c r="C80" s="147" t="s">
        <v>1302</v>
      </c>
      <c r="D80" s="748" t="s">
        <v>1297</v>
      </c>
      <c r="E80" s="748"/>
      <c r="F80" s="84" t="s">
        <v>381</v>
      </c>
      <c r="G80" s="167"/>
      <c r="H80" s="167"/>
      <c r="I80" s="162" t="s">
        <v>1139</v>
      </c>
      <c r="J80" s="736" t="s">
        <v>1140</v>
      </c>
      <c r="K80" s="736"/>
      <c r="L80" s="148" t="s">
        <v>1141</v>
      </c>
      <c r="S80"/>
      <c r="T80"/>
      <c r="U80"/>
      <c r="V80"/>
      <c r="W80"/>
      <c r="X80"/>
      <c r="Y80"/>
    </row>
    <row r="81" spans="2:25">
      <c r="B81"/>
      <c r="C81" s="147" t="s">
        <v>1303</v>
      </c>
      <c r="D81" s="748" t="s">
        <v>1298</v>
      </c>
      <c r="E81" s="748"/>
      <c r="F81" s="19"/>
      <c r="G81" s="167"/>
      <c r="H81" s="167"/>
      <c r="I81"/>
      <c r="J81" s="736" t="s">
        <v>441</v>
      </c>
      <c r="K81" s="736"/>
      <c r="L81" s="148" t="s">
        <v>1143</v>
      </c>
      <c r="S81"/>
      <c r="T81"/>
      <c r="U81"/>
      <c r="V81"/>
      <c r="W81"/>
      <c r="X81"/>
      <c r="Y81"/>
    </row>
    <row r="82" spans="2:25">
      <c r="B82"/>
      <c r="C82" s="147" t="s">
        <v>1304</v>
      </c>
      <c r="D82" s="748" t="s">
        <v>1299</v>
      </c>
      <c r="E82" s="748"/>
      <c r="F82" s="19"/>
      <c r="G82" s="167"/>
      <c r="H82" s="167"/>
      <c r="I82"/>
      <c r="J82" s="167"/>
      <c r="K82" s="167"/>
      <c r="L82" s="167"/>
      <c r="S82"/>
      <c r="T82"/>
      <c r="U82"/>
      <c r="V82"/>
      <c r="W82"/>
      <c r="X82"/>
      <c r="Y82"/>
    </row>
    <row r="83" spans="2:25">
      <c r="B83"/>
      <c r="C83" s="147" t="s">
        <v>1305</v>
      </c>
      <c r="D83" s="748" t="s">
        <v>1138</v>
      </c>
      <c r="E83" s="748"/>
      <c r="F83" s="19"/>
      <c r="G83" s="167"/>
      <c r="H83" s="167"/>
      <c r="I83" s="167"/>
      <c r="J83" s="167"/>
      <c r="K83" s="167"/>
      <c r="L83" s="167"/>
      <c r="S83"/>
      <c r="T83"/>
      <c r="U83"/>
      <c r="V83"/>
      <c r="W83"/>
      <c r="X83"/>
      <c r="Y83"/>
    </row>
    <row r="84" spans="2:25">
      <c r="B84"/>
      <c r="C84" s="85"/>
      <c r="D84" s="167"/>
      <c r="E84" s="15"/>
      <c r="F84" s="19"/>
      <c r="G84" s="167"/>
      <c r="H84" s="167"/>
      <c r="I84" s="167"/>
      <c r="J84" s="167"/>
      <c r="K84" s="167"/>
      <c r="L84" s="167"/>
      <c r="S84"/>
      <c r="T84"/>
      <c r="U84"/>
      <c r="V84"/>
      <c r="W84"/>
      <c r="X84"/>
      <c r="Y84"/>
    </row>
    <row r="85" spans="2:25">
      <c r="B85"/>
      <c r="C85" s="28" t="s">
        <v>786</v>
      </c>
      <c r="D85" s="165">
        <v>1</v>
      </c>
      <c r="E85" s="749" t="s">
        <v>1032</v>
      </c>
      <c r="F85" s="749"/>
      <c r="G85" s="749"/>
      <c r="H85" s="167"/>
      <c r="I85" s="167"/>
      <c r="J85" s="167"/>
      <c r="K85" s="167"/>
      <c r="L85" s="167"/>
      <c r="S85"/>
      <c r="T85"/>
      <c r="U85"/>
      <c r="V85"/>
      <c r="W85"/>
      <c r="X85"/>
      <c r="Y85"/>
    </row>
    <row r="86" spans="2:25">
      <c r="B86"/>
      <c r="C86" s="19"/>
      <c r="D86" s="28"/>
      <c r="E86" s="750" t="s">
        <v>1183</v>
      </c>
      <c r="F86" s="751"/>
      <c r="G86" s="751"/>
      <c r="H86" s="167"/>
      <c r="I86" s="167"/>
      <c r="J86" s="167"/>
      <c r="K86" s="167"/>
      <c r="L86" s="167"/>
      <c r="S86"/>
      <c r="T86"/>
      <c r="U86"/>
      <c r="V86"/>
      <c r="W86"/>
      <c r="X86"/>
      <c r="Y86"/>
    </row>
    <row r="87" spans="2:25">
      <c r="B87"/>
      <c r="C87" s="85"/>
      <c r="D87" s="28">
        <v>2</v>
      </c>
      <c r="E87" s="749" t="s">
        <v>1008</v>
      </c>
      <c r="F87" s="749"/>
      <c r="G87" s="749"/>
      <c r="H87" s="167"/>
      <c r="I87" s="167"/>
      <c r="J87" s="167"/>
      <c r="K87" s="167"/>
      <c r="L87" s="167"/>
      <c r="S87"/>
      <c r="T87"/>
      <c r="U87"/>
      <c r="V87"/>
      <c r="W87"/>
      <c r="X87"/>
      <c r="Y87"/>
    </row>
    <row r="88" spans="2:25">
      <c r="B88"/>
      <c r="C88" s="85"/>
      <c r="D88" s="28"/>
      <c r="E88" s="750" t="s">
        <v>1009</v>
      </c>
      <c r="F88" s="751"/>
      <c r="G88" s="751"/>
      <c r="H88" s="167"/>
      <c r="I88" s="167"/>
      <c r="J88" s="167"/>
      <c r="K88" s="167"/>
      <c r="L88" s="167"/>
      <c r="S88"/>
      <c r="T88"/>
      <c r="U88"/>
      <c r="V88"/>
      <c r="W88"/>
      <c r="X88"/>
      <c r="Y88"/>
    </row>
    <row r="89" spans="2:25">
      <c r="B89"/>
      <c r="C89" s="167"/>
      <c r="D89" s="165">
        <v>3</v>
      </c>
      <c r="E89" s="736" t="s">
        <v>1010</v>
      </c>
      <c r="F89" s="736"/>
      <c r="G89" s="736"/>
      <c r="H89" s="167"/>
      <c r="I89" s="167"/>
      <c r="J89" s="167"/>
      <c r="K89" s="167"/>
      <c r="L89" s="167"/>
      <c r="S89"/>
      <c r="T89"/>
      <c r="U89"/>
      <c r="V89"/>
      <c r="W89"/>
      <c r="X89"/>
      <c r="Y89"/>
    </row>
    <row r="90" spans="2:25">
      <c r="B90"/>
      <c r="C90" s="167"/>
      <c r="D90" s="165"/>
      <c r="E90" s="746" t="s">
        <v>1353</v>
      </c>
      <c r="F90" s="746"/>
      <c r="G90" s="746"/>
      <c r="H90" s="167"/>
      <c r="I90" s="167"/>
      <c r="J90" s="167"/>
      <c r="K90" s="167"/>
      <c r="L90" s="167"/>
      <c r="S90"/>
      <c r="T90"/>
      <c r="U90"/>
      <c r="V90"/>
      <c r="W90"/>
      <c r="X90"/>
      <c r="Y90"/>
    </row>
    <row r="91" spans="2:25">
      <c r="B91"/>
      <c r="C91" s="167"/>
      <c r="D91" s="165">
        <v>4</v>
      </c>
      <c r="E91" s="736" t="s">
        <v>1035</v>
      </c>
      <c r="F91" s="736"/>
      <c r="G91" s="736"/>
      <c r="H91" s="167"/>
      <c r="I91" s="167"/>
      <c r="J91" s="167"/>
      <c r="K91" s="167"/>
      <c r="L91" s="167"/>
      <c r="S91"/>
      <c r="T91"/>
      <c r="U91"/>
      <c r="V91"/>
      <c r="W91"/>
      <c r="X91"/>
      <c r="Y91"/>
    </row>
    <row r="92" spans="2:25">
      <c r="B92"/>
      <c r="C92" s="167"/>
      <c r="D92" s="167"/>
      <c r="E92" s="746" t="s">
        <v>1036</v>
      </c>
      <c r="F92" s="746"/>
      <c r="G92" s="746"/>
      <c r="H92" s="167"/>
      <c r="I92" s="167"/>
      <c r="J92" s="167"/>
      <c r="K92" s="167"/>
      <c r="L92" s="167"/>
      <c r="S92"/>
      <c r="T92"/>
      <c r="U92"/>
      <c r="V92"/>
      <c r="W92"/>
      <c r="X92"/>
      <c r="Y92"/>
    </row>
    <row r="101" spans="1:25">
      <c r="A101" s="5" t="s">
        <v>1260</v>
      </c>
      <c r="B101" s="187" t="s">
        <v>1261</v>
      </c>
      <c r="C101" s="21">
        <v>5888.5839999999998</v>
      </c>
      <c r="D101" s="22"/>
      <c r="E101" s="22"/>
      <c r="F101" s="22" t="s">
        <v>1262</v>
      </c>
      <c r="G101" s="22" t="s">
        <v>1263</v>
      </c>
      <c r="H101" s="22" t="s">
        <v>1264</v>
      </c>
      <c r="S101"/>
      <c r="T101"/>
      <c r="U101"/>
      <c r="V101"/>
      <c r="W101"/>
      <c r="X101"/>
      <c r="Y101"/>
    </row>
    <row r="102" spans="1:25">
      <c r="B102" s="187" t="s">
        <v>1099</v>
      </c>
      <c r="C102" s="21">
        <v>5889.95</v>
      </c>
      <c r="D102" s="22"/>
      <c r="E102" s="22"/>
      <c r="F102" s="22" t="s">
        <v>1100</v>
      </c>
      <c r="G102" s="22" t="s">
        <v>1101</v>
      </c>
      <c r="H102" s="22" t="s">
        <v>1102</v>
      </c>
      <c r="S102"/>
      <c r="T102"/>
      <c r="U102"/>
      <c r="V102"/>
      <c r="W102"/>
      <c r="X102"/>
      <c r="Y102"/>
    </row>
    <row r="103" spans="1:25">
      <c r="B103" s="187" t="s">
        <v>1131</v>
      </c>
      <c r="C103" s="21">
        <v>5891.451</v>
      </c>
      <c r="D103" s="22"/>
      <c r="E103" s="22"/>
      <c r="F103" s="22" t="s">
        <v>1132</v>
      </c>
      <c r="G103" s="22" t="s">
        <v>1095</v>
      </c>
      <c r="H103" s="22" t="s">
        <v>1293</v>
      </c>
      <c r="S103"/>
      <c r="T103"/>
      <c r="U103"/>
      <c r="V103"/>
      <c r="W103"/>
      <c r="X103"/>
      <c r="Y103"/>
    </row>
    <row r="104" spans="1:25">
      <c r="B104" s="187"/>
      <c r="C104" s="22"/>
      <c r="D104" s="22"/>
      <c r="E104" s="22"/>
      <c r="F104" s="22" t="s">
        <v>1294</v>
      </c>
      <c r="G104" s="22" t="s">
        <v>1295</v>
      </c>
      <c r="H104" s="22" t="s">
        <v>1296</v>
      </c>
      <c r="S104"/>
      <c r="T104"/>
      <c r="U104"/>
      <c r="V104"/>
      <c r="W104"/>
      <c r="X104"/>
      <c r="Y104"/>
    </row>
    <row r="105" spans="1:25">
      <c r="B105" s="187" t="s">
        <v>1302</v>
      </c>
      <c r="C105" s="732" t="s">
        <v>1297</v>
      </c>
      <c r="D105" s="732"/>
      <c r="E105"/>
      <c r="I105" s="40" t="s">
        <v>719</v>
      </c>
      <c r="S105"/>
      <c r="T105"/>
      <c r="U105"/>
      <c r="V105"/>
      <c r="W105"/>
      <c r="X105"/>
      <c r="Y105"/>
    </row>
    <row r="106" spans="1:25">
      <c r="B106" s="187" t="s">
        <v>1303</v>
      </c>
      <c r="C106" s="732" t="s">
        <v>1298</v>
      </c>
      <c r="D106" s="732"/>
      <c r="E106"/>
      <c r="S106"/>
      <c r="T106"/>
      <c r="U106"/>
      <c r="V106"/>
      <c r="W106"/>
      <c r="X106"/>
      <c r="Y106"/>
    </row>
    <row r="107" spans="1:25">
      <c r="B107" s="187" t="s">
        <v>1304</v>
      </c>
      <c r="C107" s="732" t="s">
        <v>1299</v>
      </c>
      <c r="D107" s="732"/>
      <c r="E107"/>
      <c r="S107"/>
      <c r="T107"/>
      <c r="U107"/>
      <c r="V107"/>
      <c r="W107"/>
      <c r="X107"/>
      <c r="Y107"/>
    </row>
    <row r="108" spans="1:25">
      <c r="B108" s="187" t="s">
        <v>1305</v>
      </c>
      <c r="C108" s="732" t="s">
        <v>1138</v>
      </c>
      <c r="D108" s="732"/>
      <c r="E108"/>
      <c r="S108"/>
      <c r="T108"/>
      <c r="U108"/>
      <c r="V108"/>
      <c r="W108"/>
      <c r="X108"/>
      <c r="Y108"/>
    </row>
    <row r="110" spans="1:25">
      <c r="B110" s="183" t="s">
        <v>1139</v>
      </c>
      <c r="C110" s="6" t="s">
        <v>1140</v>
      </c>
      <c r="D110" s="6" t="s">
        <v>1141</v>
      </c>
      <c r="E110"/>
      <c r="S110"/>
      <c r="T110"/>
      <c r="U110"/>
      <c r="V110"/>
      <c r="W110"/>
      <c r="X110"/>
      <c r="Y110"/>
    </row>
    <row r="111" spans="1:25">
      <c r="B111" s="183"/>
      <c r="C111" s="6" t="s">
        <v>1142</v>
      </c>
      <c r="D111" s="6" t="s">
        <v>1143</v>
      </c>
      <c r="E111"/>
      <c r="S111"/>
      <c r="T111"/>
      <c r="U111"/>
      <c r="V111"/>
      <c r="W111"/>
      <c r="X111"/>
      <c r="Y111"/>
    </row>
    <row r="113" spans="2:25">
      <c r="B113" s="183" t="s">
        <v>786</v>
      </c>
      <c r="C113" s="734" t="s">
        <v>1032</v>
      </c>
      <c r="D113" s="734"/>
      <c r="E113" s="734"/>
      <c r="F113" s="1" t="s">
        <v>1033</v>
      </c>
      <c r="S113"/>
      <c r="T113"/>
      <c r="U113"/>
      <c r="V113"/>
      <c r="W113"/>
      <c r="X113"/>
      <c r="Y113"/>
    </row>
    <row r="114" spans="2:25">
      <c r="B114" s="24"/>
      <c r="C114" s="752" t="s">
        <v>1094</v>
      </c>
      <c r="D114" s="752"/>
      <c r="E114" s="752"/>
      <c r="S114"/>
      <c r="T114"/>
      <c r="U114"/>
      <c r="V114"/>
      <c r="W114"/>
      <c r="X114"/>
      <c r="Y114"/>
    </row>
  </sheetData>
  <sheetCalcPr fullCalcOnLoad="1"/>
  <mergeCells count="40">
    <mergeCell ref="S12:V12"/>
    <mergeCell ref="E89:G89"/>
    <mergeCell ref="AJ12:AK12"/>
    <mergeCell ref="AL12:AM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  <mergeCell ref="W12:Y12"/>
    <mergeCell ref="K3:N3"/>
    <mergeCell ref="K4:P4"/>
    <mergeCell ref="K5:P5"/>
    <mergeCell ref="F7:I7"/>
    <mergeCell ref="O12:P12"/>
    <mergeCell ref="A1:H1"/>
    <mergeCell ref="A3:E3"/>
    <mergeCell ref="F3:I3"/>
    <mergeCell ref="F4:I4"/>
    <mergeCell ref="F6:I6"/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7"/>
  <sheetViews>
    <sheetView topLeftCell="AL1" workbookViewId="0">
      <selection activeCell="AY24" sqref="AY24"/>
    </sheetView>
  </sheetViews>
  <sheetFormatPr baseColWidth="10" defaultColWidth="8.83203125" defaultRowHeight="12"/>
  <cols>
    <col min="1" max="1" width="17.33203125" style="97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188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67"/>
      <c r="P3" s="167"/>
      <c r="S3"/>
      <c r="T3"/>
      <c r="U3"/>
      <c r="V3"/>
      <c r="W3"/>
      <c r="X3"/>
      <c r="Y3"/>
    </row>
    <row r="4" spans="1:47">
      <c r="A4" s="183" t="s">
        <v>361</v>
      </c>
      <c r="B4" s="3"/>
      <c r="C4" s="6"/>
      <c r="D4" s="43"/>
      <c r="E4" s="6"/>
      <c r="F4" s="738" t="s">
        <v>1204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1153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28" t="s">
        <v>1302</v>
      </c>
      <c r="B6" s="7" t="s">
        <v>1303</v>
      </c>
      <c r="C6" s="6" t="s">
        <v>1304</v>
      </c>
      <c r="D6" s="43" t="s">
        <v>1305</v>
      </c>
      <c r="E6" s="6"/>
      <c r="F6" s="742" t="s">
        <v>38</v>
      </c>
      <c r="G6" s="742"/>
      <c r="H6" s="742"/>
      <c r="I6" s="742"/>
      <c r="J6" s="26"/>
      <c r="N6" s="25"/>
      <c r="S6"/>
      <c r="T6"/>
      <c r="U6"/>
      <c r="V6"/>
      <c r="W6"/>
      <c r="X6"/>
      <c r="Y6"/>
    </row>
    <row r="7" spans="1:47">
      <c r="A7" s="28" t="s">
        <v>1220</v>
      </c>
      <c r="B7" s="7" t="s">
        <v>1123</v>
      </c>
      <c r="C7" s="6" t="s">
        <v>1124</v>
      </c>
      <c r="D7" s="43" t="s">
        <v>1125</v>
      </c>
      <c r="E7" s="6"/>
      <c r="F7" s="742" t="s">
        <v>360</v>
      </c>
      <c r="G7" s="742"/>
      <c r="H7" s="742"/>
      <c r="I7" s="742"/>
      <c r="J7" s="26"/>
      <c r="N7" s="25"/>
      <c r="S7"/>
      <c r="T7"/>
      <c r="U7"/>
      <c r="V7"/>
      <c r="W7"/>
      <c r="X7"/>
      <c r="Y7"/>
    </row>
    <row r="8" spans="1:47" ht="12.75" customHeight="1">
      <c r="A8" s="28" t="s">
        <v>1127</v>
      </c>
      <c r="B8" s="3" t="s">
        <v>1128</v>
      </c>
      <c r="C8" s="6" t="s">
        <v>1129</v>
      </c>
      <c r="D8" s="43" t="s">
        <v>1130</v>
      </c>
      <c r="E8" s="8"/>
      <c r="F8" s="738" t="s">
        <v>1205</v>
      </c>
      <c r="G8" s="738"/>
      <c r="H8" s="738"/>
      <c r="I8" s="738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/>
      <c r="E9" s="8"/>
      <c r="F9" s="738" t="s">
        <v>1206</v>
      </c>
      <c r="G9" s="738"/>
      <c r="H9" s="738"/>
      <c r="I9" s="738"/>
      <c r="J9" s="7"/>
      <c r="K9" s="7"/>
      <c r="L9" s="7"/>
      <c r="N9" s="25"/>
      <c r="S9"/>
      <c r="T9"/>
      <c r="U9"/>
      <c r="V9"/>
      <c r="W9"/>
      <c r="X9"/>
      <c r="Y9"/>
    </row>
    <row r="10" spans="1:47">
      <c r="A10" s="183"/>
      <c r="B10" s="3"/>
      <c r="C10" s="170"/>
      <c r="D10" s="43"/>
      <c r="E10" s="8"/>
      <c r="F10" s="163"/>
      <c r="G10" s="163"/>
      <c r="H10" s="16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18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s="35" customFormat="1" ht="48">
      <c r="A14" s="91" t="s">
        <v>1265</v>
      </c>
      <c r="B14" s="60" t="s">
        <v>1335</v>
      </c>
      <c r="C14" s="32">
        <v>0.12013888888888889</v>
      </c>
      <c r="D14" s="15">
        <v>0</v>
      </c>
      <c r="E14" s="169">
        <v>10</v>
      </c>
      <c r="F14" s="19" t="s">
        <v>1037</v>
      </c>
      <c r="G14" s="169">
        <v>1190</v>
      </c>
      <c r="H14" s="169">
        <v>1098</v>
      </c>
      <c r="I14" s="98" t="s">
        <v>1334</v>
      </c>
      <c r="J14" s="168" t="s">
        <v>1258</v>
      </c>
      <c r="K14" s="169">
        <v>4</v>
      </c>
      <c r="L14" s="169">
        <v>180</v>
      </c>
      <c r="M14" s="19">
        <v>5889.9508999999998</v>
      </c>
      <c r="N14" s="60" t="s">
        <v>1329</v>
      </c>
      <c r="O14" s="104">
        <v>266</v>
      </c>
      <c r="P14" s="104">
        <v>267.89999999999998</v>
      </c>
      <c r="Q14" s="100">
        <f>AVERAGE(O14:O16)</f>
        <v>265.96666666666664</v>
      </c>
      <c r="R14" s="100">
        <f>AVERAGE(P14:P16)</f>
        <v>268.16666666666669</v>
      </c>
      <c r="S14" s="339"/>
      <c r="T14" s="379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95" t="s">
        <v>1338</v>
      </c>
      <c r="B15" s="25" t="s">
        <v>1266</v>
      </c>
      <c r="C15" s="15">
        <v>0.14652777777777778</v>
      </c>
      <c r="D15" s="15">
        <v>0</v>
      </c>
      <c r="E15" s="19">
        <v>30</v>
      </c>
      <c r="F15" s="19" t="s">
        <v>1037</v>
      </c>
      <c r="G15" s="16">
        <v>1190</v>
      </c>
      <c r="H15" s="16">
        <v>993</v>
      </c>
      <c r="I15" s="35" t="s">
        <v>526</v>
      </c>
      <c r="J15" s="58" t="s">
        <v>1258</v>
      </c>
      <c r="K15" s="47">
        <v>4</v>
      </c>
      <c r="L15" s="47">
        <v>180</v>
      </c>
      <c r="M15" s="19">
        <v>5891.451</v>
      </c>
      <c r="N15" s="25"/>
      <c r="O15" s="100">
        <v>266</v>
      </c>
      <c r="P15" s="100">
        <v>268.3</v>
      </c>
      <c r="Q15" s="100">
        <v>265.9667</v>
      </c>
      <c r="R15" s="100">
        <v>268.16669999999999</v>
      </c>
      <c r="S15"/>
      <c r="T15" s="379"/>
      <c r="U15" s="437"/>
      <c r="V15" s="342"/>
      <c r="W15"/>
      <c r="X15"/>
      <c r="Y15"/>
    </row>
    <row r="16" spans="1:47">
      <c r="A16" s="91" t="s">
        <v>1338</v>
      </c>
      <c r="B16" s="25" t="s">
        <v>1339</v>
      </c>
      <c r="C16" s="15">
        <v>0.14930555555555555</v>
      </c>
      <c r="D16" s="15">
        <v>0</v>
      </c>
      <c r="E16" s="19">
        <v>30</v>
      </c>
      <c r="F16" s="19" t="s">
        <v>1037</v>
      </c>
      <c r="G16" s="16">
        <v>1070</v>
      </c>
      <c r="H16" s="16">
        <v>873</v>
      </c>
      <c r="I16" s="35" t="s">
        <v>387</v>
      </c>
      <c r="J16" s="58" t="s">
        <v>1258</v>
      </c>
      <c r="K16" s="47">
        <v>4</v>
      </c>
      <c r="L16" s="47">
        <v>180</v>
      </c>
      <c r="M16" s="19">
        <v>5891.451</v>
      </c>
      <c r="N16" s="25"/>
      <c r="O16" s="100">
        <v>265.89999999999998</v>
      </c>
      <c r="P16" s="100">
        <v>268.3</v>
      </c>
      <c r="Q16" s="100">
        <v>265.9667</v>
      </c>
      <c r="R16" s="100">
        <v>268.16669999999999</v>
      </c>
      <c r="S16"/>
      <c r="T16" s="380"/>
      <c r="U16" s="438"/>
      <c r="V16" s="342"/>
      <c r="W16"/>
      <c r="X16"/>
      <c r="Y16"/>
    </row>
    <row r="17" spans="1:46">
      <c r="A17" s="91" t="s">
        <v>1338</v>
      </c>
      <c r="B17" s="25" t="s">
        <v>1340</v>
      </c>
      <c r="C17" s="15">
        <v>0.15972222222222224</v>
      </c>
      <c r="D17" s="15">
        <v>0</v>
      </c>
      <c r="E17" s="19">
        <v>30</v>
      </c>
      <c r="F17" s="16" t="s">
        <v>1038</v>
      </c>
      <c r="G17" s="16">
        <v>880</v>
      </c>
      <c r="H17" s="16">
        <v>862</v>
      </c>
      <c r="I17" s="35" t="s">
        <v>526</v>
      </c>
      <c r="J17" s="58" t="s">
        <v>1258</v>
      </c>
      <c r="K17" s="47">
        <v>4</v>
      </c>
      <c r="L17" s="47">
        <v>180</v>
      </c>
      <c r="M17" s="80">
        <v>7647.38</v>
      </c>
      <c r="N17" s="25" t="s">
        <v>981</v>
      </c>
      <c r="O17" s="100">
        <v>264.60000000000002</v>
      </c>
      <c r="P17" s="100">
        <v>264</v>
      </c>
      <c r="Q17" s="117">
        <f>AVERAGE(O17:O18)</f>
        <v>264.60000000000002</v>
      </c>
      <c r="R17" s="117">
        <v>264</v>
      </c>
      <c r="S17"/>
      <c r="T17" s="380"/>
      <c r="U17" s="438"/>
      <c r="V17" s="342"/>
      <c r="W17"/>
      <c r="X17"/>
      <c r="Y17"/>
    </row>
    <row r="18" spans="1:46">
      <c r="A18" s="91" t="s">
        <v>1338</v>
      </c>
      <c r="B18" s="25" t="s">
        <v>1341</v>
      </c>
      <c r="C18" s="15">
        <v>0.16458333333333333</v>
      </c>
      <c r="D18" s="15">
        <v>0</v>
      </c>
      <c r="E18" s="19">
        <v>30</v>
      </c>
      <c r="F18" s="16" t="s">
        <v>1038</v>
      </c>
      <c r="G18" s="16">
        <v>880</v>
      </c>
      <c r="H18" s="16">
        <v>862</v>
      </c>
      <c r="I18" s="35" t="s">
        <v>526</v>
      </c>
      <c r="J18" s="58" t="s">
        <v>1258</v>
      </c>
      <c r="K18" s="47">
        <v>4</v>
      </c>
      <c r="L18" s="16">
        <v>120</v>
      </c>
      <c r="M18" s="80">
        <v>7647.38</v>
      </c>
      <c r="N18" s="25"/>
      <c r="O18" s="100">
        <v>264.60000000000002</v>
      </c>
      <c r="P18" s="100">
        <v>264</v>
      </c>
      <c r="Q18" s="100">
        <v>264.60000000000002</v>
      </c>
      <c r="R18" s="100">
        <v>264</v>
      </c>
      <c r="S18"/>
      <c r="T18" s="380"/>
      <c r="U18" s="438"/>
      <c r="V18" s="342"/>
      <c r="W18"/>
      <c r="X18"/>
      <c r="Y18"/>
    </row>
    <row r="19" spans="1:46">
      <c r="A19" s="52" t="s">
        <v>1188</v>
      </c>
      <c r="B19" s="25" t="s">
        <v>1244</v>
      </c>
      <c r="C19" s="15">
        <v>0.16805555555555554</v>
      </c>
      <c r="D19" s="15"/>
      <c r="E19" s="19">
        <v>30</v>
      </c>
      <c r="F19" s="16" t="s">
        <v>1039</v>
      </c>
      <c r="G19" s="16">
        <v>870</v>
      </c>
      <c r="H19" s="16">
        <v>778</v>
      </c>
      <c r="I19" s="52" t="s">
        <v>1181</v>
      </c>
      <c r="J19" s="16" t="s">
        <v>796</v>
      </c>
      <c r="K19" s="47">
        <v>4</v>
      </c>
      <c r="L19" s="16">
        <v>120</v>
      </c>
      <c r="M19" s="19">
        <v>7698.9647000000004</v>
      </c>
      <c r="N19" s="25"/>
      <c r="O19" s="100"/>
      <c r="P19" s="100"/>
      <c r="Q19" s="100">
        <v>264.60000000000002</v>
      </c>
      <c r="R19" s="100">
        <v>264</v>
      </c>
      <c r="S19" s="431" t="s">
        <v>1188</v>
      </c>
      <c r="T19" s="380"/>
      <c r="U19" s="438"/>
      <c r="V19" s="342"/>
      <c r="W19"/>
      <c r="X19"/>
      <c r="Y19"/>
      <c r="Z19" s="555">
        <v>149.34700000000001</v>
      </c>
      <c r="AA19" s="555">
        <v>7.5334599999999998</v>
      </c>
      <c r="AB19" s="552">
        <v>102.8656</v>
      </c>
      <c r="AC19" s="552">
        <v>33.002299999999998</v>
      </c>
      <c r="AD19" s="554">
        <v>6.2663737444000001</v>
      </c>
      <c r="AE19" s="552">
        <v>1.83</v>
      </c>
      <c r="AF19" s="552">
        <v>0.28999999999999998</v>
      </c>
      <c r="AG19" s="552">
        <v>3.48</v>
      </c>
      <c r="AH19" s="552">
        <v>99.784999999999997</v>
      </c>
      <c r="AI19" s="551">
        <v>1793.4870000000001</v>
      </c>
      <c r="AJ19" s="552">
        <v>358.08814000000001</v>
      </c>
      <c r="AK19" s="552">
        <v>6.0382300000000004</v>
      </c>
      <c r="AL19" s="552">
        <v>355.39096999999998</v>
      </c>
      <c r="AM19" s="552">
        <v>1.4495499999999999</v>
      </c>
      <c r="AN19" s="550">
        <v>148156246.5</v>
      </c>
      <c r="AO19" s="553">
        <v>0.29212579999999999</v>
      </c>
      <c r="AP19" s="550">
        <v>399629.93741999997</v>
      </c>
      <c r="AQ19" s="553">
        <v>-0.33296199999999998</v>
      </c>
      <c r="AR19" s="552">
        <v>174.6635</v>
      </c>
      <c r="AS19" s="550" t="s">
        <v>473</v>
      </c>
      <c r="AT19" s="552">
        <v>5.3221999999999996</v>
      </c>
    </row>
    <row r="20" spans="1:46">
      <c r="A20" s="52" t="s">
        <v>895</v>
      </c>
      <c r="B20" s="25" t="s">
        <v>1221</v>
      </c>
      <c r="C20" s="15">
        <v>0.17013888888888887</v>
      </c>
      <c r="D20" s="15"/>
      <c r="E20" s="19">
        <v>600</v>
      </c>
      <c r="F20" s="16" t="s">
        <v>1039</v>
      </c>
      <c r="G20" s="16">
        <v>870</v>
      </c>
      <c r="H20" s="16">
        <v>778</v>
      </c>
      <c r="I20" s="17" t="s">
        <v>1300</v>
      </c>
      <c r="J20" s="16" t="s">
        <v>796</v>
      </c>
      <c r="K20" s="47">
        <v>4</v>
      </c>
      <c r="L20" s="16">
        <v>120</v>
      </c>
      <c r="M20" s="19">
        <v>7698.9647000000004</v>
      </c>
      <c r="N20" s="25"/>
      <c r="O20" s="100"/>
      <c r="P20" s="100"/>
      <c r="Q20" s="100">
        <v>264.60000000000002</v>
      </c>
      <c r="R20" s="100">
        <v>264</v>
      </c>
      <c r="S20" s="431" t="s">
        <v>1100</v>
      </c>
      <c r="T20" s="380">
        <v>0</v>
      </c>
      <c r="U20" s="441">
        <v>0</v>
      </c>
      <c r="V20" s="431" t="s">
        <v>12</v>
      </c>
      <c r="W20" s="551">
        <v>86.279996793508758</v>
      </c>
      <c r="X20" s="551">
        <v>-14.000456204560999</v>
      </c>
      <c r="Y20" s="551">
        <v>116.20074485986356</v>
      </c>
      <c r="Z20" s="555">
        <v>149.39592999999999</v>
      </c>
      <c r="AA20" s="555">
        <v>7.5158399999999999</v>
      </c>
      <c r="AB20" s="552">
        <v>104.1788</v>
      </c>
      <c r="AC20" s="552">
        <v>34.606499999999997</v>
      </c>
      <c r="AD20" s="554">
        <v>6.4000721227000001</v>
      </c>
      <c r="AE20" s="552">
        <v>1.756</v>
      </c>
      <c r="AF20" s="552">
        <v>0.27800000000000002</v>
      </c>
      <c r="AG20" s="552">
        <v>3.49</v>
      </c>
      <c r="AH20" s="552">
        <v>99.783000000000001</v>
      </c>
      <c r="AI20" s="551">
        <v>1794.1969999999999</v>
      </c>
      <c r="AJ20" s="552">
        <v>358.06680999999998</v>
      </c>
      <c r="AK20" s="552">
        <v>6.0374800000000004</v>
      </c>
      <c r="AL20" s="552">
        <v>355.32353999999998</v>
      </c>
      <c r="AM20" s="552">
        <v>1.44946</v>
      </c>
      <c r="AN20" s="550">
        <v>148156386.5</v>
      </c>
      <c r="AO20" s="553">
        <v>0.29118769999999999</v>
      </c>
      <c r="AP20" s="550">
        <v>399471.88997000002</v>
      </c>
      <c r="AQ20" s="553">
        <v>-0.32551219999999997</v>
      </c>
      <c r="AR20" s="552">
        <v>174.6405</v>
      </c>
      <c r="AS20" s="550" t="s">
        <v>473</v>
      </c>
      <c r="AT20" s="552">
        <v>5.3451000000000004</v>
      </c>
    </row>
    <row r="21" spans="1:46">
      <c r="A21" s="52" t="s">
        <v>793</v>
      </c>
      <c r="B21" s="25" t="s">
        <v>1182</v>
      </c>
      <c r="C21" s="15">
        <v>0.18124999999999999</v>
      </c>
      <c r="D21" s="15"/>
      <c r="E21" s="19">
        <v>600</v>
      </c>
      <c r="F21" s="16" t="s">
        <v>1039</v>
      </c>
      <c r="G21" s="16">
        <v>870</v>
      </c>
      <c r="H21" s="16">
        <v>778</v>
      </c>
      <c r="I21" s="52" t="s">
        <v>1300</v>
      </c>
      <c r="J21" s="16" t="s">
        <v>796</v>
      </c>
      <c r="K21" s="47">
        <v>4</v>
      </c>
      <c r="L21" s="16">
        <v>120</v>
      </c>
      <c r="M21" s="19">
        <v>7698.9647000000004</v>
      </c>
      <c r="N21" s="25"/>
      <c r="O21" s="100"/>
      <c r="P21" s="100"/>
      <c r="Q21" s="100">
        <v>264.60000000000002</v>
      </c>
      <c r="R21" s="100">
        <v>264</v>
      </c>
      <c r="S21" s="431" t="s">
        <v>498</v>
      </c>
      <c r="T21" s="380">
        <v>0</v>
      </c>
      <c r="U21" s="441">
        <v>0</v>
      </c>
      <c r="V21" s="431" t="s">
        <v>12</v>
      </c>
      <c r="W21" s="551">
        <v>89.573861384885191</v>
      </c>
      <c r="X21" s="551">
        <v>16.802608953115929</v>
      </c>
      <c r="Y21" s="551">
        <v>116.11380687562382</v>
      </c>
      <c r="Z21" s="555">
        <v>149.49159</v>
      </c>
      <c r="AA21" s="555">
        <v>7.4803199999999999</v>
      </c>
      <c r="AB21" s="552">
        <v>106.9404</v>
      </c>
      <c r="AC21" s="552">
        <v>37.7864</v>
      </c>
      <c r="AD21" s="554">
        <v>6.6674688791000003</v>
      </c>
      <c r="AE21" s="552">
        <v>1.629</v>
      </c>
      <c r="AF21" s="552">
        <v>0.25800000000000001</v>
      </c>
      <c r="AG21" s="552">
        <v>3.49</v>
      </c>
      <c r="AH21" s="552">
        <v>99.778999999999996</v>
      </c>
      <c r="AI21" s="551">
        <v>1795.568</v>
      </c>
      <c r="AJ21" s="552">
        <v>358.02222999999998</v>
      </c>
      <c r="AK21" s="552">
        <v>6.0369700000000002</v>
      </c>
      <c r="AL21" s="552">
        <v>355.18867999999998</v>
      </c>
      <c r="AM21" s="552">
        <v>1.4493</v>
      </c>
      <c r="AN21" s="550">
        <v>148156665.09999999</v>
      </c>
      <c r="AO21" s="553">
        <v>0.28931119999999999</v>
      </c>
      <c r="AP21" s="550">
        <v>399166.95361000003</v>
      </c>
      <c r="AQ21" s="553">
        <v>-0.30954159999999997</v>
      </c>
      <c r="AR21" s="552">
        <v>174.59399999999999</v>
      </c>
      <c r="AS21" s="550" t="s">
        <v>473</v>
      </c>
      <c r="AT21" s="552">
        <v>5.3916000000000004</v>
      </c>
    </row>
    <row r="22" spans="1:46">
      <c r="A22" s="52" t="s">
        <v>1345</v>
      </c>
      <c r="B22" s="25" t="s">
        <v>582</v>
      </c>
      <c r="C22" s="15">
        <v>0.1986111111111111</v>
      </c>
      <c r="D22" s="15"/>
      <c r="E22" s="19">
        <v>600</v>
      </c>
      <c r="F22" s="16" t="s">
        <v>1039</v>
      </c>
      <c r="G22" s="16">
        <v>870</v>
      </c>
      <c r="H22" s="16">
        <v>778</v>
      </c>
      <c r="I22" s="52" t="s">
        <v>1300</v>
      </c>
      <c r="J22" s="16" t="s">
        <v>796</v>
      </c>
      <c r="K22" s="47">
        <v>4</v>
      </c>
      <c r="L22" s="16">
        <v>120</v>
      </c>
      <c r="M22" s="19">
        <v>7698.9647000000004</v>
      </c>
      <c r="N22" s="25"/>
      <c r="O22" s="100"/>
      <c r="P22" s="100"/>
      <c r="Q22" s="100">
        <v>264.60000000000002</v>
      </c>
      <c r="R22" s="100">
        <v>264</v>
      </c>
      <c r="S22" s="431" t="s">
        <v>1262</v>
      </c>
      <c r="T22" s="380">
        <v>0</v>
      </c>
      <c r="U22" s="441">
        <v>0</v>
      </c>
      <c r="V22" s="431" t="s">
        <v>13</v>
      </c>
      <c r="W22" s="551">
        <v>-91.360959925755964</v>
      </c>
      <c r="X22" s="551">
        <v>-4.003477710814427</v>
      </c>
      <c r="Y22" s="551">
        <v>115.98914139288877</v>
      </c>
      <c r="Z22" s="555">
        <v>149.63552000000001</v>
      </c>
      <c r="AA22" s="555">
        <v>7.4240199999999996</v>
      </c>
      <c r="AB22" s="552">
        <v>111.6977</v>
      </c>
      <c r="AC22" s="552">
        <v>42.655799999999999</v>
      </c>
      <c r="AD22" s="554">
        <v>7.0852763109000003</v>
      </c>
      <c r="AE22" s="552">
        <v>1.4730000000000001</v>
      </c>
      <c r="AF22" s="552">
        <v>0.23300000000000001</v>
      </c>
      <c r="AG22" s="552">
        <v>3.49</v>
      </c>
      <c r="AH22" s="552">
        <v>99.772999999999996</v>
      </c>
      <c r="AI22" s="551">
        <v>1797.567</v>
      </c>
      <c r="AJ22" s="552">
        <v>357.94769000000002</v>
      </c>
      <c r="AK22" s="552">
        <v>6.0388000000000002</v>
      </c>
      <c r="AL22" s="552">
        <v>354.97795000000002</v>
      </c>
      <c r="AM22" s="552">
        <v>1.44903</v>
      </c>
      <c r="AN22" s="550">
        <v>148157096.90000001</v>
      </c>
      <c r="AO22" s="553">
        <v>0.2863791</v>
      </c>
      <c r="AP22" s="550">
        <v>398722.99127</v>
      </c>
      <c r="AQ22" s="553">
        <v>-0.28188039999999998</v>
      </c>
      <c r="AR22" s="552">
        <v>174.51939999999999</v>
      </c>
      <c r="AS22" s="550" t="s">
        <v>473</v>
      </c>
      <c r="AT22" s="552">
        <v>5.4659000000000004</v>
      </c>
    </row>
    <row r="23" spans="1:46">
      <c r="A23" s="52" t="s">
        <v>1346</v>
      </c>
      <c r="B23" s="25" t="s">
        <v>794</v>
      </c>
      <c r="C23" s="15">
        <v>0.20694444444444446</v>
      </c>
      <c r="D23" s="15"/>
      <c r="E23" s="19">
        <v>600</v>
      </c>
      <c r="F23" s="16" t="s">
        <v>1039</v>
      </c>
      <c r="G23" s="16">
        <v>870</v>
      </c>
      <c r="H23" s="16">
        <v>778</v>
      </c>
      <c r="I23" s="52" t="s">
        <v>1300</v>
      </c>
      <c r="J23" s="16" t="s">
        <v>796</v>
      </c>
      <c r="K23" s="47">
        <v>4</v>
      </c>
      <c r="L23" s="16">
        <v>120</v>
      </c>
      <c r="M23" s="19">
        <v>7698.9647000000004</v>
      </c>
      <c r="N23" s="25"/>
      <c r="O23" s="100"/>
      <c r="P23" s="100"/>
      <c r="Q23" s="100">
        <v>264.60000000000002</v>
      </c>
      <c r="R23" s="100">
        <v>264</v>
      </c>
      <c r="S23" s="431" t="s">
        <v>652</v>
      </c>
      <c r="T23" s="380">
        <v>0</v>
      </c>
      <c r="U23" s="441">
        <v>0</v>
      </c>
      <c r="V23" s="431" t="s">
        <v>13</v>
      </c>
      <c r="W23" s="551">
        <v>-94.611728404975452</v>
      </c>
      <c r="X23" s="551">
        <v>24.97667624566229</v>
      </c>
      <c r="Y23" s="551">
        <v>115.9381652727543</v>
      </c>
      <c r="Z23" s="555">
        <v>149.68577999999999</v>
      </c>
      <c r="AA23" s="555">
        <v>7.4035099999999998</v>
      </c>
      <c r="AB23" s="552">
        <v>113.5716</v>
      </c>
      <c r="AC23" s="552">
        <v>44.370699999999999</v>
      </c>
      <c r="AD23" s="554">
        <v>7.2356869863000002</v>
      </c>
      <c r="AE23" s="552">
        <v>1.4279999999999999</v>
      </c>
      <c r="AF23" s="552">
        <v>0.22600000000000001</v>
      </c>
      <c r="AG23" s="552">
        <v>3.49</v>
      </c>
      <c r="AH23" s="552">
        <v>99.771000000000001</v>
      </c>
      <c r="AI23" s="551">
        <v>1798.24</v>
      </c>
      <c r="AJ23" s="552">
        <v>357.91951</v>
      </c>
      <c r="AK23" s="552">
        <v>6.0402199999999997</v>
      </c>
      <c r="AL23" s="552">
        <v>354.90208999999999</v>
      </c>
      <c r="AM23" s="552">
        <v>1.4489399999999999</v>
      </c>
      <c r="AN23" s="550">
        <v>148157251.19999999</v>
      </c>
      <c r="AO23" s="553">
        <v>0.2853234</v>
      </c>
      <c r="AP23" s="550">
        <v>398573.65284</v>
      </c>
      <c r="AQ23" s="553">
        <v>-0.27116420000000002</v>
      </c>
      <c r="AR23" s="552">
        <v>174.49209999999999</v>
      </c>
      <c r="AS23" s="550" t="s">
        <v>473</v>
      </c>
      <c r="AT23" s="552">
        <v>5.4931999999999999</v>
      </c>
    </row>
    <row r="24" spans="1:46">
      <c r="A24" s="52" t="s">
        <v>1346</v>
      </c>
      <c r="B24" s="25" t="s">
        <v>795</v>
      </c>
      <c r="C24" s="15">
        <v>0.21597222222222223</v>
      </c>
      <c r="D24" s="15"/>
      <c r="E24" s="19">
        <v>900</v>
      </c>
      <c r="F24" s="16" t="s">
        <v>1039</v>
      </c>
      <c r="G24" s="16">
        <v>870</v>
      </c>
      <c r="H24" s="16">
        <v>778</v>
      </c>
      <c r="I24" s="52" t="s">
        <v>792</v>
      </c>
      <c r="J24" s="16" t="s">
        <v>796</v>
      </c>
      <c r="K24" s="47">
        <v>4</v>
      </c>
      <c r="L24" s="16">
        <v>120</v>
      </c>
      <c r="M24" s="19">
        <v>7698.9647000000004</v>
      </c>
      <c r="N24" s="25"/>
      <c r="O24" s="100"/>
      <c r="P24" s="100"/>
      <c r="Q24" s="100">
        <v>264.60000000000002</v>
      </c>
      <c r="R24" s="100">
        <v>264</v>
      </c>
      <c r="S24" s="431" t="s">
        <v>652</v>
      </c>
      <c r="T24" s="380">
        <v>0</v>
      </c>
      <c r="U24" s="441">
        <v>0</v>
      </c>
      <c r="V24" s="431" t="s">
        <v>203</v>
      </c>
      <c r="W24" s="551">
        <v>-94.560387344017627</v>
      </c>
      <c r="X24" s="551">
        <v>24.446659609005494</v>
      </c>
      <c r="Y24" s="551">
        <v>398.23965548383558</v>
      </c>
      <c r="Z24" s="555">
        <v>149.78939</v>
      </c>
      <c r="AA24" s="555">
        <v>7.3597400000000004</v>
      </c>
      <c r="AB24" s="552">
        <v>117.8736</v>
      </c>
      <c r="AC24" s="552">
        <v>47.904600000000002</v>
      </c>
      <c r="AD24" s="554">
        <v>7.5532206342999997</v>
      </c>
      <c r="AE24" s="552">
        <v>1.3460000000000001</v>
      </c>
      <c r="AF24" s="552">
        <v>0.21299999999999999</v>
      </c>
      <c r="AG24" s="552">
        <v>3.49</v>
      </c>
      <c r="AH24" s="552">
        <v>99.766000000000005</v>
      </c>
      <c r="AI24" s="551">
        <v>1799.575</v>
      </c>
      <c r="AJ24" s="552">
        <v>357.85784999999998</v>
      </c>
      <c r="AK24" s="552">
        <v>6.0444699999999996</v>
      </c>
      <c r="AL24" s="552">
        <v>354.74194</v>
      </c>
      <c r="AM24" s="552">
        <v>1.4487300000000001</v>
      </c>
      <c r="AN24" s="550">
        <v>148157575.19999999</v>
      </c>
      <c r="AO24" s="553">
        <v>0.28309469999999998</v>
      </c>
      <c r="AP24" s="550">
        <v>398277.96479</v>
      </c>
      <c r="AQ24" s="553">
        <v>-0.24732290000000001</v>
      </c>
      <c r="AR24" s="552">
        <v>174.43369999999999</v>
      </c>
      <c r="AS24" s="550" t="s">
        <v>473</v>
      </c>
      <c r="AT24" s="552">
        <v>5.5514000000000001</v>
      </c>
    </row>
    <row r="25" spans="1:46">
      <c r="A25" s="52" t="s">
        <v>1188</v>
      </c>
      <c r="B25" s="25" t="s">
        <v>797</v>
      </c>
      <c r="C25" s="15">
        <v>0.22777777777777777</v>
      </c>
      <c r="D25" s="15"/>
      <c r="E25" s="19">
        <v>30</v>
      </c>
      <c r="F25" s="16" t="s">
        <v>1039</v>
      </c>
      <c r="G25" s="16">
        <v>870</v>
      </c>
      <c r="H25" s="16">
        <v>778</v>
      </c>
      <c r="I25" s="52" t="s">
        <v>1181</v>
      </c>
      <c r="J25" s="16" t="s">
        <v>796</v>
      </c>
      <c r="K25" s="47">
        <v>4</v>
      </c>
      <c r="L25" s="16">
        <v>120</v>
      </c>
      <c r="M25" s="19">
        <v>7698.9647000000004</v>
      </c>
      <c r="N25" s="25"/>
      <c r="O25" s="100"/>
      <c r="P25" s="100"/>
      <c r="Q25" s="100">
        <v>264.60000000000002</v>
      </c>
      <c r="R25" s="100">
        <v>264</v>
      </c>
      <c r="S25" s="431" t="s">
        <v>1188</v>
      </c>
      <c r="T25" s="380"/>
      <c r="U25" s="438"/>
      <c r="V25" s="342"/>
      <c r="W25"/>
      <c r="X25"/>
      <c r="Y25"/>
      <c r="Z25" s="555">
        <v>149.83735999999999</v>
      </c>
      <c r="AA25" s="555">
        <v>7.3387900000000004</v>
      </c>
      <c r="AB25" s="552">
        <v>120.1005</v>
      </c>
      <c r="AC25" s="552">
        <v>49.529600000000002</v>
      </c>
      <c r="AD25" s="554">
        <v>7.7036313097000004</v>
      </c>
      <c r="AE25" s="552">
        <v>1.3129999999999999</v>
      </c>
      <c r="AF25" s="552">
        <v>0.20799999999999999</v>
      </c>
      <c r="AG25" s="552">
        <v>3.49</v>
      </c>
      <c r="AH25" s="552">
        <v>99.763000000000005</v>
      </c>
      <c r="AI25" s="551">
        <v>1800.165</v>
      </c>
      <c r="AJ25" s="552">
        <v>357.82769999999999</v>
      </c>
      <c r="AK25" s="552">
        <v>6.0470699999999997</v>
      </c>
      <c r="AL25" s="552">
        <v>354.66606999999999</v>
      </c>
      <c r="AM25" s="552">
        <v>1.4486399999999999</v>
      </c>
      <c r="AN25" s="550">
        <v>148157727.80000001</v>
      </c>
      <c r="AO25" s="553">
        <v>0.28203899999999998</v>
      </c>
      <c r="AP25" s="550">
        <v>398147.59169999999</v>
      </c>
      <c r="AQ25" s="553">
        <v>-0.235488</v>
      </c>
      <c r="AR25" s="552">
        <v>174.4057</v>
      </c>
      <c r="AS25" s="550" t="s">
        <v>473</v>
      </c>
      <c r="AT25" s="552">
        <v>5.5792999999999999</v>
      </c>
    </row>
    <row r="26" spans="1:46" ht="24">
      <c r="A26" s="52" t="s">
        <v>1188</v>
      </c>
      <c r="B26" s="25" t="s">
        <v>798</v>
      </c>
      <c r="C26" s="15">
        <v>0.2298611111111111</v>
      </c>
      <c r="D26" s="15"/>
      <c r="E26" s="19">
        <v>30</v>
      </c>
      <c r="F26" s="19" t="s">
        <v>1037</v>
      </c>
      <c r="G26" s="16">
        <v>1190</v>
      </c>
      <c r="H26" s="16">
        <v>1098</v>
      </c>
      <c r="I26" s="52" t="s">
        <v>1181</v>
      </c>
      <c r="J26" s="16" t="s">
        <v>796</v>
      </c>
      <c r="K26" s="33">
        <v>4</v>
      </c>
      <c r="L26" s="16">
        <v>120</v>
      </c>
      <c r="M26" s="19">
        <v>5889.9508999999998</v>
      </c>
      <c r="N26" s="25" t="s">
        <v>125</v>
      </c>
      <c r="O26" s="100"/>
      <c r="P26" s="100"/>
      <c r="Q26" s="117">
        <f>AVERAGE(O34,O37:O40)</f>
        <v>264.39999999999998</v>
      </c>
      <c r="R26" s="117">
        <f>AVERAGE(P34,P37:P40)</f>
        <v>268.3</v>
      </c>
      <c r="S26" s="431" t="s">
        <v>1188</v>
      </c>
      <c r="T26" s="380"/>
      <c r="U26" s="438"/>
      <c r="V26" s="342"/>
      <c r="W26"/>
      <c r="X26"/>
      <c r="Y26"/>
      <c r="Z26" s="555">
        <v>149.85319999999999</v>
      </c>
      <c r="AA26" s="555">
        <v>7.3317699999999997</v>
      </c>
      <c r="AB26" s="552">
        <v>120.87309999999999</v>
      </c>
      <c r="AC26" s="552">
        <v>50.063099999999999</v>
      </c>
      <c r="AD26" s="554">
        <v>7.7537682013999998</v>
      </c>
      <c r="AE26" s="552">
        <v>1.3029999999999999</v>
      </c>
      <c r="AF26" s="552">
        <v>0.20599999999999999</v>
      </c>
      <c r="AG26" s="552">
        <v>3.49</v>
      </c>
      <c r="AH26" s="552">
        <v>99.763000000000005</v>
      </c>
      <c r="AI26" s="551">
        <v>1800.355</v>
      </c>
      <c r="AJ26" s="552">
        <v>357.81752</v>
      </c>
      <c r="AK26" s="552">
        <v>6.0480099999999997</v>
      </c>
      <c r="AL26" s="552">
        <v>354.64078999999998</v>
      </c>
      <c r="AM26" s="552">
        <v>1.44861</v>
      </c>
      <c r="AN26" s="550">
        <v>148157778.59999999</v>
      </c>
      <c r="AO26" s="553">
        <v>0.28168700000000002</v>
      </c>
      <c r="AP26" s="550">
        <v>398105.56520999997</v>
      </c>
      <c r="AQ26" s="553">
        <v>-0.23147010000000001</v>
      </c>
      <c r="AR26" s="552">
        <v>174.3964</v>
      </c>
      <c r="AS26" s="550" t="s">
        <v>473</v>
      </c>
      <c r="AT26" s="552">
        <v>5.5887000000000002</v>
      </c>
    </row>
    <row r="27" spans="1:46">
      <c r="A27" s="52" t="s">
        <v>1188</v>
      </c>
      <c r="B27" s="25" t="s">
        <v>799</v>
      </c>
      <c r="C27" s="15">
        <v>0.24027777777777778</v>
      </c>
      <c r="D27" s="15"/>
      <c r="E27" s="19">
        <v>30</v>
      </c>
      <c r="F27" s="19" t="s">
        <v>1037</v>
      </c>
      <c r="G27" s="16">
        <v>1190</v>
      </c>
      <c r="H27" s="16">
        <v>1098</v>
      </c>
      <c r="I27" s="52" t="s">
        <v>1181</v>
      </c>
      <c r="J27" s="16" t="s">
        <v>796</v>
      </c>
      <c r="K27" s="47">
        <v>4</v>
      </c>
      <c r="L27" s="16">
        <v>120</v>
      </c>
      <c r="M27" s="19">
        <v>5889.9508999999998</v>
      </c>
      <c r="N27" s="25" t="s">
        <v>1330</v>
      </c>
      <c r="O27" s="100"/>
      <c r="P27" s="100"/>
      <c r="Q27" s="100">
        <v>264.39999999999998</v>
      </c>
      <c r="R27" s="100">
        <v>268.3</v>
      </c>
      <c r="S27" s="431" t="s">
        <v>1188</v>
      </c>
      <c r="T27" s="380"/>
      <c r="U27" s="438"/>
      <c r="V27" s="342"/>
      <c r="W27"/>
      <c r="X27"/>
      <c r="Y27"/>
      <c r="Z27" s="555">
        <v>149.93135000000001</v>
      </c>
      <c r="AA27" s="555">
        <v>7.2964399999999996</v>
      </c>
      <c r="AB27" s="552">
        <v>124.9884</v>
      </c>
      <c r="AC27" s="552">
        <v>52.661099999999998</v>
      </c>
      <c r="AD27" s="554">
        <v>8.0044526603000001</v>
      </c>
      <c r="AE27" s="552">
        <v>1.2569999999999999</v>
      </c>
      <c r="AF27" s="552">
        <v>0.19900000000000001</v>
      </c>
      <c r="AG27" s="552">
        <v>3.49</v>
      </c>
      <c r="AH27" s="552">
        <v>99.759</v>
      </c>
      <c r="AI27" s="551">
        <v>1801.2560000000001</v>
      </c>
      <c r="AJ27" s="552">
        <v>357.76573999999999</v>
      </c>
      <c r="AK27" s="552">
        <v>6.0533299999999999</v>
      </c>
      <c r="AL27" s="552">
        <v>354.51434999999998</v>
      </c>
      <c r="AM27" s="552">
        <v>1.44845</v>
      </c>
      <c r="AN27" s="550">
        <v>148158031.30000001</v>
      </c>
      <c r="AO27" s="553">
        <v>0.27992739999999999</v>
      </c>
      <c r="AP27" s="550">
        <v>397906.45344000001</v>
      </c>
      <c r="AQ27" s="553">
        <v>-0.21086299999999999</v>
      </c>
      <c r="AR27" s="552">
        <v>174.34909999999999</v>
      </c>
      <c r="AS27" s="550" t="s">
        <v>473</v>
      </c>
      <c r="AT27" s="552">
        <v>5.6357999999999997</v>
      </c>
    </row>
    <row r="28" spans="1:46">
      <c r="A28" s="52" t="s">
        <v>895</v>
      </c>
      <c r="B28" s="25" t="s">
        <v>800</v>
      </c>
      <c r="C28" s="15">
        <v>0.24930555555555556</v>
      </c>
      <c r="D28" s="15"/>
      <c r="E28" s="19">
        <v>600</v>
      </c>
      <c r="F28" s="19" t="s">
        <v>1037</v>
      </c>
      <c r="G28" s="16">
        <v>1190</v>
      </c>
      <c r="H28" s="16">
        <v>1098</v>
      </c>
      <c r="I28" s="52" t="s">
        <v>1300</v>
      </c>
      <c r="J28" s="16" t="s">
        <v>796</v>
      </c>
      <c r="K28" s="47">
        <v>4</v>
      </c>
      <c r="L28" s="16">
        <v>180</v>
      </c>
      <c r="M28" s="19">
        <v>5889.9508999999998</v>
      </c>
      <c r="N28" s="25"/>
      <c r="O28" s="100"/>
      <c r="P28" s="100"/>
      <c r="Q28" s="100">
        <v>264.39999999999998</v>
      </c>
      <c r="R28" s="100">
        <v>268.3</v>
      </c>
      <c r="S28" s="431" t="s">
        <v>1100</v>
      </c>
      <c r="T28" s="380">
        <v>0</v>
      </c>
      <c r="U28" s="441">
        <v>0</v>
      </c>
      <c r="V28" s="431" t="s">
        <v>12</v>
      </c>
      <c r="W28" s="551">
        <v>85.897190631271656</v>
      </c>
      <c r="X28" s="551">
        <v>-14.154732705983404</v>
      </c>
      <c r="Y28" s="551">
        <v>173.54450282411676</v>
      </c>
      <c r="Z28" s="555">
        <v>150.00282000000001</v>
      </c>
      <c r="AA28" s="555">
        <v>7.2630999999999997</v>
      </c>
      <c r="AB28" s="552">
        <v>129.2542</v>
      </c>
      <c r="AC28" s="552">
        <v>54.963200000000001</v>
      </c>
      <c r="AD28" s="554">
        <v>8.2384248218000007</v>
      </c>
      <c r="AE28" s="552">
        <v>1.22</v>
      </c>
      <c r="AF28" s="552">
        <v>0.193</v>
      </c>
      <c r="AG28" s="552">
        <v>3.49</v>
      </c>
      <c r="AH28" s="552">
        <v>99.754999999999995</v>
      </c>
      <c r="AI28" s="551">
        <v>1802.02</v>
      </c>
      <c r="AJ28" s="552">
        <v>357.71618000000001</v>
      </c>
      <c r="AK28" s="552">
        <v>6.0591299999999997</v>
      </c>
      <c r="AL28" s="552">
        <v>354.39634000000001</v>
      </c>
      <c r="AM28" s="552">
        <v>1.4482999999999999</v>
      </c>
      <c r="AN28" s="550">
        <v>148158265.69999999</v>
      </c>
      <c r="AO28" s="553">
        <v>0.2782849</v>
      </c>
      <c r="AP28" s="550">
        <v>397737.66506999999</v>
      </c>
      <c r="AQ28" s="553">
        <v>-0.19090660000000001</v>
      </c>
      <c r="AR28" s="552">
        <v>174.30459999999999</v>
      </c>
      <c r="AS28" s="550" t="s">
        <v>473</v>
      </c>
      <c r="AT28" s="552">
        <v>5.6802999999999999</v>
      </c>
    </row>
    <row r="29" spans="1:46">
      <c r="A29" s="52" t="s">
        <v>895</v>
      </c>
      <c r="B29" s="25" t="s">
        <v>1040</v>
      </c>
      <c r="C29" s="15">
        <v>0.25763888888888892</v>
      </c>
      <c r="D29" s="15"/>
      <c r="E29" s="19">
        <v>600</v>
      </c>
      <c r="F29" s="19" t="s">
        <v>1037</v>
      </c>
      <c r="G29" s="16">
        <v>1190</v>
      </c>
      <c r="H29" s="16">
        <v>1098</v>
      </c>
      <c r="I29" s="52" t="s">
        <v>792</v>
      </c>
      <c r="J29" s="16" t="s">
        <v>796</v>
      </c>
      <c r="K29" s="47">
        <v>4</v>
      </c>
      <c r="L29" s="16">
        <v>180</v>
      </c>
      <c r="M29" s="19">
        <v>5889.9508999999998</v>
      </c>
      <c r="N29" s="25"/>
      <c r="O29" s="100"/>
      <c r="P29" s="100"/>
      <c r="Q29" s="100">
        <v>264.39999999999998</v>
      </c>
      <c r="R29" s="100">
        <v>268.3</v>
      </c>
      <c r="S29" s="431" t="s">
        <v>1100</v>
      </c>
      <c r="T29" s="380">
        <v>0</v>
      </c>
      <c r="U29" s="441">
        <v>0</v>
      </c>
      <c r="V29" s="431" t="s">
        <v>200</v>
      </c>
      <c r="W29" s="551">
        <v>85.723273224578435</v>
      </c>
      <c r="X29" s="551">
        <v>-14.840132114406638</v>
      </c>
      <c r="Y29" s="551">
        <v>397.53620830232239</v>
      </c>
      <c r="Z29" s="555">
        <v>150.08294000000001</v>
      </c>
      <c r="AA29" s="555">
        <v>7.2245299999999997</v>
      </c>
      <c r="AB29" s="552">
        <v>134.71170000000001</v>
      </c>
      <c r="AC29" s="552">
        <v>57.413699999999999</v>
      </c>
      <c r="AD29" s="554">
        <v>8.5058215778000008</v>
      </c>
      <c r="AE29" s="552">
        <v>1.1859999999999999</v>
      </c>
      <c r="AF29" s="552">
        <v>0.188</v>
      </c>
      <c r="AG29" s="552">
        <v>3.5</v>
      </c>
      <c r="AH29" s="552">
        <v>99.75</v>
      </c>
      <c r="AI29" s="551">
        <v>1802.8</v>
      </c>
      <c r="AJ29" s="552">
        <v>357.65825999999998</v>
      </c>
      <c r="AK29" s="552">
        <v>6.0667</v>
      </c>
      <c r="AL29" s="552">
        <v>354.26148000000001</v>
      </c>
      <c r="AM29" s="552">
        <v>1.4481200000000001</v>
      </c>
      <c r="AN29" s="550">
        <v>148158532</v>
      </c>
      <c r="AO29" s="553">
        <v>0.27640769999999998</v>
      </c>
      <c r="AP29" s="550">
        <v>397565.64750000002</v>
      </c>
      <c r="AQ29" s="553">
        <v>-0.16733899999999999</v>
      </c>
      <c r="AR29" s="552">
        <v>174.25299999999999</v>
      </c>
      <c r="AS29" s="550" t="s">
        <v>473</v>
      </c>
      <c r="AT29" s="552">
        <v>5.7317</v>
      </c>
    </row>
    <row r="30" spans="1:46">
      <c r="A30" s="52" t="s">
        <v>895</v>
      </c>
      <c r="B30" s="25" t="s">
        <v>1041</v>
      </c>
      <c r="C30" s="15">
        <v>0.26597222222222222</v>
      </c>
      <c r="D30" s="15"/>
      <c r="E30" s="19">
        <v>600</v>
      </c>
      <c r="F30" s="19" t="s">
        <v>1037</v>
      </c>
      <c r="G30" s="16">
        <v>1190</v>
      </c>
      <c r="H30" s="16">
        <v>1098</v>
      </c>
      <c r="I30" s="52" t="s">
        <v>873</v>
      </c>
      <c r="J30" s="16" t="s">
        <v>796</v>
      </c>
      <c r="K30" s="47">
        <v>4</v>
      </c>
      <c r="L30" s="16">
        <v>180</v>
      </c>
      <c r="M30" s="19">
        <v>5889.9508999999998</v>
      </c>
      <c r="N30" s="25"/>
      <c r="O30" s="100"/>
      <c r="P30" s="100"/>
      <c r="Q30" s="100">
        <v>264.39999999999998</v>
      </c>
      <c r="R30" s="100">
        <v>268.3</v>
      </c>
      <c r="S30" s="431" t="s">
        <v>1100</v>
      </c>
      <c r="T30" s="380">
        <v>-28</v>
      </c>
      <c r="U30" s="441">
        <v>0</v>
      </c>
      <c r="V30" s="431" t="s">
        <v>12</v>
      </c>
      <c r="W30" s="551">
        <v>85.445710301608472</v>
      </c>
      <c r="X30" s="551">
        <v>-16.08942232345608</v>
      </c>
      <c r="Y30" s="551">
        <v>972.44039587809766</v>
      </c>
      <c r="Z30" s="555">
        <v>150.14207999999999</v>
      </c>
      <c r="AA30" s="555">
        <v>7.19529</v>
      </c>
      <c r="AB30" s="552">
        <v>139.26329999999999</v>
      </c>
      <c r="AC30" s="552">
        <v>59.0974</v>
      </c>
      <c r="AD30" s="554">
        <v>8.7063691448</v>
      </c>
      <c r="AE30" s="552">
        <v>1.165</v>
      </c>
      <c r="AF30" s="552">
        <v>0.184</v>
      </c>
      <c r="AG30" s="552">
        <v>3.5</v>
      </c>
      <c r="AH30" s="552">
        <v>99.747</v>
      </c>
      <c r="AI30" s="551">
        <v>1803.317</v>
      </c>
      <c r="AJ30" s="552">
        <v>357.61405999999999</v>
      </c>
      <c r="AK30" s="552">
        <v>6.0730000000000004</v>
      </c>
      <c r="AL30" s="552">
        <v>354.16032999999999</v>
      </c>
      <c r="AM30" s="552">
        <v>1.4479900000000001</v>
      </c>
      <c r="AN30" s="550">
        <v>148158730.5</v>
      </c>
      <c r="AO30" s="553">
        <v>0.27499980000000002</v>
      </c>
      <c r="AP30" s="550">
        <v>397451.67372000002</v>
      </c>
      <c r="AQ30" s="553">
        <v>-0.14919499999999999</v>
      </c>
      <c r="AR30" s="552">
        <v>174.214</v>
      </c>
      <c r="AS30" s="550" t="s">
        <v>473</v>
      </c>
      <c r="AT30" s="552">
        <v>5.7706</v>
      </c>
    </row>
    <row r="31" spans="1:46">
      <c r="A31" s="52" t="s">
        <v>895</v>
      </c>
      <c r="B31" s="25" t="s">
        <v>1042</v>
      </c>
      <c r="C31" s="15">
        <v>0.27569444444444446</v>
      </c>
      <c r="D31" s="15"/>
      <c r="E31" s="19">
        <v>600</v>
      </c>
      <c r="F31" s="19" t="s">
        <v>1037</v>
      </c>
      <c r="G31" s="16">
        <v>1190</v>
      </c>
      <c r="H31" s="16">
        <v>1098</v>
      </c>
      <c r="I31" s="52" t="s">
        <v>1331</v>
      </c>
      <c r="J31" s="16" t="s">
        <v>796</v>
      </c>
      <c r="K31" s="47">
        <v>4</v>
      </c>
      <c r="L31" s="16">
        <v>180</v>
      </c>
      <c r="M31" s="19">
        <v>5889.9508999999998</v>
      </c>
      <c r="N31" s="25" t="s">
        <v>1332</v>
      </c>
      <c r="O31" s="100"/>
      <c r="P31" s="100"/>
      <c r="Q31" s="100">
        <v>264.39999999999998</v>
      </c>
      <c r="R31" s="100">
        <v>268.3</v>
      </c>
      <c r="S31" s="431" t="s">
        <v>1100</v>
      </c>
      <c r="T31" s="380">
        <v>-42</v>
      </c>
      <c r="U31" s="441">
        <v>0</v>
      </c>
      <c r="V31" s="431" t="s">
        <v>12</v>
      </c>
      <c r="W31" s="551">
        <v>85.262046592027417</v>
      </c>
      <c r="X31" s="551">
        <v>-16.686932658563212</v>
      </c>
      <c r="Y31" s="551">
        <v>1372.3376070961276</v>
      </c>
      <c r="Z31" s="555">
        <v>150.21018000000001</v>
      </c>
      <c r="AA31" s="555">
        <v>7.1608299999999998</v>
      </c>
      <c r="AB31" s="552">
        <v>145.11500000000001</v>
      </c>
      <c r="AC31" s="552">
        <v>60.859400000000001</v>
      </c>
      <c r="AD31" s="554">
        <v>8.9403413061000006</v>
      </c>
      <c r="AE31" s="552">
        <v>1.1439999999999999</v>
      </c>
      <c r="AF31" s="552">
        <v>0.18099999999999999</v>
      </c>
      <c r="AG31" s="552">
        <v>3.5</v>
      </c>
      <c r="AH31" s="552">
        <v>99.742999999999995</v>
      </c>
      <c r="AI31" s="551">
        <v>1803.8440000000001</v>
      </c>
      <c r="AJ31" s="552">
        <v>357.56178999999997</v>
      </c>
      <c r="AK31" s="552">
        <v>6.0809699999999998</v>
      </c>
      <c r="AL31" s="552">
        <v>354.04232000000002</v>
      </c>
      <c r="AM31" s="552">
        <v>1.44784</v>
      </c>
      <c r="AN31" s="550">
        <v>148158960.80000001</v>
      </c>
      <c r="AO31" s="553">
        <v>0.27335720000000002</v>
      </c>
      <c r="AP31" s="550">
        <v>397335.39396999998</v>
      </c>
      <c r="AQ31" s="553">
        <v>-0.12759110000000001</v>
      </c>
      <c r="AR31" s="552">
        <v>174.16800000000001</v>
      </c>
      <c r="AS31" s="550" t="s">
        <v>473</v>
      </c>
      <c r="AT31" s="552">
        <v>5.8164999999999996</v>
      </c>
    </row>
    <row r="32" spans="1:46">
      <c r="A32" s="52" t="s">
        <v>1188</v>
      </c>
      <c r="B32" s="25" t="s">
        <v>1043</v>
      </c>
      <c r="C32" s="15">
        <v>0.28819444444444448</v>
      </c>
      <c r="D32" s="15"/>
      <c r="E32" s="19">
        <v>30</v>
      </c>
      <c r="F32" s="19" t="s">
        <v>1037</v>
      </c>
      <c r="G32" s="16">
        <v>1190</v>
      </c>
      <c r="H32" s="16">
        <v>1098</v>
      </c>
      <c r="I32" s="52" t="s">
        <v>1181</v>
      </c>
      <c r="J32" s="16" t="s">
        <v>796</v>
      </c>
      <c r="K32" s="47">
        <v>4</v>
      </c>
      <c r="L32" s="16">
        <v>180</v>
      </c>
      <c r="M32" s="19">
        <v>5889.9508999999998</v>
      </c>
      <c r="N32" s="25"/>
      <c r="O32" s="100"/>
      <c r="P32" s="100"/>
      <c r="Q32" s="100">
        <v>264.39999999999998</v>
      </c>
      <c r="R32" s="100">
        <v>268.3</v>
      </c>
      <c r="S32" s="431" t="s">
        <v>1188</v>
      </c>
      <c r="T32" s="380"/>
      <c r="U32" s="438"/>
      <c r="V32" s="342"/>
      <c r="W32"/>
      <c r="X32"/>
      <c r="Y32"/>
      <c r="Z32" s="555">
        <v>150.27269999999999</v>
      </c>
      <c r="AA32" s="555">
        <v>7.1284900000000002</v>
      </c>
      <c r="AB32" s="552">
        <v>151.09110000000001</v>
      </c>
      <c r="AC32" s="552">
        <v>62.264600000000002</v>
      </c>
      <c r="AD32" s="554">
        <v>9.1576011701999995</v>
      </c>
      <c r="AE32" s="552">
        <v>1.129</v>
      </c>
      <c r="AF32" s="552">
        <v>0.17899999999999999</v>
      </c>
      <c r="AG32" s="552">
        <v>3.5</v>
      </c>
      <c r="AH32" s="552">
        <v>99.739000000000004</v>
      </c>
      <c r="AI32" s="551">
        <v>1804.26</v>
      </c>
      <c r="AJ32" s="552">
        <v>357.51272</v>
      </c>
      <c r="AK32" s="552">
        <v>6.0889100000000003</v>
      </c>
      <c r="AL32" s="552">
        <v>353.93275</v>
      </c>
      <c r="AM32" s="552">
        <v>1.4477</v>
      </c>
      <c r="AN32" s="550">
        <v>148159173.40000001</v>
      </c>
      <c r="AO32" s="553">
        <v>0.27183180000000001</v>
      </c>
      <c r="AP32" s="550">
        <v>397243.81559999997</v>
      </c>
      <c r="AQ32" s="553">
        <v>-0.10717550000000001</v>
      </c>
      <c r="AR32" s="552">
        <v>174.12479999999999</v>
      </c>
      <c r="AS32" s="550" t="s">
        <v>473</v>
      </c>
      <c r="AT32" s="552">
        <v>5.8596000000000004</v>
      </c>
    </row>
    <row r="33" spans="1:46">
      <c r="A33" s="52" t="s">
        <v>882</v>
      </c>
      <c r="B33" s="25" t="s">
        <v>1333</v>
      </c>
      <c r="C33" s="15">
        <v>0.29097222222222224</v>
      </c>
      <c r="D33" s="15"/>
      <c r="E33" s="19">
        <v>600</v>
      </c>
      <c r="F33" s="19" t="s">
        <v>1037</v>
      </c>
      <c r="G33" s="16">
        <v>1190</v>
      </c>
      <c r="H33" s="16">
        <v>1098</v>
      </c>
      <c r="I33" s="52" t="s">
        <v>1133</v>
      </c>
      <c r="J33" s="16" t="s">
        <v>796</v>
      </c>
      <c r="K33" s="47">
        <v>4</v>
      </c>
      <c r="L33" s="16">
        <v>180</v>
      </c>
      <c r="M33" s="19">
        <v>5889.9508999999998</v>
      </c>
      <c r="N33" s="25"/>
      <c r="O33" s="100"/>
      <c r="P33" s="100"/>
      <c r="Q33" s="100">
        <v>264.39999999999998</v>
      </c>
      <c r="R33" s="100">
        <v>268.3</v>
      </c>
      <c r="S33"/>
      <c r="T33" s="380"/>
      <c r="U33" s="438"/>
      <c r="V33" s="342"/>
      <c r="W33"/>
      <c r="X33"/>
      <c r="Y33"/>
    </row>
    <row r="34" spans="1:46">
      <c r="A34" s="52" t="s">
        <v>1338</v>
      </c>
      <c r="B34" s="25" t="s">
        <v>1087</v>
      </c>
      <c r="C34" s="15">
        <v>0.30208333333333331</v>
      </c>
      <c r="D34" s="15">
        <v>0</v>
      </c>
      <c r="E34" s="19">
        <v>30</v>
      </c>
      <c r="F34" s="19" t="s">
        <v>1037</v>
      </c>
      <c r="G34" s="16">
        <v>1190</v>
      </c>
      <c r="H34" s="16">
        <v>993</v>
      </c>
      <c r="I34" s="35" t="s">
        <v>526</v>
      </c>
      <c r="J34" s="58" t="s">
        <v>1258</v>
      </c>
      <c r="K34" s="47">
        <v>4</v>
      </c>
      <c r="L34" s="16">
        <v>180</v>
      </c>
      <c r="M34" s="19">
        <v>5891.451</v>
      </c>
      <c r="N34" s="25"/>
      <c r="O34" s="100">
        <v>264.39999999999998</v>
      </c>
      <c r="P34" s="100">
        <v>268.3</v>
      </c>
      <c r="Q34" s="100">
        <v>264.39999999999998</v>
      </c>
      <c r="R34" s="100">
        <v>268.3</v>
      </c>
      <c r="S34"/>
      <c r="T34" s="380"/>
      <c r="U34" s="438"/>
      <c r="V34" s="342"/>
      <c r="W34"/>
      <c r="X34"/>
      <c r="Y34"/>
    </row>
    <row r="35" spans="1:46">
      <c r="A35" s="52" t="s">
        <v>1345</v>
      </c>
      <c r="B35" s="25" t="s">
        <v>875</v>
      </c>
      <c r="C35" s="15">
        <v>0.31111111111111112</v>
      </c>
      <c r="D35" s="15"/>
      <c r="E35" s="19">
        <v>600</v>
      </c>
      <c r="F35" s="19" t="s">
        <v>1037</v>
      </c>
      <c r="G35" s="16">
        <v>1190</v>
      </c>
      <c r="H35" s="16">
        <v>1098</v>
      </c>
      <c r="I35" s="52" t="s">
        <v>1300</v>
      </c>
      <c r="J35" s="16" t="s">
        <v>796</v>
      </c>
      <c r="K35" s="47">
        <v>4</v>
      </c>
      <c r="L35" s="16">
        <v>180</v>
      </c>
      <c r="M35" s="19">
        <v>5889.9508999999998</v>
      </c>
      <c r="N35" s="25"/>
      <c r="O35" s="100"/>
      <c r="P35" s="100"/>
      <c r="Q35" s="100">
        <v>264.39999999999998</v>
      </c>
      <c r="R35" s="100">
        <v>268.3</v>
      </c>
      <c r="S35" s="431" t="s">
        <v>1262</v>
      </c>
      <c r="T35" s="380">
        <v>0</v>
      </c>
      <c r="U35" s="441">
        <v>0</v>
      </c>
      <c r="V35" s="431" t="s">
        <v>13</v>
      </c>
      <c r="W35" s="551">
        <v>-92.014305499998244</v>
      </c>
      <c r="X35" s="551">
        <v>-3.1712148957543831</v>
      </c>
      <c r="Y35" s="551">
        <v>173.24708928049404</v>
      </c>
      <c r="Z35" s="555">
        <v>150.45274000000001</v>
      </c>
      <c r="AA35" s="555">
        <v>7.0320999999999998</v>
      </c>
      <c r="AB35" s="552">
        <v>171.22839999999999</v>
      </c>
      <c r="AC35" s="552">
        <v>64.756900000000002</v>
      </c>
      <c r="AD35" s="554">
        <v>9.7926684651000002</v>
      </c>
      <c r="AE35" s="552">
        <v>1.105</v>
      </c>
      <c r="AF35" s="552">
        <v>0.17499999999999999</v>
      </c>
      <c r="AG35" s="552">
        <v>3.5</v>
      </c>
      <c r="AH35" s="552">
        <v>99.727000000000004</v>
      </c>
      <c r="AI35" s="551">
        <v>1805.056</v>
      </c>
      <c r="AJ35" s="552">
        <v>357.36745000000002</v>
      </c>
      <c r="AK35" s="552">
        <v>6.1147299999999998</v>
      </c>
      <c r="AL35" s="552">
        <v>353.61243999999999</v>
      </c>
      <c r="AM35" s="552">
        <v>1.44729</v>
      </c>
      <c r="AN35" s="550">
        <v>148159788.09999999</v>
      </c>
      <c r="AO35" s="553">
        <v>0.26737290000000002</v>
      </c>
      <c r="AP35" s="550">
        <v>397068.72415999998</v>
      </c>
      <c r="AQ35" s="553">
        <v>-4.6158200000000003E-2</v>
      </c>
      <c r="AR35" s="552">
        <v>173.99590000000001</v>
      </c>
      <c r="AS35" s="550" t="s">
        <v>473</v>
      </c>
      <c r="AT35" s="552">
        <v>5.9882</v>
      </c>
    </row>
    <row r="36" spans="1:46">
      <c r="A36" s="52" t="s">
        <v>1345</v>
      </c>
      <c r="B36" s="25" t="s">
        <v>877</v>
      </c>
      <c r="C36" s="15">
        <v>0.34722222222222227</v>
      </c>
      <c r="D36" s="15"/>
      <c r="E36" s="19">
        <v>600</v>
      </c>
      <c r="F36" s="19" t="s">
        <v>1037</v>
      </c>
      <c r="G36" s="16">
        <v>1190</v>
      </c>
      <c r="H36" s="16">
        <v>1098</v>
      </c>
      <c r="I36" s="52" t="s">
        <v>792</v>
      </c>
      <c r="J36" s="16" t="s">
        <v>796</v>
      </c>
      <c r="K36" s="47">
        <v>4</v>
      </c>
      <c r="L36" s="16">
        <v>180</v>
      </c>
      <c r="M36" s="19">
        <v>5889.9508999999998</v>
      </c>
      <c r="N36" s="25"/>
      <c r="O36" s="100"/>
      <c r="P36" s="100"/>
      <c r="Q36" s="100">
        <v>264.39999999999998</v>
      </c>
      <c r="R36" s="100">
        <v>268.3</v>
      </c>
      <c r="S36" s="431" t="s">
        <v>1262</v>
      </c>
      <c r="T36" s="380">
        <v>0</v>
      </c>
      <c r="U36" s="441">
        <v>0</v>
      </c>
      <c r="V36" s="431" t="s">
        <v>203</v>
      </c>
      <c r="W36" s="551">
        <v>-92.470457446904035</v>
      </c>
      <c r="X36" s="551">
        <v>-0.48330442707384091</v>
      </c>
      <c r="Y36" s="551">
        <v>397.01901882890797</v>
      </c>
      <c r="Z36" s="555">
        <v>150.69750999999999</v>
      </c>
      <c r="AA36" s="555">
        <v>6.8957699999999997</v>
      </c>
      <c r="AB36" s="552">
        <v>200.4451</v>
      </c>
      <c r="AC36" s="552">
        <v>63.489899999999999</v>
      </c>
      <c r="AD36" s="554">
        <v>10.6617079206</v>
      </c>
      <c r="AE36" s="552">
        <v>1.117</v>
      </c>
      <c r="AF36" s="552">
        <v>0.17699999999999999</v>
      </c>
      <c r="AG36" s="552">
        <v>3.51</v>
      </c>
      <c r="AH36" s="552">
        <v>99.710999999999999</v>
      </c>
      <c r="AI36" s="551">
        <v>1805.1120000000001</v>
      </c>
      <c r="AJ36" s="552">
        <v>357.16888999999998</v>
      </c>
      <c r="AK36" s="552">
        <v>6.1544800000000004</v>
      </c>
      <c r="AL36" s="552">
        <v>353.17412999999999</v>
      </c>
      <c r="AM36" s="552">
        <v>1.4467300000000001</v>
      </c>
      <c r="AN36" s="550">
        <v>148160612.80000001</v>
      </c>
      <c r="AO36" s="553">
        <v>0.26127089999999997</v>
      </c>
      <c r="AP36" s="550">
        <v>397056.45030000003</v>
      </c>
      <c r="AQ36" s="553">
        <v>3.8155500000000002E-2</v>
      </c>
      <c r="AR36" s="552">
        <v>173.81209999999999</v>
      </c>
      <c r="AS36" s="550" t="s">
        <v>473</v>
      </c>
      <c r="AT36" s="552">
        <v>6.1715</v>
      </c>
    </row>
    <row r="37" spans="1:46">
      <c r="A37" s="52" t="s">
        <v>1338</v>
      </c>
      <c r="B37" s="25" t="s">
        <v>1159</v>
      </c>
      <c r="C37" s="15">
        <v>0.38472222222222219</v>
      </c>
      <c r="D37" s="15">
        <v>0</v>
      </c>
      <c r="E37" s="19">
        <v>30</v>
      </c>
      <c r="F37" s="19" t="s">
        <v>1037</v>
      </c>
      <c r="G37" s="16">
        <v>1190</v>
      </c>
      <c r="H37" s="16">
        <v>993</v>
      </c>
      <c r="I37" s="35" t="s">
        <v>526</v>
      </c>
      <c r="J37" s="58" t="s">
        <v>1258</v>
      </c>
      <c r="K37" s="47">
        <v>4</v>
      </c>
      <c r="L37" s="16">
        <v>180</v>
      </c>
      <c r="M37" s="19">
        <v>5891.451</v>
      </c>
      <c r="N37" s="25"/>
      <c r="O37" s="100">
        <v>264.39999999999998</v>
      </c>
      <c r="P37" s="100">
        <v>268.2</v>
      </c>
      <c r="Q37" s="100">
        <v>264.39999999999998</v>
      </c>
      <c r="R37" s="100">
        <v>268.3</v>
      </c>
      <c r="S37"/>
      <c r="T37" s="380"/>
      <c r="U37" s="438"/>
      <c r="V37" s="342"/>
      <c r="W37"/>
      <c r="X37"/>
      <c r="Y37"/>
    </row>
    <row r="38" spans="1:46">
      <c r="A38" s="52" t="s">
        <v>1338</v>
      </c>
      <c r="B38" s="25" t="s">
        <v>1160</v>
      </c>
      <c r="C38" s="15">
        <v>0.38819444444444445</v>
      </c>
      <c r="D38" s="15">
        <v>0</v>
      </c>
      <c r="E38" s="19">
        <v>30</v>
      </c>
      <c r="F38" s="19" t="s">
        <v>1037</v>
      </c>
      <c r="G38" s="16">
        <v>1070</v>
      </c>
      <c r="H38" s="16">
        <v>873</v>
      </c>
      <c r="I38" s="35" t="s">
        <v>387</v>
      </c>
      <c r="J38" s="58" t="s">
        <v>1258</v>
      </c>
      <c r="K38" s="47">
        <v>4</v>
      </c>
      <c r="L38" s="16">
        <v>180</v>
      </c>
      <c r="M38" s="19">
        <v>5891.451</v>
      </c>
      <c r="N38" s="25"/>
      <c r="O38" s="100">
        <v>264.39999999999998</v>
      </c>
      <c r="P38" s="100">
        <v>268.39999999999998</v>
      </c>
      <c r="Q38" s="100">
        <v>264.39999999999998</v>
      </c>
      <c r="R38" s="100">
        <v>268.3</v>
      </c>
      <c r="S38"/>
      <c r="T38" s="380"/>
      <c r="U38" s="438"/>
      <c r="V38" s="342"/>
      <c r="W38"/>
      <c r="X38"/>
      <c r="Y38"/>
    </row>
    <row r="39" spans="1:46">
      <c r="A39" s="52" t="s">
        <v>1338</v>
      </c>
      <c r="B39" s="25" t="s">
        <v>883</v>
      </c>
      <c r="C39" s="15">
        <v>0.39583333333333331</v>
      </c>
      <c r="D39" s="15">
        <v>0</v>
      </c>
      <c r="E39" s="19">
        <v>30</v>
      </c>
      <c r="F39" s="19" t="s">
        <v>1037</v>
      </c>
      <c r="G39" s="16">
        <v>1190</v>
      </c>
      <c r="H39" s="16">
        <v>993</v>
      </c>
      <c r="I39" s="35" t="s">
        <v>526</v>
      </c>
      <c r="J39" s="58" t="s">
        <v>1258</v>
      </c>
      <c r="K39" s="47">
        <v>4</v>
      </c>
      <c r="L39" s="16">
        <v>180</v>
      </c>
      <c r="M39" s="19">
        <v>5891.451</v>
      </c>
      <c r="N39" s="25"/>
      <c r="O39" s="100">
        <v>264.39999999999998</v>
      </c>
      <c r="P39" s="100">
        <v>268.2</v>
      </c>
      <c r="Q39" s="100">
        <v>264.39999999999998</v>
      </c>
      <c r="R39" s="100">
        <v>268.3</v>
      </c>
      <c r="S39"/>
      <c r="T39" s="380"/>
      <c r="U39" s="438"/>
      <c r="V39" s="342"/>
      <c r="W39"/>
      <c r="X39"/>
      <c r="Y39"/>
    </row>
    <row r="40" spans="1:46">
      <c r="A40" s="52" t="s">
        <v>1338</v>
      </c>
      <c r="B40" s="25" t="s">
        <v>1161</v>
      </c>
      <c r="C40" s="15">
        <v>0.40208333333333335</v>
      </c>
      <c r="D40" s="15">
        <v>0</v>
      </c>
      <c r="E40" s="19">
        <v>30</v>
      </c>
      <c r="F40" s="19" t="s">
        <v>1037</v>
      </c>
      <c r="G40" s="16">
        <v>1070</v>
      </c>
      <c r="H40" s="16">
        <v>873</v>
      </c>
      <c r="I40" s="35" t="s">
        <v>387</v>
      </c>
      <c r="J40" s="58" t="s">
        <v>1258</v>
      </c>
      <c r="K40" s="47">
        <v>4</v>
      </c>
      <c r="L40" s="16">
        <v>180</v>
      </c>
      <c r="M40" s="19">
        <v>5891.451</v>
      </c>
      <c r="N40" s="25"/>
      <c r="O40" s="100">
        <v>264.39999999999998</v>
      </c>
      <c r="P40" s="100">
        <v>268.39999999999998</v>
      </c>
      <c r="Q40" s="100">
        <v>264.39999999999998</v>
      </c>
      <c r="R40" s="100">
        <v>268.3</v>
      </c>
      <c r="S40"/>
      <c r="T40" s="380"/>
      <c r="U40" s="438"/>
      <c r="V40" s="342"/>
      <c r="W40"/>
      <c r="X40"/>
      <c r="Y40"/>
    </row>
    <row r="41" spans="1:46">
      <c r="A41" s="52" t="s">
        <v>1345</v>
      </c>
      <c r="B41" s="25" t="s">
        <v>885</v>
      </c>
      <c r="C41" s="15">
        <v>0.41250000000000003</v>
      </c>
      <c r="D41" s="15"/>
      <c r="E41" s="19">
        <v>300</v>
      </c>
      <c r="F41" s="19" t="s">
        <v>1037</v>
      </c>
      <c r="G41" s="16">
        <v>1190</v>
      </c>
      <c r="H41" s="16">
        <v>1098</v>
      </c>
      <c r="I41" s="52" t="s">
        <v>1300</v>
      </c>
      <c r="J41" s="16" t="s">
        <v>796</v>
      </c>
      <c r="K41" s="47">
        <v>4</v>
      </c>
      <c r="L41" s="16">
        <v>180</v>
      </c>
      <c r="M41" s="19">
        <v>5889.9508999999998</v>
      </c>
      <c r="N41" s="25"/>
      <c r="O41" s="100"/>
      <c r="P41" s="100"/>
      <c r="Q41" s="100">
        <v>264.39999999999998</v>
      </c>
      <c r="R41" s="100">
        <v>268.3</v>
      </c>
      <c r="S41" s="431" t="s">
        <v>1262</v>
      </c>
      <c r="T41" s="380">
        <v>0</v>
      </c>
      <c r="U41" s="441">
        <v>0</v>
      </c>
      <c r="V41" s="431" t="s">
        <v>13</v>
      </c>
      <c r="W41" s="551">
        <v>-92.539873052788792</v>
      </c>
      <c r="X41" s="551">
        <v>-3.1455778932860436</v>
      </c>
      <c r="Y41" s="551">
        <v>173.5125486545453</v>
      </c>
      <c r="Z41" s="555">
        <v>151.15071</v>
      </c>
      <c r="AA41" s="555">
        <v>6.6432099999999998</v>
      </c>
      <c r="AB41" s="552">
        <v>236.0745</v>
      </c>
      <c r="AC41" s="552">
        <v>51.087600000000002</v>
      </c>
      <c r="AD41" s="554">
        <v>12.199239263300001</v>
      </c>
      <c r="AE41" s="552">
        <v>1.284</v>
      </c>
      <c r="AF41" s="552">
        <v>0.20300000000000001</v>
      </c>
      <c r="AG41" s="552">
        <v>3.51</v>
      </c>
      <c r="AH41" s="552">
        <v>99.677000000000007</v>
      </c>
      <c r="AI41" s="551">
        <v>1802.366</v>
      </c>
      <c r="AJ41" s="552">
        <v>356.8408</v>
      </c>
      <c r="AK41" s="552">
        <v>6.2274200000000004</v>
      </c>
      <c r="AL41" s="552">
        <v>352.39864999999998</v>
      </c>
      <c r="AM41" s="552">
        <v>1.4457100000000001</v>
      </c>
      <c r="AN41" s="550">
        <v>148162025.19999999</v>
      </c>
      <c r="AO41" s="553">
        <v>0.2504748</v>
      </c>
      <c r="AP41" s="550">
        <v>397661.31975999998</v>
      </c>
      <c r="AQ41" s="553">
        <v>0.1775804</v>
      </c>
      <c r="AR41" s="552">
        <v>173.4598</v>
      </c>
      <c r="AS41" s="550" t="s">
        <v>473</v>
      </c>
      <c r="AT41" s="552">
        <v>6.5228999999999999</v>
      </c>
    </row>
    <row r="42" spans="1:46">
      <c r="A42" s="52" t="s">
        <v>1345</v>
      </c>
      <c r="B42" s="25" t="s">
        <v>886</v>
      </c>
      <c r="C42" s="15">
        <v>0.41736111111111113</v>
      </c>
      <c r="D42" s="15"/>
      <c r="E42" s="19">
        <v>300</v>
      </c>
      <c r="F42" s="19" t="s">
        <v>1037</v>
      </c>
      <c r="G42" s="16">
        <v>1190</v>
      </c>
      <c r="H42" s="16">
        <v>1098</v>
      </c>
      <c r="I42" s="52" t="s">
        <v>792</v>
      </c>
      <c r="J42" s="16" t="s">
        <v>796</v>
      </c>
      <c r="K42" s="47">
        <v>4</v>
      </c>
      <c r="L42" s="16">
        <v>180</v>
      </c>
      <c r="M42" s="19">
        <v>5889.9508999999998</v>
      </c>
      <c r="N42" s="25" t="s">
        <v>1162</v>
      </c>
      <c r="O42" s="100"/>
      <c r="P42" s="100"/>
      <c r="Q42" s="100">
        <v>264.39999999999998</v>
      </c>
      <c r="R42" s="100">
        <v>268.3</v>
      </c>
      <c r="S42" s="431" t="s">
        <v>1262</v>
      </c>
      <c r="T42" s="380">
        <v>0</v>
      </c>
      <c r="U42" s="441">
        <v>0</v>
      </c>
      <c r="V42" s="431" t="s">
        <v>203</v>
      </c>
      <c r="W42" s="551">
        <v>-92.822711743350808</v>
      </c>
      <c r="X42" s="551">
        <v>-0.44984258927858106</v>
      </c>
      <c r="Y42" s="551">
        <v>397.70033577900676</v>
      </c>
      <c r="Z42" s="555">
        <v>151.18726000000001</v>
      </c>
      <c r="AA42" s="555">
        <v>6.6234700000000002</v>
      </c>
      <c r="AB42" s="552">
        <v>237.92400000000001</v>
      </c>
      <c r="AC42" s="552">
        <v>49.851100000000002</v>
      </c>
      <c r="AD42" s="554">
        <v>12.316225343699999</v>
      </c>
      <c r="AE42" s="552">
        <v>1.3069999999999999</v>
      </c>
      <c r="AF42" s="552">
        <v>0.20699999999999999</v>
      </c>
      <c r="AG42" s="552">
        <v>3.52</v>
      </c>
      <c r="AH42" s="552">
        <v>99.674000000000007</v>
      </c>
      <c r="AI42" s="551">
        <v>1802.019</v>
      </c>
      <c r="AJ42" s="552">
        <v>356.81797999999998</v>
      </c>
      <c r="AK42" s="552">
        <v>6.2326699999999997</v>
      </c>
      <c r="AL42" s="552">
        <v>352.33965000000001</v>
      </c>
      <c r="AM42" s="552">
        <v>1.44564</v>
      </c>
      <c r="AN42" s="550">
        <v>148162130.30000001</v>
      </c>
      <c r="AO42" s="553">
        <v>0.2496534</v>
      </c>
      <c r="AP42" s="550">
        <v>397737.92501000001</v>
      </c>
      <c r="AQ42" s="553">
        <v>0.18717890000000001</v>
      </c>
      <c r="AR42" s="552">
        <v>173.43119999999999</v>
      </c>
      <c r="AS42" s="550" t="s">
        <v>473</v>
      </c>
      <c r="AT42" s="552">
        <v>6.5513000000000003</v>
      </c>
    </row>
    <row r="43" spans="1:46">
      <c r="A43" s="52"/>
      <c r="B43" s="25"/>
      <c r="C43" s="15"/>
      <c r="D43" s="15"/>
      <c r="E43" s="19"/>
      <c r="F43" s="16"/>
      <c r="G43" s="16"/>
      <c r="H43" s="16"/>
      <c r="I43" s="52"/>
      <c r="J43" s="16"/>
      <c r="K43" s="16"/>
      <c r="L43" s="16"/>
      <c r="M43" s="18"/>
      <c r="N43" s="25"/>
      <c r="O43" s="100"/>
      <c r="P43" s="100"/>
      <c r="S43"/>
      <c r="T43" s="380"/>
      <c r="U43" s="380"/>
      <c r="V43" s="342"/>
      <c r="W43"/>
      <c r="X43"/>
      <c r="Y43"/>
    </row>
    <row r="44" spans="1:46">
      <c r="A44" s="52"/>
      <c r="B44" s="25"/>
      <c r="C44" s="15"/>
      <c r="D44" s="15"/>
      <c r="E44" s="19"/>
      <c r="F44" s="16"/>
      <c r="G44" s="16"/>
      <c r="H44" s="16"/>
      <c r="I44" s="52"/>
      <c r="J44" s="16"/>
      <c r="K44" s="16"/>
      <c r="L44" s="16"/>
      <c r="M44" s="18"/>
      <c r="N44" s="25"/>
      <c r="O44" s="100"/>
      <c r="P44" s="100"/>
      <c r="S44"/>
      <c r="T44" s="380"/>
      <c r="U44" s="380"/>
      <c r="V44" s="342"/>
      <c r="W44"/>
      <c r="X44"/>
      <c r="Y44"/>
    </row>
    <row r="45" spans="1:46">
      <c r="A45" s="182"/>
      <c r="B45" s="2"/>
      <c r="C45" s="1"/>
      <c r="D45" s="38"/>
      <c r="E45" s="8"/>
      <c r="F45" s="1"/>
      <c r="G45" s="1"/>
      <c r="H45" s="1"/>
      <c r="I45" s="17"/>
      <c r="J45" s="1"/>
      <c r="K45" s="1"/>
      <c r="L45" s="1"/>
      <c r="M45" s="1"/>
      <c r="N45" s="25"/>
      <c r="S45"/>
      <c r="T45" s="346"/>
      <c r="U45" s="346"/>
      <c r="V45"/>
      <c r="W45"/>
      <c r="X45"/>
      <c r="Y45"/>
    </row>
    <row r="46" spans="1:46">
      <c r="A46" s="183"/>
      <c r="B46" s="183" t="s">
        <v>1260</v>
      </c>
      <c r="C46" s="147" t="s">
        <v>1261</v>
      </c>
      <c r="D46" s="84">
        <v>5888.5839999999998</v>
      </c>
      <c r="E46" s="149"/>
      <c r="F46" s="84" t="s">
        <v>1262</v>
      </c>
      <c r="G46" s="84" t="s">
        <v>1263</v>
      </c>
      <c r="H46" s="84" t="s">
        <v>1264</v>
      </c>
      <c r="I46" s="22" t="s">
        <v>1100</v>
      </c>
      <c r="J46" s="84" t="s">
        <v>1101</v>
      </c>
      <c r="K46" s="84" t="s">
        <v>1102</v>
      </c>
      <c r="L46" s="167"/>
      <c r="N46" s="25"/>
      <c r="S46"/>
      <c r="T46" s="346"/>
      <c r="U46" s="346"/>
      <c r="V46"/>
      <c r="W46"/>
      <c r="X46"/>
      <c r="Y46"/>
    </row>
    <row r="47" spans="1:46">
      <c r="A47" s="182"/>
      <c r="B47" s="182"/>
      <c r="C47" s="147" t="s">
        <v>1099</v>
      </c>
      <c r="D47" s="84">
        <v>5889.9508999999998</v>
      </c>
      <c r="E47" s="149"/>
      <c r="F47" s="84" t="s">
        <v>652</v>
      </c>
      <c r="G47" s="84" t="s">
        <v>653</v>
      </c>
      <c r="H47" s="84" t="s">
        <v>654</v>
      </c>
      <c r="I47" s="22" t="s">
        <v>1294</v>
      </c>
      <c r="J47" s="84" t="s">
        <v>1295</v>
      </c>
      <c r="K47" s="84" t="s">
        <v>501</v>
      </c>
      <c r="L47" s="167"/>
      <c r="N47" s="25"/>
      <c r="S47"/>
      <c r="T47"/>
      <c r="U47"/>
      <c r="V47"/>
      <c r="W47"/>
      <c r="X47"/>
      <c r="Y47"/>
    </row>
    <row r="48" spans="1:46">
      <c r="A48" s="182"/>
      <c r="B48" s="182"/>
      <c r="C48" s="147" t="s">
        <v>502</v>
      </c>
      <c r="D48" s="84">
        <v>5891.451</v>
      </c>
      <c r="E48" s="149"/>
      <c r="F48" s="84" t="s">
        <v>503</v>
      </c>
      <c r="G48" s="84" t="s">
        <v>504</v>
      </c>
      <c r="H48" s="84" t="s">
        <v>505</v>
      </c>
      <c r="I48" s="22" t="s">
        <v>480</v>
      </c>
      <c r="J48" s="84" t="s">
        <v>496</v>
      </c>
      <c r="K48" s="84" t="s">
        <v>440</v>
      </c>
      <c r="L48" s="167"/>
      <c r="N48" s="25"/>
      <c r="S48"/>
      <c r="T48"/>
      <c r="U48"/>
      <c r="V48"/>
      <c r="W48"/>
      <c r="X48"/>
      <c r="Y48"/>
    </row>
    <row r="49" spans="1:25">
      <c r="A49" s="182"/>
      <c r="B49" s="182"/>
      <c r="C49" s="147" t="s">
        <v>497</v>
      </c>
      <c r="D49" s="155">
        <v>7647.38</v>
      </c>
      <c r="E49" s="149"/>
      <c r="F49" s="84" t="s">
        <v>1132</v>
      </c>
      <c r="G49" s="84" t="s">
        <v>1095</v>
      </c>
      <c r="H49" s="84" t="s">
        <v>1293</v>
      </c>
      <c r="I49" s="22" t="s">
        <v>498</v>
      </c>
      <c r="J49" s="84" t="s">
        <v>499</v>
      </c>
      <c r="K49" s="84" t="s">
        <v>500</v>
      </c>
      <c r="L49" s="167"/>
      <c r="N49" s="25"/>
      <c r="S49"/>
      <c r="T49"/>
      <c r="U49"/>
      <c r="V49"/>
      <c r="W49"/>
      <c r="X49"/>
      <c r="Y49"/>
    </row>
    <row r="50" spans="1:25">
      <c r="A50" s="182"/>
      <c r="B50" s="182"/>
      <c r="C50" s="147" t="s">
        <v>374</v>
      </c>
      <c r="D50" s="84">
        <v>7698.9647000000004</v>
      </c>
      <c r="E50" s="149"/>
      <c r="F50" s="84" t="s">
        <v>375</v>
      </c>
      <c r="G50" s="84" t="s">
        <v>376</v>
      </c>
      <c r="H50" s="84" t="s">
        <v>377</v>
      </c>
      <c r="I50" s="22" t="s">
        <v>378</v>
      </c>
      <c r="J50" s="84" t="s">
        <v>379</v>
      </c>
      <c r="K50" s="84" t="s">
        <v>380</v>
      </c>
      <c r="L50" s="167"/>
      <c r="N50" s="25"/>
      <c r="S50"/>
      <c r="T50"/>
      <c r="U50"/>
      <c r="V50"/>
      <c r="W50"/>
      <c r="X50"/>
      <c r="Y50"/>
    </row>
    <row r="51" spans="1:25">
      <c r="A51" s="182"/>
      <c r="B51" s="182"/>
      <c r="C51" s="147"/>
      <c r="D51" s="84"/>
      <c r="E51" s="149"/>
      <c r="F51" s="84"/>
      <c r="G51" s="167"/>
      <c r="H51" s="167"/>
      <c r="J51" s="167"/>
      <c r="K51" s="167"/>
      <c r="L51" s="167"/>
      <c r="N51" s="25"/>
      <c r="S51"/>
      <c r="T51"/>
      <c r="U51"/>
      <c r="V51"/>
      <c r="W51"/>
      <c r="X51"/>
      <c r="Y51"/>
    </row>
    <row r="52" spans="1:25">
      <c r="A52" s="182"/>
      <c r="B52" s="182"/>
      <c r="C52" s="147" t="s">
        <v>1302</v>
      </c>
      <c r="D52" s="748" t="s">
        <v>1297</v>
      </c>
      <c r="E52" s="748"/>
      <c r="F52" s="84" t="s">
        <v>381</v>
      </c>
      <c r="G52" s="167"/>
      <c r="H52" s="167"/>
      <c r="I52" s="162" t="s">
        <v>1139</v>
      </c>
      <c r="J52" s="736" t="s">
        <v>1140</v>
      </c>
      <c r="K52" s="736"/>
      <c r="L52" s="148" t="s">
        <v>1141</v>
      </c>
      <c r="N52" s="25"/>
      <c r="S52"/>
      <c r="T52"/>
      <c r="U52"/>
      <c r="V52"/>
      <c r="W52"/>
      <c r="X52"/>
      <c r="Y52"/>
    </row>
    <row r="53" spans="1:25">
      <c r="A53" s="182"/>
      <c r="B53" s="182"/>
      <c r="C53" s="147" t="s">
        <v>1303</v>
      </c>
      <c r="D53" s="748" t="s">
        <v>1298</v>
      </c>
      <c r="E53" s="748"/>
      <c r="F53" s="19"/>
      <c r="G53" s="167"/>
      <c r="H53" s="167"/>
      <c r="J53" s="736" t="s">
        <v>441</v>
      </c>
      <c r="K53" s="736"/>
      <c r="L53" s="148" t="s">
        <v>1143</v>
      </c>
      <c r="N53" s="25"/>
      <c r="S53"/>
      <c r="T53"/>
      <c r="U53"/>
      <c r="V53"/>
      <c r="W53"/>
      <c r="X53"/>
      <c r="Y53"/>
    </row>
    <row r="54" spans="1:25">
      <c r="A54" s="182"/>
      <c r="B54" s="182"/>
      <c r="C54" s="147" t="s">
        <v>1304</v>
      </c>
      <c r="D54" s="748" t="s">
        <v>1299</v>
      </c>
      <c r="E54" s="748"/>
      <c r="F54" s="19"/>
      <c r="G54" s="167"/>
      <c r="H54" s="167"/>
      <c r="J54" s="167"/>
      <c r="K54" s="167"/>
      <c r="L54" s="167"/>
      <c r="N54" s="25"/>
      <c r="S54"/>
      <c r="T54"/>
      <c r="U54"/>
      <c r="V54"/>
      <c r="W54"/>
      <c r="X54"/>
      <c r="Y54"/>
    </row>
    <row r="55" spans="1:25">
      <c r="A55" s="182"/>
      <c r="B55" s="182"/>
      <c r="C55" s="147" t="s">
        <v>1305</v>
      </c>
      <c r="D55" s="748" t="s">
        <v>1138</v>
      </c>
      <c r="E55" s="748"/>
      <c r="F55" s="19"/>
      <c r="G55" s="167"/>
      <c r="H55" s="167"/>
      <c r="I55" s="167"/>
      <c r="J55" s="167"/>
      <c r="K55" s="167"/>
      <c r="L55" s="167"/>
      <c r="N55" s="25"/>
      <c r="S55"/>
      <c r="T55"/>
      <c r="U55"/>
      <c r="V55"/>
      <c r="W55"/>
      <c r="X55"/>
      <c r="Y55"/>
    </row>
    <row r="56" spans="1:25">
      <c r="A56" s="182"/>
      <c r="B56" s="182"/>
      <c r="C56" s="85"/>
      <c r="D56" s="167"/>
      <c r="E56" s="15"/>
      <c r="F56" s="19"/>
      <c r="G56" s="167"/>
      <c r="H56" s="167"/>
      <c r="I56" s="167"/>
      <c r="J56" s="167"/>
      <c r="K56" s="167"/>
      <c r="L56" s="167"/>
      <c r="N56" s="25"/>
      <c r="S56"/>
      <c r="T56"/>
      <c r="U56"/>
      <c r="V56"/>
      <c r="W56"/>
      <c r="X56"/>
      <c r="Y56"/>
    </row>
    <row r="57" spans="1:25">
      <c r="A57" s="182"/>
      <c r="B57" s="182"/>
      <c r="C57" s="28" t="s">
        <v>786</v>
      </c>
      <c r="D57" s="165">
        <v>1</v>
      </c>
      <c r="E57" s="749" t="s">
        <v>1032</v>
      </c>
      <c r="F57" s="749"/>
      <c r="G57" s="749"/>
      <c r="H57" s="167"/>
      <c r="I57" s="167"/>
      <c r="J57" s="167"/>
      <c r="K57" s="167"/>
      <c r="L57" s="167"/>
      <c r="N57" s="25"/>
      <c r="S57"/>
      <c r="T57"/>
      <c r="U57"/>
      <c r="V57"/>
      <c r="W57"/>
      <c r="X57"/>
      <c r="Y57"/>
    </row>
    <row r="58" spans="1:25">
      <c r="A58" s="182"/>
      <c r="B58" s="182"/>
      <c r="C58" s="19"/>
      <c r="D58" s="28"/>
      <c r="E58" s="750" t="s">
        <v>1183</v>
      </c>
      <c r="F58" s="751"/>
      <c r="G58" s="751"/>
      <c r="H58" s="167"/>
      <c r="I58" s="167"/>
      <c r="J58" s="167"/>
      <c r="K58" s="167"/>
      <c r="L58" s="167"/>
      <c r="N58" s="25"/>
      <c r="S58"/>
      <c r="T58"/>
      <c r="U58"/>
      <c r="V58"/>
      <c r="W58"/>
      <c r="X58"/>
      <c r="Y58"/>
    </row>
    <row r="59" spans="1:25">
      <c r="A59" s="182"/>
      <c r="B59" s="182"/>
      <c r="C59" s="85"/>
      <c r="D59" s="28">
        <v>2</v>
      </c>
      <c r="E59" s="749" t="s">
        <v>1008</v>
      </c>
      <c r="F59" s="749"/>
      <c r="G59" s="749"/>
      <c r="H59" s="167"/>
      <c r="I59" s="167"/>
      <c r="J59" s="167"/>
      <c r="K59" s="167"/>
      <c r="L59" s="167"/>
      <c r="N59" s="25"/>
      <c r="S59"/>
      <c r="T59"/>
      <c r="U59"/>
      <c r="V59"/>
      <c r="W59"/>
      <c r="X59"/>
      <c r="Y59"/>
    </row>
    <row r="60" spans="1:25">
      <c r="A60" s="182"/>
      <c r="B60" s="182"/>
      <c r="C60" s="85"/>
      <c r="D60" s="28"/>
      <c r="E60" s="750" t="s">
        <v>1009</v>
      </c>
      <c r="F60" s="751"/>
      <c r="G60" s="751"/>
      <c r="H60" s="167"/>
      <c r="I60" s="167"/>
      <c r="J60" s="167"/>
      <c r="K60" s="167"/>
      <c r="L60" s="167"/>
      <c r="N60" s="25"/>
      <c r="S60"/>
      <c r="T60"/>
      <c r="U60"/>
      <c r="V60"/>
      <c r="W60"/>
      <c r="X60"/>
      <c r="Y60"/>
    </row>
    <row r="61" spans="1:25">
      <c r="A61" s="182"/>
      <c r="B61" s="182"/>
      <c r="C61" s="167"/>
      <c r="D61" s="165">
        <v>3</v>
      </c>
      <c r="E61" s="736" t="s">
        <v>1010</v>
      </c>
      <c r="F61" s="736"/>
      <c r="G61" s="736"/>
      <c r="H61" s="167"/>
      <c r="I61" s="167"/>
      <c r="J61" s="167"/>
      <c r="K61" s="167"/>
      <c r="L61" s="167"/>
      <c r="N61" s="25"/>
      <c r="S61"/>
      <c r="T61"/>
      <c r="U61"/>
      <c r="V61"/>
      <c r="W61"/>
      <c r="X61"/>
      <c r="Y61"/>
    </row>
    <row r="62" spans="1:25">
      <c r="A62" s="182"/>
      <c r="B62" s="182"/>
      <c r="C62" s="167"/>
      <c r="D62" s="165"/>
      <c r="E62" s="746" t="s">
        <v>1353</v>
      </c>
      <c r="F62" s="746"/>
      <c r="G62" s="746"/>
      <c r="H62" s="167"/>
      <c r="I62" s="167"/>
      <c r="J62" s="167"/>
      <c r="K62" s="167"/>
      <c r="L62" s="167"/>
      <c r="N62" s="25"/>
      <c r="S62"/>
      <c r="T62"/>
      <c r="U62"/>
      <c r="V62"/>
      <c r="W62"/>
      <c r="X62"/>
      <c r="Y62"/>
    </row>
    <row r="63" spans="1:25">
      <c r="A63" s="182"/>
      <c r="B63" s="182"/>
      <c r="C63" s="167"/>
      <c r="D63" s="165">
        <v>4</v>
      </c>
      <c r="E63" s="736" t="s">
        <v>1035</v>
      </c>
      <c r="F63" s="736"/>
      <c r="G63" s="736"/>
      <c r="H63" s="167"/>
      <c r="I63" s="167"/>
      <c r="J63" s="167"/>
      <c r="K63" s="167"/>
      <c r="L63" s="167"/>
      <c r="M63" s="39"/>
      <c r="S63"/>
      <c r="T63"/>
      <c r="U63"/>
      <c r="V63"/>
      <c r="W63"/>
      <c r="X63"/>
      <c r="Y63"/>
    </row>
    <row r="64" spans="1:25">
      <c r="A64" s="182"/>
      <c r="B64" s="182"/>
      <c r="C64" s="167"/>
      <c r="D64" s="167"/>
      <c r="E64" s="746" t="s">
        <v>1036</v>
      </c>
      <c r="F64" s="746"/>
      <c r="G64" s="746"/>
      <c r="H64" s="167"/>
      <c r="I64" s="167"/>
      <c r="J64" s="167"/>
      <c r="K64" s="167"/>
      <c r="L64" s="167"/>
      <c r="M64" s="39"/>
      <c r="S64"/>
      <c r="T64"/>
      <c r="U64"/>
      <c r="V64"/>
      <c r="W64"/>
      <c r="X64"/>
      <c r="Y64"/>
    </row>
    <row r="65" spans="1:25">
      <c r="A65" s="182"/>
      <c r="C65" s="752"/>
      <c r="D65" s="752"/>
      <c r="E65" s="752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</row>
    <row r="66" spans="1:25">
      <c r="A66" s="18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</row>
    <row r="67" spans="1:25">
      <c r="A67" s="18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25">
      <c r="A68" s="18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25">
      <c r="A69" s="18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>
      <c r="A70" s="18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>
      <c r="A71" s="18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>
      <c r="A72" s="18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25">
      <c r="A73" s="182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25">
      <c r="A74" s="182"/>
      <c r="C74" s="1"/>
      <c r="D74" s="38"/>
      <c r="E74" s="1"/>
      <c r="F74" s="1"/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25">
      <c r="A75" s="182"/>
      <c r="C75" s="1"/>
      <c r="D75" s="38"/>
      <c r="E75" s="1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25">
      <c r="A76" s="18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25">
      <c r="A77" s="182"/>
      <c r="C77" s="1"/>
      <c r="D77" s="38"/>
      <c r="E77" s="1"/>
      <c r="F77" s="1"/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25">
      <c r="A78" s="18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25">
      <c r="A79" s="18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25">
      <c r="A80" s="18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>
      <c r="A81" s="18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A82" s="1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A83" s="18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A84" s="18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A85" s="18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A86" s="18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18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18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18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18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18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A92" s="18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18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18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18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18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18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</sheetData>
  <mergeCells count="35">
    <mergeCell ref="AL12:AM12"/>
    <mergeCell ref="O12:P12"/>
    <mergeCell ref="K3:N3"/>
    <mergeCell ref="K4:P4"/>
    <mergeCell ref="K5:P5"/>
    <mergeCell ref="Q12:R12"/>
    <mergeCell ref="A1:H1"/>
    <mergeCell ref="A3:E3"/>
    <mergeCell ref="F3:I3"/>
    <mergeCell ref="F4:I4"/>
    <mergeCell ref="AJ12:AK12"/>
    <mergeCell ref="G12:H12"/>
    <mergeCell ref="A5:E5"/>
    <mergeCell ref="F5:I5"/>
    <mergeCell ref="F6:I6"/>
    <mergeCell ref="F7:I7"/>
    <mergeCell ref="F8:I8"/>
    <mergeCell ref="F9:I9"/>
    <mergeCell ref="W12:Y12"/>
    <mergeCell ref="S12:V12"/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6"/>
  <sheetViews>
    <sheetView topLeftCell="N26" workbookViewId="0">
      <selection activeCell="AU36" sqref="AU36"/>
    </sheetView>
  </sheetViews>
  <sheetFormatPr baseColWidth="10" defaultColWidth="8.83203125" defaultRowHeight="12"/>
  <cols>
    <col min="1" max="1" width="19" bestFit="1" customWidth="1" collapsed="1"/>
    <col min="2" max="2" width="12.5" bestFit="1" customWidth="1" collapsed="1"/>
    <col min="3" max="3" width="11.33203125" style="277" bestFit="1" customWidth="1" collapsed="1"/>
    <col min="4" max="4" width="10.6640625" style="279" customWidth="1" collapsed="1"/>
    <col min="5" max="5" width="5.83203125" style="277" bestFit="1" customWidth="1" collapsed="1"/>
    <col min="6" max="6" width="15.6640625" customWidth="1" collapsed="1"/>
    <col min="7" max="8" width="7.6640625" style="277" customWidth="1" collapsed="1"/>
    <col min="9" max="9" width="30.6640625" customWidth="1" collapsed="1"/>
    <col min="10" max="10" width="7.6640625" style="277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J1" s="279"/>
      <c r="K1" s="211"/>
      <c r="L1" s="209"/>
      <c r="N1" s="75"/>
      <c r="O1" s="211"/>
      <c r="P1" s="211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285"/>
      <c r="D2" s="154"/>
      <c r="E2" s="83"/>
      <c r="F2" s="83"/>
      <c r="G2" s="83"/>
      <c r="H2" s="83"/>
      <c r="I2" s="40"/>
      <c r="J2" s="279"/>
      <c r="K2" s="211"/>
      <c r="L2" s="209"/>
      <c r="N2" s="75"/>
      <c r="O2" s="211"/>
      <c r="P2" s="211"/>
      <c r="Q2" s="100"/>
      <c r="R2" s="100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79"/>
      <c r="K3" s="740" t="s">
        <v>600</v>
      </c>
      <c r="L3" s="740"/>
      <c r="M3" s="740"/>
      <c r="N3" s="740"/>
      <c r="O3" s="211"/>
      <c r="P3" s="211"/>
      <c r="R3" s="151"/>
      <c r="S3"/>
      <c r="T3"/>
      <c r="U3"/>
      <c r="V3"/>
      <c r="W3"/>
      <c r="X3"/>
      <c r="Y3"/>
    </row>
    <row r="4" spans="1:47" ht="13.75" customHeight="1">
      <c r="A4" s="3" t="s">
        <v>466</v>
      </c>
      <c r="B4" s="3"/>
      <c r="C4" s="283"/>
      <c r="D4" s="148"/>
      <c r="E4" s="214"/>
      <c r="F4" s="738" t="s">
        <v>549</v>
      </c>
      <c r="G4" s="738"/>
      <c r="H4" s="738"/>
      <c r="I4" s="738"/>
      <c r="J4" s="279"/>
      <c r="K4" s="217" t="s">
        <v>602</v>
      </c>
      <c r="L4" s="208"/>
      <c r="M4" s="152"/>
      <c r="N4" s="152"/>
      <c r="O4" s="211"/>
      <c r="P4" s="211"/>
      <c r="R4" s="151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454</v>
      </c>
      <c r="G5" s="738"/>
      <c r="H5" s="738"/>
      <c r="I5" s="738"/>
      <c r="J5" s="279"/>
      <c r="K5" s="217" t="s">
        <v>601</v>
      </c>
      <c r="L5" s="208"/>
      <c r="M5" s="152"/>
      <c r="N5" s="152"/>
      <c r="O5" s="211"/>
      <c r="P5" s="211"/>
      <c r="R5" s="151"/>
      <c r="S5"/>
      <c r="T5"/>
      <c r="U5"/>
      <c r="V5"/>
      <c r="W5"/>
      <c r="X5"/>
      <c r="Y5"/>
    </row>
    <row r="6" spans="1:47">
      <c r="A6" s="67" t="s">
        <v>1302</v>
      </c>
      <c r="B6" s="212" t="s">
        <v>1303</v>
      </c>
      <c r="C6" s="283" t="s">
        <v>1304</v>
      </c>
      <c r="D6" s="148" t="s">
        <v>1305</v>
      </c>
      <c r="E6" s="278"/>
      <c r="F6" s="742" t="s">
        <v>474</v>
      </c>
      <c r="G6" s="742"/>
      <c r="H6" s="742"/>
      <c r="I6" s="742"/>
      <c r="J6" s="279"/>
      <c r="K6" s="737" t="s">
        <v>449</v>
      </c>
      <c r="L6" s="737"/>
      <c r="M6" s="737"/>
      <c r="N6" s="737"/>
      <c r="O6" s="737"/>
      <c r="P6" s="737"/>
      <c r="Q6" s="151"/>
      <c r="R6" s="151"/>
      <c r="S6"/>
      <c r="T6"/>
      <c r="U6"/>
      <c r="V6"/>
      <c r="W6"/>
      <c r="X6"/>
      <c r="Y6"/>
    </row>
    <row r="7" spans="1:47">
      <c r="A7" s="67" t="s">
        <v>1220</v>
      </c>
      <c r="B7" s="212" t="s">
        <v>1123</v>
      </c>
      <c r="C7" s="283" t="s">
        <v>1124</v>
      </c>
      <c r="D7" s="148" t="s">
        <v>1125</v>
      </c>
      <c r="E7" s="278"/>
      <c r="F7" s="742" t="s">
        <v>357</v>
      </c>
      <c r="G7" s="742"/>
      <c r="H7" s="742"/>
      <c r="I7" s="742"/>
      <c r="J7" s="279"/>
      <c r="K7" s="737" t="s">
        <v>2</v>
      </c>
      <c r="L7" s="737"/>
      <c r="M7" s="737"/>
      <c r="N7" s="737"/>
      <c r="O7" s="737"/>
      <c r="P7" s="737"/>
      <c r="Q7" s="151"/>
      <c r="R7" s="151"/>
      <c r="S7"/>
      <c r="T7"/>
      <c r="U7"/>
      <c r="V7"/>
      <c r="W7"/>
      <c r="X7"/>
      <c r="Y7"/>
    </row>
    <row r="8" spans="1:47" ht="12.75" customHeight="1">
      <c r="A8" s="28" t="s">
        <v>1127</v>
      </c>
      <c r="B8" s="28" t="s">
        <v>1128</v>
      </c>
      <c r="C8" s="283" t="s">
        <v>1129</v>
      </c>
      <c r="D8" s="148" t="s">
        <v>1130</v>
      </c>
      <c r="E8" s="19"/>
      <c r="F8" s="738" t="s">
        <v>1205</v>
      </c>
      <c r="G8" s="738"/>
      <c r="H8" s="738"/>
      <c r="I8" s="738"/>
      <c r="J8" s="278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>
      <c r="A9" s="28"/>
      <c r="B9" s="28"/>
      <c r="C9" s="283"/>
      <c r="D9" s="148"/>
      <c r="E9" s="19"/>
      <c r="F9" s="738" t="s">
        <v>1206</v>
      </c>
      <c r="G9" s="738"/>
      <c r="H9" s="738"/>
      <c r="I9" s="738"/>
      <c r="J9" s="278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>
      <c r="A10" s="28"/>
      <c r="B10" s="28"/>
      <c r="C10" s="283"/>
      <c r="D10" s="148"/>
      <c r="E10" s="19"/>
      <c r="F10" s="210"/>
      <c r="G10" s="281"/>
      <c r="H10" s="281"/>
      <c r="I10" s="207"/>
      <c r="J10" s="278"/>
      <c r="K10" s="206"/>
      <c r="L10" s="212"/>
      <c r="N10" s="75"/>
      <c r="O10" s="211"/>
      <c r="P10" s="211"/>
      <c r="Q10" s="100"/>
      <c r="R10" s="100"/>
      <c r="S10"/>
      <c r="T10"/>
      <c r="U10"/>
      <c r="V10"/>
      <c r="W10"/>
      <c r="X10"/>
      <c r="Y10"/>
    </row>
    <row r="11" spans="1:47">
      <c r="A11" s="3"/>
      <c r="B11" s="3"/>
      <c r="C11" s="283"/>
      <c r="D11" s="148"/>
      <c r="E11" s="19"/>
      <c r="F11" s="211"/>
      <c r="G11" s="279"/>
      <c r="H11" s="279"/>
      <c r="I11" s="44"/>
      <c r="J11" s="278"/>
      <c r="K11" s="206"/>
      <c r="L11" s="212"/>
      <c r="N11" s="75"/>
      <c r="O11" s="211"/>
      <c r="P11" s="211"/>
      <c r="Q11" s="100"/>
      <c r="R11" s="100"/>
      <c r="S11"/>
      <c r="T11"/>
      <c r="U11"/>
      <c r="V11"/>
      <c r="W11"/>
      <c r="X11"/>
      <c r="Y11"/>
    </row>
    <row r="12" spans="1:47" s="284" customFormat="1">
      <c r="A12" s="303"/>
      <c r="B12" s="303"/>
      <c r="C12" s="299" t="s">
        <v>1276</v>
      </c>
      <c r="D12" s="148" t="s">
        <v>1277</v>
      </c>
      <c r="E12" s="299" t="s">
        <v>92</v>
      </c>
      <c r="F12" s="299"/>
      <c r="G12" s="736" t="s">
        <v>1278</v>
      </c>
      <c r="H12" s="736"/>
      <c r="I12" s="40"/>
      <c r="J12" s="299" t="s">
        <v>788</v>
      </c>
      <c r="K12" s="299" t="s">
        <v>1279</v>
      </c>
      <c r="L12" s="299" t="s">
        <v>1280</v>
      </c>
      <c r="M12" s="304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174</v>
      </c>
      <c r="T12" s="733"/>
      <c r="U12" s="733"/>
      <c r="V12" s="73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305" t="s">
        <v>1282</v>
      </c>
      <c r="B13" s="305" t="s">
        <v>1283</v>
      </c>
      <c r="C13" s="70" t="s">
        <v>1284</v>
      </c>
      <c r="D13" s="71" t="s">
        <v>1285</v>
      </c>
      <c r="E13" s="70" t="s">
        <v>93</v>
      </c>
      <c r="F13" s="70" t="s">
        <v>1286</v>
      </c>
      <c r="G13" s="70" t="s">
        <v>789</v>
      </c>
      <c r="H13" s="70" t="s">
        <v>790</v>
      </c>
      <c r="I13" s="29" t="s">
        <v>791</v>
      </c>
      <c r="J13" s="70" t="s">
        <v>784</v>
      </c>
      <c r="K13" s="306"/>
      <c r="L13" s="70" t="s">
        <v>818</v>
      </c>
      <c r="M13" s="307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1" t="s">
        <v>166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>
      <c r="A14" s="35" t="s">
        <v>1265</v>
      </c>
      <c r="B14" s="35" t="s">
        <v>1335</v>
      </c>
      <c r="C14" s="15">
        <v>5.6250000000000001E-2</v>
      </c>
      <c r="D14" s="15">
        <v>0</v>
      </c>
      <c r="E14" s="300">
        <v>10</v>
      </c>
      <c r="F14" s="300" t="s">
        <v>744</v>
      </c>
      <c r="G14" s="300">
        <v>1190</v>
      </c>
      <c r="H14" s="300">
        <v>1103</v>
      </c>
      <c r="I14" s="25" t="s">
        <v>395</v>
      </c>
      <c r="J14" s="300" t="s">
        <v>1258</v>
      </c>
      <c r="K14" s="300">
        <v>4</v>
      </c>
      <c r="L14" s="300">
        <v>180</v>
      </c>
      <c r="M14" s="19">
        <v>5889.9508999999998</v>
      </c>
      <c r="N14" s="35"/>
      <c r="S14"/>
      <c r="T14" s="351"/>
      <c r="U14" s="437"/>
      <c r="V14" s="342"/>
      <c r="W14"/>
      <c r="X14"/>
      <c r="Y14"/>
    </row>
    <row r="15" spans="1:47">
      <c r="A15" s="35" t="s">
        <v>998</v>
      </c>
      <c r="B15" s="35" t="s">
        <v>1266</v>
      </c>
      <c r="C15" s="15">
        <v>8.1250000000000003E-2</v>
      </c>
      <c r="D15" s="15">
        <v>0</v>
      </c>
      <c r="E15" s="300">
        <v>30</v>
      </c>
      <c r="F15" s="300" t="s">
        <v>744</v>
      </c>
      <c r="G15" s="300">
        <v>1190</v>
      </c>
      <c r="H15" s="300">
        <v>1000</v>
      </c>
      <c r="I15" s="25" t="s">
        <v>526</v>
      </c>
      <c r="J15" s="300" t="s">
        <v>1258</v>
      </c>
      <c r="K15" s="300">
        <v>4</v>
      </c>
      <c r="L15" s="300">
        <v>180</v>
      </c>
      <c r="M15" s="19">
        <v>5891.451</v>
      </c>
      <c r="N15" s="35"/>
      <c r="S15"/>
      <c r="T15" s="351"/>
      <c r="U15" s="437"/>
      <c r="V15" s="342"/>
      <c r="W15"/>
      <c r="X15"/>
      <c r="Y15"/>
    </row>
    <row r="16" spans="1:47">
      <c r="A16" s="50" t="s">
        <v>998</v>
      </c>
      <c r="B16" s="59" t="s">
        <v>1339</v>
      </c>
      <c r="C16" s="15">
        <v>8.3333333333333329E-2</v>
      </c>
      <c r="D16" s="15">
        <v>0</v>
      </c>
      <c r="E16" s="300">
        <v>30</v>
      </c>
      <c r="F16" s="300" t="s">
        <v>744</v>
      </c>
      <c r="G16" s="300">
        <v>1070</v>
      </c>
      <c r="H16" s="300">
        <v>880</v>
      </c>
      <c r="I16" s="25" t="s">
        <v>387</v>
      </c>
      <c r="J16" s="300" t="s">
        <v>1258</v>
      </c>
      <c r="K16" s="300">
        <v>4</v>
      </c>
      <c r="L16" s="300">
        <v>180</v>
      </c>
      <c r="M16" s="19">
        <v>5891.451</v>
      </c>
      <c r="N16" s="35"/>
      <c r="S16"/>
      <c r="T16" s="351"/>
      <c r="U16" s="437"/>
      <c r="V16" s="342"/>
      <c r="W16"/>
      <c r="X16"/>
      <c r="Y16"/>
    </row>
    <row r="17" spans="1:47">
      <c r="A17" s="35" t="s">
        <v>998</v>
      </c>
      <c r="B17" s="35" t="s">
        <v>1340</v>
      </c>
      <c r="C17" s="15">
        <v>9.7222222222222224E-2</v>
      </c>
      <c r="D17" s="15">
        <v>0</v>
      </c>
      <c r="E17" s="300">
        <v>30</v>
      </c>
      <c r="F17" s="300" t="s">
        <v>1038</v>
      </c>
      <c r="G17" s="300">
        <v>880</v>
      </c>
      <c r="H17" s="300">
        <v>867</v>
      </c>
      <c r="I17" s="25" t="s">
        <v>526</v>
      </c>
      <c r="J17" s="300" t="s">
        <v>1258</v>
      </c>
      <c r="K17" s="300">
        <v>4</v>
      </c>
      <c r="L17" s="300">
        <v>180</v>
      </c>
      <c r="M17" s="80">
        <v>7647.38</v>
      </c>
      <c r="N17" s="35"/>
      <c r="O17" s="337">
        <v>264.5</v>
      </c>
      <c r="P17" s="337">
        <v>270.5</v>
      </c>
      <c r="S17"/>
      <c r="T17" s="352"/>
      <c r="U17" s="438"/>
      <c r="V17" s="342"/>
      <c r="W17"/>
      <c r="X17"/>
      <c r="Y17"/>
    </row>
    <row r="18" spans="1:47">
      <c r="A18" s="35" t="s">
        <v>552</v>
      </c>
      <c r="B18" s="35" t="s">
        <v>1269</v>
      </c>
      <c r="C18" s="15">
        <v>0.1173611111111111</v>
      </c>
      <c r="D18" s="300"/>
      <c r="E18" s="300">
        <v>30</v>
      </c>
      <c r="F18" s="300" t="s">
        <v>1039</v>
      </c>
      <c r="G18" s="300">
        <v>870</v>
      </c>
      <c r="H18" s="300">
        <v>783</v>
      </c>
      <c r="I18" s="25" t="s">
        <v>1181</v>
      </c>
      <c r="J18" s="300" t="s">
        <v>796</v>
      </c>
      <c r="K18" s="300">
        <v>4</v>
      </c>
      <c r="L18" s="300">
        <v>180</v>
      </c>
      <c r="M18" s="19">
        <v>7698.9647000000004</v>
      </c>
      <c r="N18" s="35" t="s">
        <v>89</v>
      </c>
      <c r="S18" s="431" t="s">
        <v>1188</v>
      </c>
      <c r="T18" s="352"/>
      <c r="U18" s="438"/>
      <c r="V18" s="342"/>
      <c r="W18"/>
      <c r="X18"/>
      <c r="Y18"/>
      <c r="Z18" s="453">
        <v>53.185360000000003</v>
      </c>
      <c r="AA18" s="453">
        <v>17.048929999999999</v>
      </c>
      <c r="AB18" s="450">
        <v>140.52379999999999</v>
      </c>
      <c r="AC18" s="450">
        <v>71.486099999999993</v>
      </c>
      <c r="AD18" s="452">
        <v>2.7465380258000001</v>
      </c>
      <c r="AE18" s="450">
        <v>1.054</v>
      </c>
      <c r="AF18" s="450">
        <v>0.16700000000000001</v>
      </c>
      <c r="AG18" s="450">
        <v>4.55</v>
      </c>
      <c r="AH18" s="450">
        <v>78.343000000000004</v>
      </c>
      <c r="AI18" s="449">
        <v>1828.6880000000001</v>
      </c>
      <c r="AJ18" s="450">
        <v>6.02128</v>
      </c>
      <c r="AK18" s="450">
        <v>2.62954</v>
      </c>
      <c r="AL18" s="450">
        <v>61.518659999999997</v>
      </c>
      <c r="AM18" s="450">
        <v>1.52173</v>
      </c>
      <c r="AN18" s="448">
        <v>147344645.80000001</v>
      </c>
      <c r="AO18" s="451">
        <v>0.82120910000000003</v>
      </c>
      <c r="AP18" s="448">
        <v>391937.45121999999</v>
      </c>
      <c r="AQ18" s="451">
        <v>-3.5424400000000002E-2</v>
      </c>
      <c r="AR18" s="450">
        <v>124.40949999999999</v>
      </c>
      <c r="AS18" s="448" t="s">
        <v>472</v>
      </c>
      <c r="AT18" s="450">
        <v>55.464700000000001</v>
      </c>
    </row>
    <row r="19" spans="1:47">
      <c r="A19" s="35" t="s">
        <v>836</v>
      </c>
      <c r="B19" s="35" t="s">
        <v>1244</v>
      </c>
      <c r="C19" s="15">
        <v>0.12430555555555556</v>
      </c>
      <c r="D19" s="300"/>
      <c r="E19" s="300">
        <v>300</v>
      </c>
      <c r="F19" s="300" t="s">
        <v>1039</v>
      </c>
      <c r="G19" s="300">
        <v>870</v>
      </c>
      <c r="H19" s="300">
        <v>783</v>
      </c>
      <c r="I19" s="25" t="s">
        <v>703</v>
      </c>
      <c r="J19" s="300" t="s">
        <v>796</v>
      </c>
      <c r="K19" s="300">
        <v>4</v>
      </c>
      <c r="L19" s="300">
        <v>180</v>
      </c>
      <c r="M19" s="19">
        <v>7698.9647000000004</v>
      </c>
      <c r="N19" s="35"/>
      <c r="S19" s="431" t="s">
        <v>1100</v>
      </c>
      <c r="T19" s="352">
        <v>0</v>
      </c>
      <c r="U19" s="438">
        <v>0</v>
      </c>
      <c r="V19" s="431" t="s">
        <v>12</v>
      </c>
      <c r="W19" s="449">
        <v>95.450346820081677</v>
      </c>
      <c r="X19" s="449">
        <v>-5.4004818983735738</v>
      </c>
      <c r="Y19" s="449">
        <v>171.00388744796942</v>
      </c>
      <c r="Z19" s="453">
        <v>53.244349999999997</v>
      </c>
      <c r="AA19" s="453">
        <v>17.065989999999999</v>
      </c>
      <c r="AB19" s="450">
        <v>147.69149999999999</v>
      </c>
      <c r="AC19" s="450">
        <v>72.8446</v>
      </c>
      <c r="AD19" s="452">
        <v>2.9303733149000002</v>
      </c>
      <c r="AE19" s="450">
        <v>1.046</v>
      </c>
      <c r="AF19" s="450">
        <v>0.16500000000000001</v>
      </c>
      <c r="AG19" s="450">
        <v>4.55</v>
      </c>
      <c r="AH19" s="450">
        <v>78.38</v>
      </c>
      <c r="AI19" s="449">
        <v>1828.771</v>
      </c>
      <c r="AJ19" s="450">
        <v>5.9795699999999998</v>
      </c>
      <c r="AK19" s="450">
        <v>2.62791</v>
      </c>
      <c r="AL19" s="450">
        <v>61.425899999999999</v>
      </c>
      <c r="AM19" s="450">
        <v>1.5218499999999999</v>
      </c>
      <c r="AN19" s="448">
        <v>147345187.5</v>
      </c>
      <c r="AO19" s="451">
        <v>0.82048319999999997</v>
      </c>
      <c r="AP19" s="448">
        <v>391919.60368</v>
      </c>
      <c r="AQ19" s="451">
        <v>-1.8629699999999999E-2</v>
      </c>
      <c r="AR19" s="450">
        <v>124.4606</v>
      </c>
      <c r="AS19" s="448" t="s">
        <v>472</v>
      </c>
      <c r="AT19" s="450">
        <v>55.413699999999999</v>
      </c>
    </row>
    <row r="20" spans="1:47">
      <c r="A20" s="35" t="s">
        <v>453</v>
      </c>
      <c r="B20" s="35" t="s">
        <v>32</v>
      </c>
      <c r="C20" s="15">
        <v>0.13680555555555554</v>
      </c>
      <c r="D20" s="300"/>
      <c r="E20" s="300">
        <v>300</v>
      </c>
      <c r="F20" s="300" t="s">
        <v>1039</v>
      </c>
      <c r="G20" s="300">
        <v>870</v>
      </c>
      <c r="H20" s="300">
        <v>783</v>
      </c>
      <c r="I20" s="25" t="s">
        <v>703</v>
      </c>
      <c r="J20" s="300" t="s">
        <v>796</v>
      </c>
      <c r="K20" s="300">
        <v>4</v>
      </c>
      <c r="L20" s="300">
        <v>180</v>
      </c>
      <c r="M20" s="19">
        <v>7698.9647000000004</v>
      </c>
      <c r="N20" s="35"/>
      <c r="S20" s="431" t="s">
        <v>498</v>
      </c>
      <c r="T20" s="352">
        <v>0</v>
      </c>
      <c r="U20" s="438">
        <v>0</v>
      </c>
      <c r="V20" s="431" t="s">
        <v>12</v>
      </c>
      <c r="W20" s="449">
        <v>96.991968066211925</v>
      </c>
      <c r="X20" s="449">
        <v>28.168042877096664</v>
      </c>
      <c r="Y20" s="449">
        <v>171.0058238164047</v>
      </c>
      <c r="Z20" s="453">
        <v>53.35089</v>
      </c>
      <c r="AA20" s="453">
        <v>17.095590000000001</v>
      </c>
      <c r="AB20" s="450">
        <v>163.2603</v>
      </c>
      <c r="AC20" s="450">
        <v>74.611900000000006</v>
      </c>
      <c r="AD20" s="452">
        <v>3.2646192951000002</v>
      </c>
      <c r="AE20" s="450">
        <v>1.0369999999999999</v>
      </c>
      <c r="AF20" s="450">
        <v>0.16400000000000001</v>
      </c>
      <c r="AG20" s="450">
        <v>4.55</v>
      </c>
      <c r="AH20" s="450">
        <v>78.445999999999998</v>
      </c>
      <c r="AI20" s="449">
        <v>1828.789</v>
      </c>
      <c r="AJ20" s="450">
        <v>5.9027000000000003</v>
      </c>
      <c r="AK20" s="450">
        <v>2.6260599999999998</v>
      </c>
      <c r="AL20" s="450">
        <v>61.257260000000002</v>
      </c>
      <c r="AM20" s="450">
        <v>1.5220800000000001</v>
      </c>
      <c r="AN20" s="448">
        <v>147346171.30000001</v>
      </c>
      <c r="AO20" s="451">
        <v>0.81915950000000004</v>
      </c>
      <c r="AP20" s="448">
        <v>391915.72217999998</v>
      </c>
      <c r="AQ20" s="451">
        <v>1.22139E-2</v>
      </c>
      <c r="AR20" s="450">
        <v>124.55240000000001</v>
      </c>
      <c r="AS20" s="448" t="s">
        <v>472</v>
      </c>
      <c r="AT20" s="450">
        <v>55.322000000000003</v>
      </c>
    </row>
    <row r="21" spans="1:47" s="330" customFormat="1">
      <c r="A21" s="35" t="s">
        <v>836</v>
      </c>
      <c r="B21" s="35" t="s">
        <v>1221</v>
      </c>
      <c r="C21" s="15">
        <v>0.14652777777777778</v>
      </c>
      <c r="D21" s="329"/>
      <c r="E21" s="329">
        <v>300</v>
      </c>
      <c r="F21" s="329" t="s">
        <v>1039</v>
      </c>
      <c r="G21" s="329">
        <v>870</v>
      </c>
      <c r="H21" s="329">
        <v>783</v>
      </c>
      <c r="I21" s="25" t="s">
        <v>989</v>
      </c>
      <c r="J21" s="329" t="s">
        <v>796</v>
      </c>
      <c r="K21" s="329">
        <v>4</v>
      </c>
      <c r="L21" s="329">
        <v>180</v>
      </c>
      <c r="M21" s="19">
        <v>7698.9647000000004</v>
      </c>
      <c r="N21" s="35" t="s">
        <v>452</v>
      </c>
      <c r="S21" s="431" t="s">
        <v>1100</v>
      </c>
      <c r="T21" s="352">
        <v>0</v>
      </c>
      <c r="U21" s="438">
        <v>0</v>
      </c>
      <c r="V21" s="431" t="s">
        <v>200</v>
      </c>
      <c r="W21" s="449">
        <v>95.390981409832136</v>
      </c>
      <c r="X21" s="449">
        <v>-3.2035744356296587</v>
      </c>
      <c r="Y21" s="449">
        <v>391.89658375682757</v>
      </c>
      <c r="Z21" s="453">
        <v>53.425150000000002</v>
      </c>
      <c r="AA21" s="453">
        <v>17.115210000000001</v>
      </c>
      <c r="AB21" s="450">
        <v>175.6961</v>
      </c>
      <c r="AC21" s="450">
        <v>75.165899999999993</v>
      </c>
      <c r="AD21" s="452">
        <v>3.4985914813000001</v>
      </c>
      <c r="AE21" s="450">
        <v>1.034</v>
      </c>
      <c r="AF21" s="450">
        <v>0.16400000000000001</v>
      </c>
      <c r="AG21" s="450">
        <v>4.55</v>
      </c>
      <c r="AH21" s="450">
        <v>78.491</v>
      </c>
      <c r="AI21" s="449">
        <v>1828.6990000000001</v>
      </c>
      <c r="AJ21" s="450">
        <v>5.8483000000000001</v>
      </c>
      <c r="AK21" s="450">
        <v>2.6257100000000002</v>
      </c>
      <c r="AL21" s="450">
        <v>61.139209999999999</v>
      </c>
      <c r="AM21" s="450">
        <v>1.52224</v>
      </c>
      <c r="AN21" s="448">
        <v>147346859</v>
      </c>
      <c r="AO21" s="451">
        <v>0.81822980000000001</v>
      </c>
      <c r="AP21" s="448">
        <v>391935.10352</v>
      </c>
      <c r="AQ21" s="451">
        <v>3.3938200000000002E-2</v>
      </c>
      <c r="AR21" s="450">
        <v>124.6161</v>
      </c>
      <c r="AS21" s="448" t="s">
        <v>472</v>
      </c>
      <c r="AT21" s="450">
        <v>55.258400000000002</v>
      </c>
      <c r="AU21"/>
    </row>
    <row r="22" spans="1:47">
      <c r="A22" s="35" t="s">
        <v>837</v>
      </c>
      <c r="B22" s="35" t="s">
        <v>582</v>
      </c>
      <c r="C22" s="15">
        <v>0.15208333333333332</v>
      </c>
      <c r="D22" s="300"/>
      <c r="E22" s="300">
        <v>300</v>
      </c>
      <c r="F22" s="300" t="s">
        <v>1039</v>
      </c>
      <c r="G22" s="300">
        <v>870</v>
      </c>
      <c r="H22" s="300">
        <v>783</v>
      </c>
      <c r="I22" s="25" t="s">
        <v>704</v>
      </c>
      <c r="J22" s="300" t="s">
        <v>796</v>
      </c>
      <c r="K22" s="300">
        <v>4</v>
      </c>
      <c r="L22" s="300">
        <v>180</v>
      </c>
      <c r="M22" s="19">
        <v>7698.9647000000004</v>
      </c>
      <c r="N22" s="35"/>
      <c r="S22" s="431" t="s">
        <v>498</v>
      </c>
      <c r="T22" s="352">
        <v>0</v>
      </c>
      <c r="U22" s="438">
        <v>0</v>
      </c>
      <c r="V22" s="431" t="s">
        <v>200</v>
      </c>
      <c r="W22" s="449">
        <v>96.794096089819149</v>
      </c>
      <c r="X22" s="449">
        <v>26.788717718032203</v>
      </c>
      <c r="Y22" s="449">
        <v>391.92391401951545</v>
      </c>
      <c r="Z22" s="453">
        <v>53.467559999999999</v>
      </c>
      <c r="AA22" s="453">
        <v>17.12602</v>
      </c>
      <c r="AB22" s="450">
        <v>183.03299999999999</v>
      </c>
      <c r="AC22" s="450">
        <v>75.1952</v>
      </c>
      <c r="AD22" s="452">
        <v>3.6322898735</v>
      </c>
      <c r="AE22" s="450">
        <v>1.034</v>
      </c>
      <c r="AF22" s="450">
        <v>0.16400000000000001</v>
      </c>
      <c r="AG22" s="450">
        <v>4.55</v>
      </c>
      <c r="AH22" s="450">
        <v>78.516999999999996</v>
      </c>
      <c r="AI22" s="449">
        <v>1828.6089999999999</v>
      </c>
      <c r="AJ22" s="450">
        <v>5.8170700000000002</v>
      </c>
      <c r="AK22" s="450">
        <v>2.6258699999999999</v>
      </c>
      <c r="AL22" s="450">
        <v>61.071750000000002</v>
      </c>
      <c r="AM22" s="450">
        <v>1.52233</v>
      </c>
      <c r="AN22" s="448">
        <v>147347251.59999999</v>
      </c>
      <c r="AO22" s="451">
        <v>0.81769749999999997</v>
      </c>
      <c r="AP22" s="448">
        <v>391954.37819999998</v>
      </c>
      <c r="AQ22" s="451">
        <v>4.63661E-2</v>
      </c>
      <c r="AR22" s="450">
        <v>124.6524</v>
      </c>
      <c r="AS22" s="448" t="s">
        <v>472</v>
      </c>
      <c r="AT22" s="450">
        <v>55.222200000000001</v>
      </c>
    </row>
    <row r="23" spans="1:47">
      <c r="A23" s="35" t="s">
        <v>687</v>
      </c>
      <c r="B23" s="35" t="s">
        <v>794</v>
      </c>
      <c r="C23" s="15">
        <v>0.16041666666666668</v>
      </c>
      <c r="D23" s="300"/>
      <c r="E23" s="300">
        <v>300</v>
      </c>
      <c r="F23" s="300" t="s">
        <v>744</v>
      </c>
      <c r="G23" s="300">
        <v>1190</v>
      </c>
      <c r="H23" s="300">
        <v>1103</v>
      </c>
      <c r="I23" s="25" t="s">
        <v>703</v>
      </c>
      <c r="J23" s="300" t="s">
        <v>796</v>
      </c>
      <c r="K23" s="300">
        <v>4</v>
      </c>
      <c r="L23" s="300">
        <v>180</v>
      </c>
      <c r="M23" s="19">
        <v>5889.9508999999998</v>
      </c>
      <c r="N23" s="35"/>
      <c r="S23" s="431" t="s">
        <v>1100</v>
      </c>
      <c r="T23" s="352">
        <v>0</v>
      </c>
      <c r="U23" s="438">
        <v>0</v>
      </c>
      <c r="V23" s="431" t="s">
        <v>12</v>
      </c>
      <c r="W23" s="449">
        <v>95.238256396863562</v>
      </c>
      <c r="X23" s="449">
        <v>-5.449395934211168</v>
      </c>
      <c r="Y23" s="449">
        <v>171.04084807073741</v>
      </c>
      <c r="Z23" s="453">
        <v>53.531199999999998</v>
      </c>
      <c r="AA23" s="453">
        <v>17.141680000000001</v>
      </c>
      <c r="AB23" s="450">
        <v>193.84569999999999</v>
      </c>
      <c r="AC23" s="450">
        <v>74.842799999999997</v>
      </c>
      <c r="AD23" s="452">
        <v>3.8328374618000001</v>
      </c>
      <c r="AE23" s="450">
        <v>1.036</v>
      </c>
      <c r="AF23" s="450">
        <v>0.16400000000000001</v>
      </c>
      <c r="AG23" s="450">
        <v>4.55</v>
      </c>
      <c r="AH23" s="450">
        <v>78.555999999999997</v>
      </c>
      <c r="AI23" s="449">
        <v>1828.422</v>
      </c>
      <c r="AJ23" s="450">
        <v>5.7701200000000004</v>
      </c>
      <c r="AK23" s="450">
        <v>2.6266400000000001</v>
      </c>
      <c r="AL23" s="450">
        <v>60.970570000000002</v>
      </c>
      <c r="AM23" s="450">
        <v>1.5224599999999999</v>
      </c>
      <c r="AN23" s="448">
        <v>147347840.09999999</v>
      </c>
      <c r="AO23" s="451">
        <v>0.81689750000000005</v>
      </c>
      <c r="AP23" s="448">
        <v>391994.47149999999</v>
      </c>
      <c r="AQ23" s="451">
        <v>6.4987699999999995E-2</v>
      </c>
      <c r="AR23" s="450">
        <v>124.70659999999999</v>
      </c>
      <c r="AS23" s="448" t="s">
        <v>472</v>
      </c>
      <c r="AT23" s="450">
        <v>55.167999999999999</v>
      </c>
    </row>
    <row r="24" spans="1:47">
      <c r="A24" s="35" t="s">
        <v>687</v>
      </c>
      <c r="B24" s="35" t="s">
        <v>795</v>
      </c>
      <c r="C24" s="15">
        <v>0.16597222222222222</v>
      </c>
      <c r="D24" s="300"/>
      <c r="E24" s="300">
        <v>300</v>
      </c>
      <c r="F24" s="300" t="s">
        <v>744</v>
      </c>
      <c r="G24" s="300">
        <v>1190</v>
      </c>
      <c r="H24" s="300">
        <v>1103</v>
      </c>
      <c r="I24" s="25" t="s">
        <v>704</v>
      </c>
      <c r="J24" s="300" t="s">
        <v>796</v>
      </c>
      <c r="K24" s="300">
        <v>4</v>
      </c>
      <c r="L24" s="300">
        <v>180</v>
      </c>
      <c r="M24" s="19">
        <v>5889.9508999999998</v>
      </c>
      <c r="N24" s="35"/>
      <c r="S24" s="431" t="s">
        <v>1100</v>
      </c>
      <c r="T24" s="352">
        <v>0</v>
      </c>
      <c r="U24" s="438">
        <v>0</v>
      </c>
      <c r="V24" s="431" t="s">
        <v>200</v>
      </c>
      <c r="W24" s="449">
        <v>95.28521155521365</v>
      </c>
      <c r="X24" s="449">
        <v>-3.2296239077310873</v>
      </c>
      <c r="Y24" s="449">
        <v>391.98381510678519</v>
      </c>
      <c r="Z24" s="453">
        <v>53.563070000000003</v>
      </c>
      <c r="AA24" s="453">
        <v>17.149260000000002</v>
      </c>
      <c r="AB24" s="450">
        <v>199.00380000000001</v>
      </c>
      <c r="AC24" s="450">
        <v>74.496700000000004</v>
      </c>
      <c r="AD24" s="452">
        <v>3.9331112559000001</v>
      </c>
      <c r="AE24" s="450">
        <v>1.0369999999999999</v>
      </c>
      <c r="AF24" s="450">
        <v>0.16400000000000001</v>
      </c>
      <c r="AG24" s="450">
        <v>4.55</v>
      </c>
      <c r="AH24" s="450">
        <v>78.575999999999993</v>
      </c>
      <c r="AI24" s="449">
        <v>1828.3050000000001</v>
      </c>
      <c r="AJ24" s="450">
        <v>5.7466200000000001</v>
      </c>
      <c r="AK24" s="450">
        <v>2.6272700000000002</v>
      </c>
      <c r="AL24" s="450">
        <v>60.919980000000002</v>
      </c>
      <c r="AM24" s="450">
        <v>1.5225299999999999</v>
      </c>
      <c r="AN24" s="448">
        <v>147348134.09999999</v>
      </c>
      <c r="AO24" s="451">
        <v>0.81649680000000002</v>
      </c>
      <c r="AP24" s="448">
        <v>392019.54161000001</v>
      </c>
      <c r="AQ24" s="451">
        <v>7.4275800000000003E-2</v>
      </c>
      <c r="AR24" s="450">
        <v>124.7337</v>
      </c>
      <c r="AS24" s="448" t="s">
        <v>472</v>
      </c>
      <c r="AT24" s="450">
        <v>55.140900000000002</v>
      </c>
    </row>
    <row r="25" spans="1:47">
      <c r="A25" s="35" t="s">
        <v>421</v>
      </c>
      <c r="B25" s="35" t="s">
        <v>797</v>
      </c>
      <c r="C25" s="15">
        <v>0.17083333333333331</v>
      </c>
      <c r="D25" s="300"/>
      <c r="E25" s="300">
        <v>300</v>
      </c>
      <c r="F25" s="300" t="s">
        <v>744</v>
      </c>
      <c r="G25" s="300">
        <v>1190</v>
      </c>
      <c r="H25" s="300">
        <v>1103</v>
      </c>
      <c r="I25" s="25" t="s">
        <v>703</v>
      </c>
      <c r="J25" s="300" t="s">
        <v>796</v>
      </c>
      <c r="K25" s="300">
        <v>4</v>
      </c>
      <c r="L25" s="300">
        <v>180</v>
      </c>
      <c r="M25" s="19">
        <v>5889.9508999999998</v>
      </c>
      <c r="N25" s="35"/>
      <c r="S25" s="431" t="s">
        <v>498</v>
      </c>
      <c r="T25" s="352">
        <v>0</v>
      </c>
      <c r="U25" s="438">
        <v>0</v>
      </c>
      <c r="V25" s="431" t="s">
        <v>12</v>
      </c>
      <c r="W25" s="449">
        <v>96.799072319475641</v>
      </c>
      <c r="X25" s="449">
        <v>28.120901393702685</v>
      </c>
      <c r="Y25" s="449">
        <v>171.05956327658964</v>
      </c>
      <c r="Z25" s="453">
        <v>53.610970000000002</v>
      </c>
      <c r="AA25" s="453">
        <v>17.160309999999999</v>
      </c>
      <c r="AB25" s="450">
        <v>206.2765</v>
      </c>
      <c r="AC25" s="450">
        <v>73.784800000000004</v>
      </c>
      <c r="AD25" s="452">
        <v>4.0835219471000004</v>
      </c>
      <c r="AE25" s="450">
        <v>1.0409999999999999</v>
      </c>
      <c r="AF25" s="450">
        <v>0.16500000000000001</v>
      </c>
      <c r="AG25" s="450">
        <v>4.55</v>
      </c>
      <c r="AH25" s="450">
        <v>78.605000000000004</v>
      </c>
      <c r="AI25" s="449">
        <v>1828.1</v>
      </c>
      <c r="AJ25" s="450">
        <v>5.7113800000000001</v>
      </c>
      <c r="AK25" s="450">
        <v>2.62853</v>
      </c>
      <c r="AL25" s="450">
        <v>60.844090000000001</v>
      </c>
      <c r="AM25" s="450">
        <v>1.5226299999999999</v>
      </c>
      <c r="AN25" s="448">
        <v>147348574.80000001</v>
      </c>
      <c r="AO25" s="451">
        <v>0.81589489999999998</v>
      </c>
      <c r="AP25" s="448">
        <v>392063.40636000002</v>
      </c>
      <c r="AQ25" s="451">
        <v>8.8162299999999999E-2</v>
      </c>
      <c r="AR25" s="450">
        <v>124.7744</v>
      </c>
      <c r="AS25" s="448" t="s">
        <v>472</v>
      </c>
      <c r="AT25" s="450">
        <v>55.100299999999997</v>
      </c>
    </row>
    <row r="26" spans="1:47">
      <c r="A26" s="35" t="s">
        <v>257</v>
      </c>
      <c r="B26" s="35" t="s">
        <v>798</v>
      </c>
      <c r="C26" s="15">
        <v>0.17569444444444446</v>
      </c>
      <c r="D26" s="300"/>
      <c r="E26" s="300">
        <v>300</v>
      </c>
      <c r="F26" s="300" t="s">
        <v>744</v>
      </c>
      <c r="G26" s="300">
        <v>1190</v>
      </c>
      <c r="H26" s="300">
        <v>1103</v>
      </c>
      <c r="I26" s="25" t="s">
        <v>704</v>
      </c>
      <c r="J26" s="300" t="s">
        <v>796</v>
      </c>
      <c r="K26" s="300">
        <v>4</v>
      </c>
      <c r="L26" s="300">
        <v>180</v>
      </c>
      <c r="M26" s="19">
        <v>5889.9508999999998</v>
      </c>
      <c r="N26" s="35"/>
      <c r="S26" s="431" t="s">
        <v>498</v>
      </c>
      <c r="T26" s="352">
        <v>0</v>
      </c>
      <c r="U26" s="438">
        <v>0</v>
      </c>
      <c r="V26" s="431" t="s">
        <v>200</v>
      </c>
      <c r="W26" s="449">
        <v>96.661358106699481</v>
      </c>
      <c r="X26" s="449">
        <v>26.750166438053885</v>
      </c>
      <c r="Y26" s="449">
        <v>392.0749739713192</v>
      </c>
      <c r="Z26" s="453">
        <v>53.648339999999997</v>
      </c>
      <c r="AA26" s="453">
        <v>17.16865</v>
      </c>
      <c r="AB26" s="450">
        <v>211.489</v>
      </c>
      <c r="AC26" s="450">
        <v>73.087900000000005</v>
      </c>
      <c r="AD26" s="452">
        <v>4.2005080402999999</v>
      </c>
      <c r="AE26" s="450">
        <v>1.0449999999999999</v>
      </c>
      <c r="AF26" s="450">
        <v>0.16500000000000001</v>
      </c>
      <c r="AG26" s="450">
        <v>4.54</v>
      </c>
      <c r="AH26" s="450">
        <v>78.626999999999995</v>
      </c>
      <c r="AI26" s="449">
        <v>1827.9169999999999</v>
      </c>
      <c r="AJ26" s="450">
        <v>5.6840099999999998</v>
      </c>
      <c r="AK26" s="450">
        <v>2.6297799999999998</v>
      </c>
      <c r="AL26" s="450">
        <v>60.785060000000001</v>
      </c>
      <c r="AM26" s="450">
        <v>1.52271</v>
      </c>
      <c r="AN26" s="448">
        <v>147348917.40000001</v>
      </c>
      <c r="AO26" s="451">
        <v>0.81542599999999998</v>
      </c>
      <c r="AP26" s="448">
        <v>392102.69717</v>
      </c>
      <c r="AQ26" s="451">
        <v>9.8913100000000004E-2</v>
      </c>
      <c r="AR26" s="450">
        <v>124.8061</v>
      </c>
      <c r="AS26" s="448" t="s">
        <v>472</v>
      </c>
      <c r="AT26" s="450">
        <v>55.0687</v>
      </c>
    </row>
    <row r="27" spans="1:47">
      <c r="A27" s="35" t="s">
        <v>422</v>
      </c>
      <c r="B27" s="35" t="s">
        <v>966</v>
      </c>
      <c r="C27" s="15">
        <v>0.18194444444444444</v>
      </c>
      <c r="D27" s="300"/>
      <c r="E27" s="300">
        <v>30</v>
      </c>
      <c r="F27" s="300" t="s">
        <v>744</v>
      </c>
      <c r="G27" s="300">
        <v>1190</v>
      </c>
      <c r="H27" s="300">
        <v>1103</v>
      </c>
      <c r="I27" s="25" t="s">
        <v>1181</v>
      </c>
      <c r="J27" s="300" t="s">
        <v>796</v>
      </c>
      <c r="K27" s="300">
        <v>4</v>
      </c>
      <c r="L27" s="300">
        <v>180</v>
      </c>
      <c r="M27" s="19">
        <v>5889.9508999999998</v>
      </c>
      <c r="N27" s="35"/>
      <c r="S27" s="431" t="s">
        <v>1188</v>
      </c>
      <c r="T27" s="352"/>
      <c r="U27" s="438"/>
      <c r="V27" s="342"/>
      <c r="W27"/>
      <c r="X27"/>
      <c r="Y27"/>
      <c r="Z27" s="453">
        <v>53.680459999999997</v>
      </c>
      <c r="AA27" s="453">
        <v>17.175619999999999</v>
      </c>
      <c r="AB27" s="450">
        <v>215.63079999999999</v>
      </c>
      <c r="AC27" s="450">
        <v>72.403300000000002</v>
      </c>
      <c r="AD27" s="452">
        <v>4.3007818345000004</v>
      </c>
      <c r="AE27" s="450">
        <v>1.0489999999999999</v>
      </c>
      <c r="AF27" s="450">
        <v>0.16600000000000001</v>
      </c>
      <c r="AG27" s="450">
        <v>4.54</v>
      </c>
      <c r="AH27" s="450">
        <v>78.647000000000006</v>
      </c>
      <c r="AI27" s="449">
        <v>1827.7439999999999</v>
      </c>
      <c r="AJ27" s="450">
        <v>5.6605800000000004</v>
      </c>
      <c r="AK27" s="450">
        <v>2.63104</v>
      </c>
      <c r="AL27" s="450">
        <v>60.734470000000002</v>
      </c>
      <c r="AM27" s="450">
        <v>1.52277</v>
      </c>
      <c r="AN27" s="448">
        <v>147349210.90000001</v>
      </c>
      <c r="AO27" s="451">
        <v>0.81502370000000002</v>
      </c>
      <c r="AP27" s="448">
        <v>392139.96124999999</v>
      </c>
      <c r="AQ27" s="451">
        <v>0.1080853</v>
      </c>
      <c r="AR27" s="450">
        <v>124.83320000000001</v>
      </c>
      <c r="AS27" s="448" t="s">
        <v>472</v>
      </c>
      <c r="AT27" s="450">
        <v>55.041499999999999</v>
      </c>
    </row>
    <row r="28" spans="1:47" ht="25">
      <c r="A28" s="35" t="s">
        <v>1163</v>
      </c>
      <c r="B28" s="35" t="s">
        <v>800</v>
      </c>
      <c r="C28" s="15">
        <v>0.18611111111111112</v>
      </c>
      <c r="D28" s="300"/>
      <c r="E28" s="300">
        <v>300</v>
      </c>
      <c r="F28" s="300" t="s">
        <v>744</v>
      </c>
      <c r="G28" s="300">
        <v>1190</v>
      </c>
      <c r="H28" s="300">
        <v>1103</v>
      </c>
      <c r="I28" s="25" t="s">
        <v>605</v>
      </c>
      <c r="J28" s="300" t="s">
        <v>796</v>
      </c>
      <c r="K28" s="300">
        <v>4</v>
      </c>
      <c r="L28" s="300">
        <v>180</v>
      </c>
      <c r="M28" s="19">
        <v>5889.9508999999998</v>
      </c>
      <c r="N28" s="35"/>
      <c r="S28" s="431" t="s">
        <v>1132</v>
      </c>
      <c r="T28" s="352">
        <v>0</v>
      </c>
      <c r="U28" s="438">
        <v>-5.6</v>
      </c>
      <c r="V28" s="432" t="s">
        <v>1291</v>
      </c>
      <c r="W28" s="449">
        <v>-59.660621727219507</v>
      </c>
      <c r="X28" s="449">
        <v>-83.070140932514548</v>
      </c>
      <c r="Y28" s="449">
        <v>140.47504133051621</v>
      </c>
      <c r="Z28" s="453">
        <v>53.728839999999998</v>
      </c>
      <c r="AA28" s="453">
        <v>17.185759999999998</v>
      </c>
      <c r="AB28" s="450">
        <v>221.28649999999999</v>
      </c>
      <c r="AC28" s="450">
        <v>71.245800000000003</v>
      </c>
      <c r="AD28" s="452">
        <v>4.4511925257999998</v>
      </c>
      <c r="AE28" s="450">
        <v>1.056</v>
      </c>
      <c r="AF28" s="450">
        <v>0.16700000000000001</v>
      </c>
      <c r="AG28" s="450">
        <v>4.54</v>
      </c>
      <c r="AH28" s="450">
        <v>78.676000000000002</v>
      </c>
      <c r="AI28" s="449">
        <v>1827.454</v>
      </c>
      <c r="AJ28" s="450">
        <v>5.62554</v>
      </c>
      <c r="AK28" s="450">
        <v>2.63327</v>
      </c>
      <c r="AL28" s="450">
        <v>60.658580000000001</v>
      </c>
      <c r="AM28" s="450">
        <v>1.52288</v>
      </c>
      <c r="AN28" s="448">
        <v>147349650.90000001</v>
      </c>
      <c r="AO28" s="451">
        <v>0.81441929999999996</v>
      </c>
      <c r="AP28" s="448">
        <v>392202.02850999997</v>
      </c>
      <c r="AQ28" s="451">
        <v>0.1217555</v>
      </c>
      <c r="AR28" s="450">
        <v>124.8741</v>
      </c>
      <c r="AS28" s="448" t="s">
        <v>472</v>
      </c>
      <c r="AT28" s="450">
        <v>55.000700000000002</v>
      </c>
    </row>
    <row r="29" spans="1:47" ht="24">
      <c r="A29" s="35" t="s">
        <v>1163</v>
      </c>
      <c r="B29" s="35" t="s">
        <v>1040</v>
      </c>
      <c r="C29" s="15">
        <v>0.19236111111111112</v>
      </c>
      <c r="D29" s="300"/>
      <c r="E29" s="300">
        <v>300</v>
      </c>
      <c r="F29" s="300" t="s">
        <v>744</v>
      </c>
      <c r="G29" s="300">
        <v>1190</v>
      </c>
      <c r="H29" s="300">
        <v>1103</v>
      </c>
      <c r="I29" s="25" t="s">
        <v>157</v>
      </c>
      <c r="J29" s="300" t="s">
        <v>796</v>
      </c>
      <c r="K29" s="300">
        <v>4</v>
      </c>
      <c r="L29" s="300">
        <v>180</v>
      </c>
      <c r="M29" s="19">
        <v>5889.9508999999998</v>
      </c>
      <c r="N29" s="35"/>
      <c r="S29" s="431" t="s">
        <v>1132</v>
      </c>
      <c r="T29" s="352">
        <v>0</v>
      </c>
      <c r="U29" s="438">
        <v>-8</v>
      </c>
      <c r="V29" s="432" t="s">
        <v>1292</v>
      </c>
      <c r="W29" s="449">
        <v>-45.197507529412931</v>
      </c>
      <c r="X29" s="449">
        <v>-85.342625535552187</v>
      </c>
      <c r="Y29" s="449">
        <v>398.1406937467541</v>
      </c>
      <c r="Z29" s="453">
        <v>53.777500000000003</v>
      </c>
      <c r="AA29" s="453">
        <v>17.195530000000002</v>
      </c>
      <c r="AB29" s="450">
        <v>226.31290000000001</v>
      </c>
      <c r="AC29" s="450">
        <v>69.956400000000002</v>
      </c>
      <c r="AD29" s="452">
        <v>4.6016032171000001</v>
      </c>
      <c r="AE29" s="450">
        <v>1.0640000000000001</v>
      </c>
      <c r="AF29" s="450">
        <v>0.16800000000000001</v>
      </c>
      <c r="AG29" s="450">
        <v>4.54</v>
      </c>
      <c r="AH29" s="450">
        <v>78.704999999999998</v>
      </c>
      <c r="AI29" s="449">
        <v>1827.1310000000001</v>
      </c>
      <c r="AJ29" s="450">
        <v>5.5906599999999997</v>
      </c>
      <c r="AK29" s="450">
        <v>2.6358999999999999</v>
      </c>
      <c r="AL29" s="450">
        <v>60.582700000000003</v>
      </c>
      <c r="AM29" s="450">
        <v>1.52298</v>
      </c>
      <c r="AN29" s="448">
        <v>147350090.5</v>
      </c>
      <c r="AO29" s="451">
        <v>0.81381380000000003</v>
      </c>
      <c r="AP29" s="448">
        <v>392271.44571</v>
      </c>
      <c r="AQ29" s="451">
        <v>0.1353017</v>
      </c>
      <c r="AR29" s="450">
        <v>124.9151</v>
      </c>
      <c r="AS29" s="448" t="s">
        <v>472</v>
      </c>
      <c r="AT29" s="450">
        <v>54.959800000000001</v>
      </c>
    </row>
    <row r="30" spans="1:47">
      <c r="A30" s="35" t="s">
        <v>159</v>
      </c>
      <c r="B30" s="35" t="s">
        <v>1041</v>
      </c>
      <c r="C30" s="15">
        <v>0.20555555555555557</v>
      </c>
      <c r="D30" s="300"/>
      <c r="E30" s="300">
        <v>300</v>
      </c>
      <c r="F30" s="300" t="s">
        <v>744</v>
      </c>
      <c r="G30" s="300">
        <v>1190</v>
      </c>
      <c r="H30" s="300">
        <v>1103</v>
      </c>
      <c r="I30" s="25" t="s">
        <v>703</v>
      </c>
      <c r="J30" s="300" t="s">
        <v>796</v>
      </c>
      <c r="K30" s="300">
        <v>4</v>
      </c>
      <c r="L30" s="300">
        <v>180</v>
      </c>
      <c r="M30" s="19">
        <v>5889.9508999999998</v>
      </c>
      <c r="N30" s="35"/>
      <c r="S30" s="433" t="s">
        <v>480</v>
      </c>
      <c r="T30" s="352">
        <v>0</v>
      </c>
      <c r="U30" s="438">
        <v>0</v>
      </c>
      <c r="V30" s="431" t="s">
        <v>12</v>
      </c>
      <c r="W30" s="449">
        <v>94.267222102777495</v>
      </c>
      <c r="X30" s="449">
        <v>-19.832133839834267</v>
      </c>
      <c r="Y30" s="449">
        <v>171.239796581154</v>
      </c>
      <c r="Z30" s="453">
        <v>53.881329999999998</v>
      </c>
      <c r="AA30" s="453">
        <v>17.214970000000001</v>
      </c>
      <c r="AB30" s="450">
        <v>235.1507</v>
      </c>
      <c r="AC30" s="450">
        <v>66.905100000000004</v>
      </c>
      <c r="AD30" s="452">
        <v>4.9191368987999997</v>
      </c>
      <c r="AE30" s="450">
        <v>1.087</v>
      </c>
      <c r="AF30" s="450">
        <v>0.17199999999999999</v>
      </c>
      <c r="AG30" s="450">
        <v>4.54</v>
      </c>
      <c r="AH30" s="450">
        <v>78.766999999999996</v>
      </c>
      <c r="AI30" s="449">
        <v>1826.338</v>
      </c>
      <c r="AJ30" s="450">
        <v>5.5177199999999997</v>
      </c>
      <c r="AK30" s="450">
        <v>2.6428500000000001</v>
      </c>
      <c r="AL30" s="450">
        <v>60.422490000000003</v>
      </c>
      <c r="AM30" s="450">
        <v>1.52319</v>
      </c>
      <c r="AN30" s="448">
        <v>147351017.5</v>
      </c>
      <c r="AO30" s="451">
        <v>0.81253240000000004</v>
      </c>
      <c r="AP30" s="448">
        <v>392441.79029999999</v>
      </c>
      <c r="AQ30" s="451">
        <v>0.16340089999999999</v>
      </c>
      <c r="AR30" s="450">
        <v>125.00239999999999</v>
      </c>
      <c r="AS30" s="448" t="s">
        <v>472</v>
      </c>
      <c r="AT30" s="450">
        <v>54.872599999999998</v>
      </c>
    </row>
    <row r="31" spans="1:47">
      <c r="A31" s="35" t="s">
        <v>159</v>
      </c>
      <c r="B31" s="35" t="s">
        <v>1042</v>
      </c>
      <c r="C31" s="15">
        <v>0.21180555555555555</v>
      </c>
      <c r="D31" s="300"/>
      <c r="E31" s="300">
        <v>300</v>
      </c>
      <c r="F31" s="300" t="s">
        <v>744</v>
      </c>
      <c r="G31" s="300">
        <v>1190</v>
      </c>
      <c r="H31" s="300">
        <v>1103</v>
      </c>
      <c r="I31" s="25" t="s">
        <v>704</v>
      </c>
      <c r="J31" s="300" t="s">
        <v>796</v>
      </c>
      <c r="K31" s="300">
        <v>4</v>
      </c>
      <c r="L31" s="300">
        <v>180</v>
      </c>
      <c r="M31" s="19">
        <v>5889.9508999999998</v>
      </c>
      <c r="N31" s="35"/>
      <c r="S31" s="433" t="s">
        <v>480</v>
      </c>
      <c r="T31" s="352">
        <v>0</v>
      </c>
      <c r="U31" s="438">
        <v>0</v>
      </c>
      <c r="V31" s="431" t="s">
        <v>200</v>
      </c>
      <c r="W31" s="449">
        <v>94.409380716628434</v>
      </c>
      <c r="X31" s="449">
        <v>-15.787667237623864</v>
      </c>
      <c r="Y31" s="449">
        <v>392.50040082917394</v>
      </c>
      <c r="Z31" s="453">
        <v>53.931130000000003</v>
      </c>
      <c r="AA31" s="453">
        <v>17.22362</v>
      </c>
      <c r="AB31" s="450">
        <v>238.64429999999999</v>
      </c>
      <c r="AC31" s="450">
        <v>65.342399999999998</v>
      </c>
      <c r="AD31" s="452">
        <v>5.0695475901</v>
      </c>
      <c r="AE31" s="450">
        <v>1.1000000000000001</v>
      </c>
      <c r="AF31" s="450">
        <v>0.17399999999999999</v>
      </c>
      <c r="AG31" s="450">
        <v>4.54</v>
      </c>
      <c r="AH31" s="450">
        <v>78.796999999999997</v>
      </c>
      <c r="AI31" s="449">
        <v>1825.9110000000001</v>
      </c>
      <c r="AJ31" s="450">
        <v>5.4836</v>
      </c>
      <c r="AK31" s="450">
        <v>2.6468099999999999</v>
      </c>
      <c r="AL31" s="450">
        <v>60.346600000000002</v>
      </c>
      <c r="AM31" s="450">
        <v>1.52329</v>
      </c>
      <c r="AN31" s="448">
        <v>147351456.09999999</v>
      </c>
      <c r="AO31" s="451">
        <v>0.81192379999999997</v>
      </c>
      <c r="AP31" s="448">
        <v>392533.56173000002</v>
      </c>
      <c r="AQ31" s="451">
        <v>0.17643259999999999</v>
      </c>
      <c r="AR31" s="450">
        <v>125.0441</v>
      </c>
      <c r="AS31" s="448" t="s">
        <v>472</v>
      </c>
      <c r="AT31" s="450">
        <v>54.830800000000004</v>
      </c>
    </row>
    <row r="32" spans="1:47">
      <c r="A32" s="35" t="s">
        <v>1188</v>
      </c>
      <c r="B32" s="35" t="s">
        <v>1043</v>
      </c>
      <c r="C32" s="15">
        <v>0.21666666666666667</v>
      </c>
      <c r="D32" s="300"/>
      <c r="E32" s="300">
        <v>30</v>
      </c>
      <c r="F32" s="300" t="s">
        <v>744</v>
      </c>
      <c r="G32" s="300">
        <v>1190</v>
      </c>
      <c r="H32" s="300">
        <v>1103</v>
      </c>
      <c r="I32" s="25" t="s">
        <v>1181</v>
      </c>
      <c r="J32" s="300" t="s">
        <v>796</v>
      </c>
      <c r="K32" s="300">
        <v>4</v>
      </c>
      <c r="L32" s="300">
        <v>180</v>
      </c>
      <c r="M32" s="19">
        <v>5889.9508999999998</v>
      </c>
      <c r="N32" s="35"/>
      <c r="S32" s="431" t="s">
        <v>1188</v>
      </c>
      <c r="T32" s="352"/>
      <c r="U32" s="438"/>
      <c r="V32" s="342"/>
      <c r="W32"/>
      <c r="X32"/>
      <c r="Y32"/>
      <c r="Z32" s="453">
        <v>53.953409999999998</v>
      </c>
      <c r="AA32" s="453">
        <v>17.227340000000002</v>
      </c>
      <c r="AB32" s="450">
        <v>240.07849999999999</v>
      </c>
      <c r="AC32" s="450">
        <v>64.629099999999994</v>
      </c>
      <c r="AD32" s="452">
        <v>5.1363967862999997</v>
      </c>
      <c r="AE32" s="450">
        <v>1.1060000000000001</v>
      </c>
      <c r="AF32" s="450">
        <v>0.17499999999999999</v>
      </c>
      <c r="AG32" s="450">
        <v>4.54</v>
      </c>
      <c r="AH32" s="450">
        <v>78.81</v>
      </c>
      <c r="AI32" s="449">
        <v>1825.711</v>
      </c>
      <c r="AJ32" s="450">
        <v>5.46854</v>
      </c>
      <c r="AK32" s="450">
        <v>2.64872</v>
      </c>
      <c r="AL32" s="450">
        <v>60.312869999999997</v>
      </c>
      <c r="AM32" s="450">
        <v>1.5233300000000001</v>
      </c>
      <c r="AN32" s="448">
        <v>147351650.90000001</v>
      </c>
      <c r="AO32" s="451">
        <v>0.81165299999999996</v>
      </c>
      <c r="AP32" s="448">
        <v>392576.59716</v>
      </c>
      <c r="AQ32" s="451">
        <v>0.1821595</v>
      </c>
      <c r="AR32" s="450">
        <v>125.0628</v>
      </c>
      <c r="AS32" s="448" t="s">
        <v>472</v>
      </c>
      <c r="AT32" s="450">
        <v>54.812199999999997</v>
      </c>
    </row>
    <row r="33" spans="1:46" ht="25">
      <c r="A33" s="35" t="s">
        <v>988</v>
      </c>
      <c r="B33" s="35" t="s">
        <v>1044</v>
      </c>
      <c r="C33" s="15">
        <v>0.21944444444444444</v>
      </c>
      <c r="D33" s="300"/>
      <c r="E33" s="300">
        <v>300</v>
      </c>
      <c r="F33" s="300" t="s">
        <v>744</v>
      </c>
      <c r="G33" s="300">
        <v>1190</v>
      </c>
      <c r="H33" s="300">
        <v>1103</v>
      </c>
      <c r="I33" s="25" t="s">
        <v>456</v>
      </c>
      <c r="J33" s="300" t="s">
        <v>796</v>
      </c>
      <c r="K33" s="300">
        <v>4</v>
      </c>
      <c r="L33" s="300">
        <v>180</v>
      </c>
      <c r="M33" s="19">
        <v>5889.9508999999998</v>
      </c>
      <c r="N33" s="35"/>
      <c r="S33" s="431" t="s">
        <v>375</v>
      </c>
      <c r="T33" s="352">
        <v>0</v>
      </c>
      <c r="U33" s="438">
        <v>4.28</v>
      </c>
      <c r="V33" s="432" t="s">
        <v>1291</v>
      </c>
      <c r="W33" s="449">
        <v>-95.022115929763785</v>
      </c>
      <c r="X33" s="449">
        <v>77.122581330887826</v>
      </c>
      <c r="Y33" s="449">
        <v>94.974665918293113</v>
      </c>
      <c r="Z33" s="453">
        <v>53.992629999999998</v>
      </c>
      <c r="AA33" s="453">
        <v>17.233699999999999</v>
      </c>
      <c r="AB33" s="450">
        <v>242.43260000000001</v>
      </c>
      <c r="AC33" s="450">
        <v>63.3568</v>
      </c>
      <c r="AD33" s="452">
        <v>5.2533828796000002</v>
      </c>
      <c r="AE33" s="450">
        <v>1.1180000000000001</v>
      </c>
      <c r="AF33" s="450">
        <v>0.17699999999999999</v>
      </c>
      <c r="AG33" s="450">
        <v>4.54</v>
      </c>
      <c r="AH33" s="450">
        <v>78.834000000000003</v>
      </c>
      <c r="AI33" s="449">
        <v>1825.345</v>
      </c>
      <c r="AJ33" s="450">
        <v>5.4423500000000002</v>
      </c>
      <c r="AK33" s="450">
        <v>2.6522600000000001</v>
      </c>
      <c r="AL33" s="450">
        <v>60.25385</v>
      </c>
      <c r="AM33" s="450">
        <v>1.5234099999999999</v>
      </c>
      <c r="AN33" s="448">
        <v>147351991.69999999</v>
      </c>
      <c r="AO33" s="451">
        <v>0.81117859999999997</v>
      </c>
      <c r="AP33" s="448">
        <v>392655.19835000002</v>
      </c>
      <c r="AQ33" s="451">
        <v>0.19207869999999999</v>
      </c>
      <c r="AR33" s="450">
        <v>125.0956</v>
      </c>
      <c r="AS33" s="448" t="s">
        <v>472</v>
      </c>
      <c r="AT33" s="450">
        <v>54.779400000000003</v>
      </c>
    </row>
    <row r="34" spans="1:46" ht="26">
      <c r="A34" s="35" t="s">
        <v>988</v>
      </c>
      <c r="B34" s="35" t="s">
        <v>874</v>
      </c>
      <c r="C34" s="15">
        <v>0.22569444444444445</v>
      </c>
      <c r="D34" s="300"/>
      <c r="E34" s="300">
        <v>300</v>
      </c>
      <c r="F34" s="300" t="s">
        <v>744</v>
      </c>
      <c r="G34" s="300">
        <v>1190</v>
      </c>
      <c r="H34" s="300">
        <v>1103</v>
      </c>
      <c r="I34" s="25" t="s">
        <v>158</v>
      </c>
      <c r="J34" s="300" t="s">
        <v>796</v>
      </c>
      <c r="K34" s="300">
        <v>4</v>
      </c>
      <c r="L34" s="300">
        <v>180</v>
      </c>
      <c r="M34" s="19">
        <v>5889.9508999999998</v>
      </c>
      <c r="N34" s="35"/>
      <c r="S34" s="431" t="s">
        <v>375</v>
      </c>
      <c r="T34" s="352">
        <v>0</v>
      </c>
      <c r="U34" s="438">
        <v>6.33</v>
      </c>
      <c r="V34" s="432" t="s">
        <v>1291</v>
      </c>
      <c r="W34" s="449">
        <v>-94.735162310195037</v>
      </c>
      <c r="X34" s="449">
        <v>76.89362325310843</v>
      </c>
      <c r="Y34" s="449">
        <v>328.90912216844526</v>
      </c>
      <c r="Z34" s="453">
        <v>54.043509999999998</v>
      </c>
      <c r="AA34" s="453">
        <v>17.241569999999999</v>
      </c>
      <c r="AB34" s="450">
        <v>245.20089999999999</v>
      </c>
      <c r="AC34" s="450">
        <v>61.682299999999998</v>
      </c>
      <c r="AD34" s="452">
        <v>5.4037935709999996</v>
      </c>
      <c r="AE34" s="450">
        <v>1.135</v>
      </c>
      <c r="AF34" s="450">
        <v>0.18</v>
      </c>
      <c r="AG34" s="450">
        <v>4.54</v>
      </c>
      <c r="AH34" s="450">
        <v>78.864000000000004</v>
      </c>
      <c r="AI34" s="449">
        <v>1824.847</v>
      </c>
      <c r="AJ34" s="450">
        <v>5.4090299999999996</v>
      </c>
      <c r="AK34" s="450">
        <v>2.6572100000000001</v>
      </c>
      <c r="AL34" s="450">
        <v>60.177959999999999</v>
      </c>
      <c r="AM34" s="450">
        <v>1.5235099999999999</v>
      </c>
      <c r="AN34" s="448">
        <v>147352429.59999999</v>
      </c>
      <c r="AO34" s="451">
        <v>0.81056779999999995</v>
      </c>
      <c r="AP34" s="448">
        <v>392762.32847000001</v>
      </c>
      <c r="AQ34" s="451">
        <v>0.20462710000000001</v>
      </c>
      <c r="AR34" s="450">
        <v>125.1382</v>
      </c>
      <c r="AS34" s="448" t="s">
        <v>472</v>
      </c>
      <c r="AT34" s="450">
        <v>54.736899999999999</v>
      </c>
    </row>
    <row r="35" spans="1:46">
      <c r="A35" s="35" t="s">
        <v>513</v>
      </c>
      <c r="B35" s="35" t="s">
        <v>1088</v>
      </c>
      <c r="C35" s="15">
        <v>0.23263888888888887</v>
      </c>
      <c r="D35" s="15">
        <v>0</v>
      </c>
      <c r="E35" s="300">
        <v>30</v>
      </c>
      <c r="F35" s="300" t="s">
        <v>744</v>
      </c>
      <c r="G35" s="300">
        <v>1190</v>
      </c>
      <c r="H35" s="300">
        <v>1000</v>
      </c>
      <c r="I35" s="25" t="s">
        <v>526</v>
      </c>
      <c r="J35" s="300" t="s">
        <v>1258</v>
      </c>
      <c r="K35" s="300">
        <v>4</v>
      </c>
      <c r="L35" s="300">
        <v>180</v>
      </c>
      <c r="M35" s="19">
        <v>5891.451</v>
      </c>
      <c r="N35" s="35"/>
      <c r="S35"/>
      <c r="T35" s="352"/>
      <c r="U35" s="438"/>
      <c r="V35" s="342"/>
      <c r="W35"/>
      <c r="X35"/>
      <c r="Y35"/>
    </row>
    <row r="36" spans="1:46">
      <c r="A36" s="35" t="s">
        <v>836</v>
      </c>
      <c r="B36" s="35" t="s">
        <v>877</v>
      </c>
      <c r="C36" s="15">
        <v>0.25833333333333336</v>
      </c>
      <c r="D36" s="300"/>
      <c r="E36" s="300">
        <v>300</v>
      </c>
      <c r="F36" s="300" t="s">
        <v>1039</v>
      </c>
      <c r="G36" s="300">
        <v>870</v>
      </c>
      <c r="H36" s="300">
        <v>783</v>
      </c>
      <c r="I36" s="25" t="s">
        <v>164</v>
      </c>
      <c r="J36" s="300" t="s">
        <v>796</v>
      </c>
      <c r="K36" s="300">
        <v>4</v>
      </c>
      <c r="L36" s="300">
        <v>120</v>
      </c>
      <c r="M36" s="19">
        <v>5889.9508999999998</v>
      </c>
      <c r="N36" s="35"/>
      <c r="S36" s="431" t="s">
        <v>1100</v>
      </c>
      <c r="T36" s="352">
        <v>0</v>
      </c>
      <c r="U36" s="438">
        <v>0</v>
      </c>
      <c r="V36" s="431" t="s">
        <v>12</v>
      </c>
      <c r="W36" s="449">
        <v>94.676146577971053</v>
      </c>
      <c r="X36" s="449">
        <v>-6.2700383087229348</v>
      </c>
      <c r="Y36" s="449">
        <v>114.43909952193894</v>
      </c>
      <c r="Z36" s="453">
        <v>54.319180000000003</v>
      </c>
      <c r="AA36" s="453">
        <v>17.277249999999999</v>
      </c>
      <c r="AB36" s="450">
        <v>256.3383</v>
      </c>
      <c r="AC36" s="450">
        <v>52.4771</v>
      </c>
      <c r="AD36" s="452">
        <v>6.1892716264000001</v>
      </c>
      <c r="AE36" s="450">
        <v>1.26</v>
      </c>
      <c r="AF36" s="450">
        <v>0.19900000000000001</v>
      </c>
      <c r="AG36" s="450">
        <v>4.53</v>
      </c>
      <c r="AH36" s="450">
        <v>79.028000000000006</v>
      </c>
      <c r="AI36" s="449">
        <v>1821.7619999999999</v>
      </c>
      <c r="AJ36" s="450">
        <v>5.2427900000000003</v>
      </c>
      <c r="AK36" s="450">
        <v>2.6904599999999999</v>
      </c>
      <c r="AL36" s="450">
        <v>59.781669999999998</v>
      </c>
      <c r="AM36" s="450">
        <v>1.5240400000000001</v>
      </c>
      <c r="AN36" s="448">
        <v>147354710.90000001</v>
      </c>
      <c r="AO36" s="451">
        <v>0.80736140000000001</v>
      </c>
      <c r="AP36" s="448">
        <v>393427.46224000002</v>
      </c>
      <c r="AQ36" s="451">
        <v>0.26572309999999999</v>
      </c>
      <c r="AR36" s="450">
        <v>125.3682</v>
      </c>
      <c r="AS36" s="448" t="s">
        <v>472</v>
      </c>
      <c r="AT36" s="450">
        <v>54.506999999999998</v>
      </c>
    </row>
    <row r="37" spans="1:46">
      <c r="A37" s="35" t="s">
        <v>836</v>
      </c>
      <c r="B37" s="35" t="s">
        <v>879</v>
      </c>
      <c r="C37" s="15">
        <v>0.26527777777777778</v>
      </c>
      <c r="D37" s="300"/>
      <c r="E37" s="300">
        <v>300</v>
      </c>
      <c r="F37" s="300" t="s">
        <v>1039</v>
      </c>
      <c r="G37" s="300">
        <v>870</v>
      </c>
      <c r="H37" s="300">
        <v>783</v>
      </c>
      <c r="I37" s="25" t="s">
        <v>164</v>
      </c>
      <c r="J37" s="300" t="s">
        <v>796</v>
      </c>
      <c r="K37" s="300">
        <v>4</v>
      </c>
      <c r="L37" s="300">
        <v>120</v>
      </c>
      <c r="M37" s="19">
        <v>5889.9508999999998</v>
      </c>
      <c r="N37" s="35"/>
      <c r="S37" s="431" t="s">
        <v>1100</v>
      </c>
      <c r="T37" s="352">
        <v>0</v>
      </c>
      <c r="U37" s="438">
        <v>0</v>
      </c>
      <c r="V37" s="431" t="s">
        <v>12</v>
      </c>
      <c r="W37" s="449">
        <v>94.639738493566369</v>
      </c>
      <c r="X37" s="449">
        <v>-6.2825950555366861</v>
      </c>
      <c r="Y37" s="449">
        <v>114.48841570577497</v>
      </c>
      <c r="Z37" s="453">
        <v>54.380319999999998</v>
      </c>
      <c r="AA37" s="453">
        <v>17.283729999999998</v>
      </c>
      <c r="AB37" s="450">
        <v>258.2158</v>
      </c>
      <c r="AC37" s="450">
        <v>50.456299999999999</v>
      </c>
      <c r="AD37" s="452">
        <v>6.3563946169000003</v>
      </c>
      <c r="AE37" s="450">
        <v>1.2949999999999999</v>
      </c>
      <c r="AF37" s="450">
        <v>0.20499999999999999</v>
      </c>
      <c r="AG37" s="450">
        <v>4.53</v>
      </c>
      <c r="AH37" s="450">
        <v>79.063999999999993</v>
      </c>
      <c r="AI37" s="449">
        <v>1821.008</v>
      </c>
      <c r="AJ37" s="450">
        <v>5.2094399999999998</v>
      </c>
      <c r="AK37" s="450">
        <v>2.6991499999999999</v>
      </c>
      <c r="AL37" s="450">
        <v>59.69735</v>
      </c>
      <c r="AM37" s="450">
        <v>1.5241499999999999</v>
      </c>
      <c r="AN37" s="448">
        <v>147355195.09999999</v>
      </c>
      <c r="AO37" s="451">
        <v>0.8066757</v>
      </c>
      <c r="AP37" s="448">
        <v>393590.49804999999</v>
      </c>
      <c r="AQ37" s="451">
        <v>0.27761370000000002</v>
      </c>
      <c r="AR37" s="450">
        <v>125.4191</v>
      </c>
      <c r="AS37" s="448" t="s">
        <v>472</v>
      </c>
      <c r="AT37" s="450">
        <v>54.456099999999999</v>
      </c>
    </row>
    <row r="38" spans="1:46">
      <c r="A38" s="35" t="s">
        <v>453</v>
      </c>
      <c r="B38" s="35" t="s">
        <v>1090</v>
      </c>
      <c r="C38" s="15">
        <v>0.27152777777777776</v>
      </c>
      <c r="D38" s="300"/>
      <c r="E38" s="300">
        <v>300</v>
      </c>
      <c r="F38" s="300" t="s">
        <v>1039</v>
      </c>
      <c r="G38" s="300">
        <v>870</v>
      </c>
      <c r="H38" s="300">
        <v>783</v>
      </c>
      <c r="I38" s="25" t="s">
        <v>164</v>
      </c>
      <c r="J38" s="300" t="s">
        <v>796</v>
      </c>
      <c r="K38" s="300">
        <v>4</v>
      </c>
      <c r="L38" s="300">
        <v>120</v>
      </c>
      <c r="M38" s="19">
        <v>5889.9508999999998</v>
      </c>
      <c r="N38" s="35"/>
      <c r="S38" s="431" t="s">
        <v>498</v>
      </c>
      <c r="T38" s="352">
        <v>0</v>
      </c>
      <c r="U38" s="438">
        <v>0</v>
      </c>
      <c r="V38" s="431" t="s">
        <v>12</v>
      </c>
      <c r="W38" s="449">
        <v>96.335510779319378</v>
      </c>
      <c r="X38" s="449">
        <v>28.344466299689788</v>
      </c>
      <c r="Y38" s="449">
        <v>114.54260590854847</v>
      </c>
      <c r="Z38" s="453">
        <v>54.436190000000003</v>
      </c>
      <c r="AA38" s="453">
        <v>17.289259999999999</v>
      </c>
      <c r="AB38" s="450">
        <v>259.80520000000001</v>
      </c>
      <c r="AC38" s="450">
        <v>48.626399999999997</v>
      </c>
      <c r="AD38" s="452">
        <v>6.5068053084999997</v>
      </c>
      <c r="AE38" s="450">
        <v>1.331</v>
      </c>
      <c r="AF38" s="450">
        <v>0.21099999999999999</v>
      </c>
      <c r="AG38" s="450">
        <v>4.53</v>
      </c>
      <c r="AH38" s="450">
        <v>79.096999999999994</v>
      </c>
      <c r="AI38" s="449">
        <v>1820.3009999999999</v>
      </c>
      <c r="AJ38" s="450">
        <v>5.1801199999999996</v>
      </c>
      <c r="AK38" s="450">
        <v>2.7074699999999998</v>
      </c>
      <c r="AL38" s="450">
        <v>59.621470000000002</v>
      </c>
      <c r="AM38" s="450">
        <v>1.5242500000000001</v>
      </c>
      <c r="AN38" s="448">
        <v>147355630.5</v>
      </c>
      <c r="AO38" s="451">
        <v>0.80605749999999998</v>
      </c>
      <c r="AP38" s="448">
        <v>393743.22661000001</v>
      </c>
      <c r="AQ38" s="451">
        <v>0.2879408</v>
      </c>
      <c r="AR38" s="450">
        <v>125.46559999999999</v>
      </c>
      <c r="AS38" s="448" t="s">
        <v>472</v>
      </c>
      <c r="AT38" s="450">
        <v>54.409599999999998</v>
      </c>
    </row>
    <row r="39" spans="1:46">
      <c r="A39" s="35" t="s">
        <v>348</v>
      </c>
      <c r="B39" s="35" t="s">
        <v>1092</v>
      </c>
      <c r="C39" s="15">
        <v>0.27777777777777779</v>
      </c>
      <c r="D39" s="300"/>
      <c r="E39" s="300">
        <v>300</v>
      </c>
      <c r="F39" s="300" t="s">
        <v>744</v>
      </c>
      <c r="G39" s="300">
        <v>1190</v>
      </c>
      <c r="H39" s="300">
        <v>1103</v>
      </c>
      <c r="I39" s="25" t="s">
        <v>164</v>
      </c>
      <c r="J39" s="300" t="s">
        <v>796</v>
      </c>
      <c r="K39" s="300">
        <v>4</v>
      </c>
      <c r="L39" s="300">
        <v>120</v>
      </c>
      <c r="M39" s="19">
        <v>5889.9508999999998</v>
      </c>
      <c r="N39" s="35"/>
      <c r="S39" s="431" t="s">
        <v>498</v>
      </c>
      <c r="T39" s="352">
        <v>0</v>
      </c>
      <c r="U39" s="438">
        <v>0</v>
      </c>
      <c r="V39" s="431" t="s">
        <v>12</v>
      </c>
      <c r="W39" s="449">
        <v>96.310475665090166</v>
      </c>
      <c r="X39" s="449">
        <v>28.331798944881683</v>
      </c>
      <c r="Y39" s="449">
        <v>114.58366354258578</v>
      </c>
      <c r="Z39" s="453">
        <v>54.492890000000003</v>
      </c>
      <c r="AA39" s="453">
        <v>17.29449</v>
      </c>
      <c r="AB39" s="450">
        <v>261.31270000000001</v>
      </c>
      <c r="AC39" s="450">
        <v>46.7881</v>
      </c>
      <c r="AD39" s="452">
        <v>6.657216</v>
      </c>
      <c r="AE39" s="450">
        <v>1.37</v>
      </c>
      <c r="AF39" s="450">
        <v>0.217</v>
      </c>
      <c r="AG39" s="450">
        <v>4.53</v>
      </c>
      <c r="AH39" s="450">
        <v>79.13</v>
      </c>
      <c r="AI39" s="449">
        <v>1819.57</v>
      </c>
      <c r="AJ39" s="450">
        <v>5.1515000000000004</v>
      </c>
      <c r="AK39" s="450">
        <v>2.71624</v>
      </c>
      <c r="AL39" s="450">
        <v>59.545580000000001</v>
      </c>
      <c r="AM39" s="450">
        <v>1.5243500000000001</v>
      </c>
      <c r="AN39" s="448">
        <v>147356065.59999999</v>
      </c>
      <c r="AO39" s="451">
        <v>0.80543819999999999</v>
      </c>
      <c r="AP39" s="448">
        <v>393901.43297999998</v>
      </c>
      <c r="AQ39" s="451">
        <v>0.29789779999999999</v>
      </c>
      <c r="AR39" s="450">
        <v>125.5129</v>
      </c>
      <c r="AS39" s="448" t="s">
        <v>472</v>
      </c>
      <c r="AT39" s="450">
        <v>54.362400000000001</v>
      </c>
    </row>
    <row r="40" spans="1:46">
      <c r="A40" s="35" t="s">
        <v>557</v>
      </c>
      <c r="B40" s="35" t="s">
        <v>884</v>
      </c>
      <c r="C40" s="15">
        <v>0.28333333333333333</v>
      </c>
      <c r="D40" s="300"/>
      <c r="E40" s="300">
        <v>300</v>
      </c>
      <c r="F40" s="300" t="s">
        <v>744</v>
      </c>
      <c r="G40" s="300">
        <v>1190</v>
      </c>
      <c r="H40" s="300">
        <v>1103</v>
      </c>
      <c r="I40" s="25" t="s">
        <v>164</v>
      </c>
      <c r="J40" s="300" t="s">
        <v>796</v>
      </c>
      <c r="K40" s="300">
        <v>4</v>
      </c>
      <c r="L40" s="300">
        <v>120</v>
      </c>
      <c r="M40" s="19">
        <v>5889.9508999999998</v>
      </c>
      <c r="N40" s="35"/>
      <c r="S40" s="431" t="s">
        <v>1100</v>
      </c>
      <c r="T40" s="352">
        <v>0</v>
      </c>
      <c r="U40" s="438">
        <v>0</v>
      </c>
      <c r="V40" s="431" t="s">
        <v>12</v>
      </c>
      <c r="W40" s="449">
        <v>94.553585012624481</v>
      </c>
      <c r="X40" s="449">
        <v>-6.316518086661647</v>
      </c>
      <c r="Y40" s="449">
        <v>114.62880730710708</v>
      </c>
      <c r="Z40" s="453">
        <v>54.54401</v>
      </c>
      <c r="AA40" s="453">
        <v>17.298919999999999</v>
      </c>
      <c r="AB40" s="450">
        <v>262.59280000000001</v>
      </c>
      <c r="AC40" s="450">
        <v>45.148400000000002</v>
      </c>
      <c r="AD40" s="452">
        <v>6.7909143925000004</v>
      </c>
      <c r="AE40" s="450">
        <v>1.409</v>
      </c>
      <c r="AF40" s="450">
        <v>0.223</v>
      </c>
      <c r="AG40" s="450">
        <v>4.53</v>
      </c>
      <c r="AH40" s="450">
        <v>79.161000000000001</v>
      </c>
      <c r="AI40" s="449">
        <v>1818.9</v>
      </c>
      <c r="AJ40" s="450">
        <v>5.1266699999999998</v>
      </c>
      <c r="AK40" s="450">
        <v>2.7244299999999999</v>
      </c>
      <c r="AL40" s="450">
        <v>59.47813</v>
      </c>
      <c r="AM40" s="450">
        <v>1.52444</v>
      </c>
      <c r="AN40" s="448">
        <v>147356452.09999999</v>
      </c>
      <c r="AO40" s="451">
        <v>0.80488700000000002</v>
      </c>
      <c r="AP40" s="448">
        <v>394046.49488999997</v>
      </c>
      <c r="AQ40" s="451">
        <v>0.30642589999999997</v>
      </c>
      <c r="AR40" s="450">
        <v>125.55549999999999</v>
      </c>
      <c r="AS40" s="448" t="s">
        <v>472</v>
      </c>
      <c r="AT40" s="450">
        <v>54.319800000000001</v>
      </c>
    </row>
    <row r="41" spans="1:46">
      <c r="A41" s="35" t="s">
        <v>687</v>
      </c>
      <c r="B41" s="35" t="s">
        <v>885</v>
      </c>
      <c r="C41" s="15">
        <v>0.28888888888888892</v>
      </c>
      <c r="D41" s="300"/>
      <c r="E41" s="300">
        <v>300</v>
      </c>
      <c r="F41" s="300" t="s">
        <v>744</v>
      </c>
      <c r="G41" s="300">
        <v>1190</v>
      </c>
      <c r="H41" s="300">
        <v>1103</v>
      </c>
      <c r="I41" s="25" t="s">
        <v>149</v>
      </c>
      <c r="J41" s="300" t="s">
        <v>796</v>
      </c>
      <c r="K41" s="300">
        <v>4</v>
      </c>
      <c r="L41" s="300">
        <v>180</v>
      </c>
      <c r="M41" s="19">
        <v>5889.9508999999998</v>
      </c>
      <c r="N41" s="35"/>
      <c r="S41" s="431" t="s">
        <v>1100</v>
      </c>
      <c r="T41" s="352">
        <v>0</v>
      </c>
      <c r="U41" s="438">
        <v>0</v>
      </c>
      <c r="V41" s="431" t="s">
        <v>12</v>
      </c>
      <c r="W41" s="449">
        <v>94.551790915855648</v>
      </c>
      <c r="X41" s="449">
        <v>-5.6627705564198774</v>
      </c>
      <c r="Y41" s="449">
        <v>171.99788066729639</v>
      </c>
      <c r="Z41" s="453">
        <v>54.595840000000003</v>
      </c>
      <c r="AA41" s="453">
        <v>17.303129999999999</v>
      </c>
      <c r="AB41" s="450">
        <v>263.8236</v>
      </c>
      <c r="AC41" s="450">
        <v>43.5045</v>
      </c>
      <c r="AD41" s="452">
        <v>6.9246127850999999</v>
      </c>
      <c r="AE41" s="450">
        <v>1.45</v>
      </c>
      <c r="AF41" s="450">
        <v>0.22900000000000001</v>
      </c>
      <c r="AG41" s="450">
        <v>4.53</v>
      </c>
      <c r="AH41" s="450">
        <v>79.191000000000003</v>
      </c>
      <c r="AI41" s="449">
        <v>1818.212</v>
      </c>
      <c r="AJ41" s="450">
        <v>5.1024399999999996</v>
      </c>
      <c r="AK41" s="450">
        <v>2.7329699999999999</v>
      </c>
      <c r="AL41" s="450">
        <v>59.410679999999999</v>
      </c>
      <c r="AM41" s="450">
        <v>1.5245299999999999</v>
      </c>
      <c r="AN41" s="448">
        <v>147356838.30000001</v>
      </c>
      <c r="AO41" s="451">
        <v>0.80433489999999996</v>
      </c>
      <c r="AP41" s="448">
        <v>394195.57575000002</v>
      </c>
      <c r="AQ41" s="451">
        <v>0.31464049999999999</v>
      </c>
      <c r="AR41" s="450">
        <v>125.5986</v>
      </c>
      <c r="AS41" s="448" t="s">
        <v>472</v>
      </c>
      <c r="AT41" s="450">
        <v>54.276699999999998</v>
      </c>
    </row>
    <row r="42" spans="1:46">
      <c r="A42" s="35" t="s">
        <v>687</v>
      </c>
      <c r="B42" s="35" t="s">
        <v>886</v>
      </c>
      <c r="C42" s="15">
        <v>0.29444444444444445</v>
      </c>
      <c r="D42" s="300"/>
      <c r="E42" s="300">
        <v>300</v>
      </c>
      <c r="F42" s="300" t="s">
        <v>744</v>
      </c>
      <c r="G42" s="300">
        <v>1190</v>
      </c>
      <c r="H42" s="300">
        <v>1103</v>
      </c>
      <c r="I42" s="25" t="s">
        <v>150</v>
      </c>
      <c r="J42" s="300" t="s">
        <v>796</v>
      </c>
      <c r="K42" s="300">
        <v>4</v>
      </c>
      <c r="L42" s="300">
        <v>180</v>
      </c>
      <c r="M42" s="19">
        <v>5889.9508999999998</v>
      </c>
      <c r="N42" s="35"/>
      <c r="S42" s="431" t="s">
        <v>1100</v>
      </c>
      <c r="T42" s="352">
        <v>0</v>
      </c>
      <c r="U42" s="438">
        <v>0</v>
      </c>
      <c r="V42" s="431" t="s">
        <v>200</v>
      </c>
      <c r="W42" s="449">
        <v>94.603633728042354</v>
      </c>
      <c r="X42" s="449">
        <v>-3.4557728981630844</v>
      </c>
      <c r="Y42" s="449">
        <v>394.31260816773693</v>
      </c>
      <c r="Z42" s="453">
        <v>54.648389999999999</v>
      </c>
      <c r="AA42" s="453">
        <v>17.30714</v>
      </c>
      <c r="AB42" s="450">
        <v>265.01069999999999</v>
      </c>
      <c r="AC42" s="450">
        <v>41.857300000000002</v>
      </c>
      <c r="AD42" s="452">
        <v>7.0583111776000003</v>
      </c>
      <c r="AE42" s="450">
        <v>1.496</v>
      </c>
      <c r="AF42" s="450">
        <v>0.23699999999999999</v>
      </c>
      <c r="AG42" s="450">
        <v>4.53</v>
      </c>
      <c r="AH42" s="450">
        <v>79.221999999999994</v>
      </c>
      <c r="AI42" s="449">
        <v>1817.5070000000001</v>
      </c>
      <c r="AJ42" s="450">
        <v>5.07883</v>
      </c>
      <c r="AK42" s="450">
        <v>2.7418800000000001</v>
      </c>
      <c r="AL42" s="450">
        <v>59.343220000000002</v>
      </c>
      <c r="AM42" s="450">
        <v>1.5246200000000001</v>
      </c>
      <c r="AN42" s="448">
        <v>147357224.30000001</v>
      </c>
      <c r="AO42" s="451">
        <v>0.803782</v>
      </c>
      <c r="AP42" s="448">
        <v>394348.52276000002</v>
      </c>
      <c r="AQ42" s="451">
        <v>0.32253199999999999</v>
      </c>
      <c r="AR42" s="450">
        <v>125.64239999999999</v>
      </c>
      <c r="AS42" s="448" t="s">
        <v>472</v>
      </c>
      <c r="AT42" s="450">
        <v>54.232900000000001</v>
      </c>
    </row>
    <row r="43" spans="1:46">
      <c r="A43" s="35" t="s">
        <v>687</v>
      </c>
      <c r="B43" s="35" t="s">
        <v>657</v>
      </c>
      <c r="C43" s="15">
        <v>0.30069444444444443</v>
      </c>
      <c r="D43" s="300"/>
      <c r="E43" s="300">
        <v>300</v>
      </c>
      <c r="F43" s="300" t="s">
        <v>744</v>
      </c>
      <c r="G43" s="300">
        <v>1190</v>
      </c>
      <c r="H43" s="300">
        <v>1103</v>
      </c>
      <c r="I43" s="25" t="s">
        <v>313</v>
      </c>
      <c r="J43" s="300" t="s">
        <v>796</v>
      </c>
      <c r="K43" s="300">
        <v>4</v>
      </c>
      <c r="L43" s="300">
        <v>180</v>
      </c>
      <c r="M43" s="19">
        <v>5889.9508999999998</v>
      </c>
      <c r="N43" s="35"/>
      <c r="S43" s="431" t="s">
        <v>1100</v>
      </c>
      <c r="T43" s="352">
        <v>-28</v>
      </c>
      <c r="U43" s="438">
        <v>0</v>
      </c>
      <c r="V43" s="431" t="s">
        <v>12</v>
      </c>
      <c r="W43" s="449">
        <v>94.674613933659046</v>
      </c>
      <c r="X43" s="449">
        <v>0.15412776541321638</v>
      </c>
      <c r="Y43" s="449">
        <v>904.53685573991925</v>
      </c>
      <c r="Z43" s="453">
        <v>54.708410000000001</v>
      </c>
      <c r="AA43" s="453">
        <v>17.311409999999999</v>
      </c>
      <c r="AB43" s="450">
        <v>266.30059999999997</v>
      </c>
      <c r="AC43" s="450">
        <v>40.001399999999997</v>
      </c>
      <c r="AD43" s="452">
        <v>7.2087218691999997</v>
      </c>
      <c r="AE43" s="450">
        <v>1.5529999999999999</v>
      </c>
      <c r="AF43" s="450">
        <v>0.246</v>
      </c>
      <c r="AG43" s="450">
        <v>4.53</v>
      </c>
      <c r="AH43" s="450">
        <v>79.257999999999996</v>
      </c>
      <c r="AI43" s="449">
        <v>1816.694</v>
      </c>
      <c r="AJ43" s="450">
        <v>5.0530400000000002</v>
      </c>
      <c r="AK43" s="450">
        <v>2.7523200000000001</v>
      </c>
      <c r="AL43" s="450">
        <v>59.267339999999997</v>
      </c>
      <c r="AM43" s="450">
        <v>1.5247200000000001</v>
      </c>
      <c r="AN43" s="448">
        <v>147357658.09999999</v>
      </c>
      <c r="AO43" s="451">
        <v>0.80315910000000001</v>
      </c>
      <c r="AP43" s="448">
        <v>394525.01351999998</v>
      </c>
      <c r="AQ43" s="451">
        <v>0.331013</v>
      </c>
      <c r="AR43" s="450">
        <v>125.6925</v>
      </c>
      <c r="AS43" s="448" t="s">
        <v>472</v>
      </c>
      <c r="AT43" s="450">
        <v>54.182899999999997</v>
      </c>
    </row>
    <row r="44" spans="1:46">
      <c r="A44" s="35" t="s">
        <v>687</v>
      </c>
      <c r="B44" s="35" t="s">
        <v>658</v>
      </c>
      <c r="C44" s="15">
        <v>0.30694444444444441</v>
      </c>
      <c r="D44" s="300"/>
      <c r="E44" s="300">
        <v>300</v>
      </c>
      <c r="F44" s="300" t="s">
        <v>744</v>
      </c>
      <c r="G44" s="300">
        <v>1190</v>
      </c>
      <c r="H44" s="300">
        <v>1103</v>
      </c>
      <c r="I44" s="25" t="s">
        <v>314</v>
      </c>
      <c r="J44" s="300" t="s">
        <v>796</v>
      </c>
      <c r="K44" s="300">
        <v>4</v>
      </c>
      <c r="L44" s="300">
        <v>180</v>
      </c>
      <c r="M44" s="19">
        <v>5889.9508999999998</v>
      </c>
      <c r="N44" s="35"/>
      <c r="S44" s="431" t="s">
        <v>1100</v>
      </c>
      <c r="T44" s="352">
        <v>-42</v>
      </c>
      <c r="U44" s="438">
        <v>0</v>
      </c>
      <c r="V44" s="431" t="s">
        <v>12</v>
      </c>
      <c r="W44" s="449">
        <v>94.68669503401604</v>
      </c>
      <c r="X44" s="449">
        <v>1.9902959877318243</v>
      </c>
      <c r="Y44" s="449">
        <v>1277.8301578792807</v>
      </c>
      <c r="Z44" s="453">
        <v>54.769390000000001</v>
      </c>
      <c r="AA44" s="453">
        <v>17.315439999999999</v>
      </c>
      <c r="AB44" s="450">
        <v>267.54820000000001</v>
      </c>
      <c r="AC44" s="450">
        <v>38.143500000000003</v>
      </c>
      <c r="AD44" s="452">
        <v>7.3591325609</v>
      </c>
      <c r="AE44" s="450">
        <v>1.6160000000000001</v>
      </c>
      <c r="AF44" s="450">
        <v>0.25600000000000001</v>
      </c>
      <c r="AG44" s="450">
        <v>4.53</v>
      </c>
      <c r="AH44" s="450">
        <v>79.293999999999997</v>
      </c>
      <c r="AI44" s="449">
        <v>1815.8610000000001</v>
      </c>
      <c r="AJ44" s="450">
        <v>5.0280800000000001</v>
      </c>
      <c r="AK44" s="450">
        <v>2.7632099999999999</v>
      </c>
      <c r="AL44" s="450">
        <v>59.191459999999999</v>
      </c>
      <c r="AM44" s="450">
        <v>1.5248200000000001</v>
      </c>
      <c r="AN44" s="448">
        <v>147358091.69999999</v>
      </c>
      <c r="AO44" s="451">
        <v>0.8025352</v>
      </c>
      <c r="AP44" s="448">
        <v>394705.96823</v>
      </c>
      <c r="AQ44" s="451">
        <v>0.33906190000000003</v>
      </c>
      <c r="AR44" s="450">
        <v>125.74339999999999</v>
      </c>
      <c r="AS44" s="448" t="s">
        <v>472</v>
      </c>
      <c r="AT44" s="450">
        <v>54.131999999999998</v>
      </c>
    </row>
    <row r="45" spans="1:46">
      <c r="A45" s="35" t="s">
        <v>687</v>
      </c>
      <c r="B45" s="35" t="s">
        <v>810</v>
      </c>
      <c r="C45" s="15">
        <v>0.3125</v>
      </c>
      <c r="D45" s="300"/>
      <c r="E45" s="300">
        <v>300</v>
      </c>
      <c r="F45" s="300" t="s">
        <v>744</v>
      </c>
      <c r="G45" s="300">
        <v>1190</v>
      </c>
      <c r="H45" s="300">
        <v>1103</v>
      </c>
      <c r="I45" s="25" t="s">
        <v>318</v>
      </c>
      <c r="J45" s="300" t="s">
        <v>796</v>
      </c>
      <c r="K45" s="300">
        <v>4</v>
      </c>
      <c r="L45" s="300">
        <v>180</v>
      </c>
      <c r="M45" s="19">
        <v>5889.9508999999998</v>
      </c>
      <c r="N45" s="35"/>
      <c r="S45" s="431" t="s">
        <v>1100</v>
      </c>
      <c r="T45" s="352">
        <v>-60</v>
      </c>
      <c r="U45" s="438">
        <v>0</v>
      </c>
      <c r="V45" s="431" t="s">
        <v>12</v>
      </c>
      <c r="W45" s="449">
        <v>94.680368791802721</v>
      </c>
      <c r="X45" s="449">
        <v>3.7779698500115098</v>
      </c>
      <c r="Y45" s="449">
        <v>1761.4242848147305</v>
      </c>
      <c r="Z45" s="453">
        <v>54.824440000000003</v>
      </c>
      <c r="AA45" s="453">
        <v>17.318840000000002</v>
      </c>
      <c r="AB45" s="450">
        <v>268.62650000000002</v>
      </c>
      <c r="AC45" s="450">
        <v>36.491199999999999</v>
      </c>
      <c r="AD45" s="452">
        <v>7.4928309534000004</v>
      </c>
      <c r="AE45" s="450">
        <v>1.6779999999999999</v>
      </c>
      <c r="AF45" s="450">
        <v>0.26500000000000001</v>
      </c>
      <c r="AG45" s="450">
        <v>4.53</v>
      </c>
      <c r="AH45" s="450">
        <v>79.325999999999993</v>
      </c>
      <c r="AI45" s="449">
        <v>1815.105</v>
      </c>
      <c r="AJ45" s="450">
        <v>5.0066300000000004</v>
      </c>
      <c r="AK45" s="450">
        <v>2.7732600000000001</v>
      </c>
      <c r="AL45" s="450">
        <v>59.124000000000002</v>
      </c>
      <c r="AM45" s="450">
        <v>1.5248999999999999</v>
      </c>
      <c r="AN45" s="448">
        <v>147358476.80000001</v>
      </c>
      <c r="AO45" s="451">
        <v>0.80197980000000002</v>
      </c>
      <c r="AP45" s="448">
        <v>394870.37338</v>
      </c>
      <c r="AQ45" s="451">
        <v>0.3458446</v>
      </c>
      <c r="AR45" s="450">
        <v>125.7893</v>
      </c>
      <c r="AS45" s="448" t="s">
        <v>472</v>
      </c>
      <c r="AT45" s="450">
        <v>54.086100000000002</v>
      </c>
    </row>
    <row r="46" spans="1:46">
      <c r="A46" s="35" t="s">
        <v>687</v>
      </c>
      <c r="B46" s="35" t="s">
        <v>1135</v>
      </c>
      <c r="C46" s="15">
        <v>0.31736111111111115</v>
      </c>
      <c r="D46" s="300"/>
      <c r="E46" s="300">
        <v>300</v>
      </c>
      <c r="F46" s="300" t="s">
        <v>744</v>
      </c>
      <c r="G46" s="300">
        <v>1190</v>
      </c>
      <c r="H46" s="300">
        <v>1103</v>
      </c>
      <c r="I46" s="25" t="s">
        <v>707</v>
      </c>
      <c r="J46" s="300" t="s">
        <v>796</v>
      </c>
      <c r="K46" s="300">
        <v>4</v>
      </c>
      <c r="L46" s="300">
        <v>180</v>
      </c>
      <c r="M46" s="19">
        <v>5889.9508999999998</v>
      </c>
      <c r="N46" s="35"/>
      <c r="S46" s="431" t="s">
        <v>1100</v>
      </c>
      <c r="T46" s="352">
        <v>-120</v>
      </c>
      <c r="U46" s="438">
        <v>0</v>
      </c>
      <c r="V46" s="431" t="s">
        <v>12</v>
      </c>
      <c r="W46" s="449">
        <v>94.594349233420814</v>
      </c>
      <c r="X46" s="449">
        <v>7.3206374306315709</v>
      </c>
      <c r="Y46" s="449">
        <v>3387.2977248151888</v>
      </c>
      <c r="Z46" s="453">
        <v>54.873269999999998</v>
      </c>
      <c r="AA46" s="453">
        <v>17.321660000000001</v>
      </c>
      <c r="AB46" s="450">
        <v>269.54910000000001</v>
      </c>
      <c r="AC46" s="450">
        <v>35.045299999999997</v>
      </c>
      <c r="AD46" s="452">
        <v>7.6098170469999999</v>
      </c>
      <c r="AE46" s="450">
        <v>1.7370000000000001</v>
      </c>
      <c r="AF46" s="450">
        <v>0.27500000000000002</v>
      </c>
      <c r="AG46" s="450">
        <v>4.53</v>
      </c>
      <c r="AH46" s="450">
        <v>79.355000000000004</v>
      </c>
      <c r="AI46" s="449">
        <v>1814.432</v>
      </c>
      <c r="AJ46" s="450">
        <v>4.9884399999999998</v>
      </c>
      <c r="AK46" s="450">
        <v>2.78233</v>
      </c>
      <c r="AL46" s="450">
        <v>59.064979999999998</v>
      </c>
      <c r="AM46" s="450">
        <v>1.52498</v>
      </c>
      <c r="AN46" s="448">
        <v>147358813.5</v>
      </c>
      <c r="AO46" s="451">
        <v>0.80149320000000002</v>
      </c>
      <c r="AP46" s="448">
        <v>395016.83445999998</v>
      </c>
      <c r="AQ46" s="451">
        <v>0.35148610000000002</v>
      </c>
      <c r="AR46" s="450">
        <v>125.8301</v>
      </c>
      <c r="AS46" s="448" t="s">
        <v>472</v>
      </c>
      <c r="AT46" s="450">
        <v>54.045299999999997</v>
      </c>
    </row>
    <row r="47" spans="1:46">
      <c r="A47" s="35" t="s">
        <v>1188</v>
      </c>
      <c r="B47" s="35" t="s">
        <v>1136</v>
      </c>
      <c r="C47" s="15">
        <v>0.32222222222222224</v>
      </c>
      <c r="D47" s="300"/>
      <c r="E47" s="300">
        <v>30</v>
      </c>
      <c r="F47" s="300" t="s">
        <v>744</v>
      </c>
      <c r="G47" s="300">
        <v>1190</v>
      </c>
      <c r="H47" s="300">
        <v>1103</v>
      </c>
      <c r="I47" s="25" t="s">
        <v>1181</v>
      </c>
      <c r="J47" s="300" t="s">
        <v>796</v>
      </c>
      <c r="K47" s="300">
        <v>4</v>
      </c>
      <c r="L47" s="300">
        <v>180</v>
      </c>
      <c r="M47" s="19">
        <v>5889.9508999999998</v>
      </c>
      <c r="N47" s="35"/>
      <c r="S47" s="431" t="s">
        <v>1188</v>
      </c>
      <c r="T47" s="352"/>
      <c r="U47" s="438"/>
      <c r="V47" s="342"/>
      <c r="W47"/>
      <c r="X47"/>
      <c r="Y47"/>
      <c r="Z47" s="453">
        <v>54.901449999999997</v>
      </c>
      <c r="AA47" s="453">
        <v>17.323219999999999</v>
      </c>
      <c r="AB47" s="450">
        <v>270.06849999999997</v>
      </c>
      <c r="AC47" s="450">
        <v>34.219099999999997</v>
      </c>
      <c r="AD47" s="452">
        <v>7.6766662432999997</v>
      </c>
      <c r="AE47" s="450">
        <v>1.7729999999999999</v>
      </c>
      <c r="AF47" s="450">
        <v>0.28000000000000003</v>
      </c>
      <c r="AG47" s="450">
        <v>4.53</v>
      </c>
      <c r="AH47" s="450">
        <v>79.370999999999995</v>
      </c>
      <c r="AI47" s="449">
        <v>1814.0429999999999</v>
      </c>
      <c r="AJ47" s="450">
        <v>4.9782900000000003</v>
      </c>
      <c r="AK47" s="450">
        <v>2.7876300000000001</v>
      </c>
      <c r="AL47" s="450">
        <v>59.031260000000003</v>
      </c>
      <c r="AM47" s="450">
        <v>1.5250300000000001</v>
      </c>
      <c r="AN47" s="448">
        <v>147359005.80000001</v>
      </c>
      <c r="AO47" s="451">
        <v>0.8012148</v>
      </c>
      <c r="AP47" s="448">
        <v>395101.57173999998</v>
      </c>
      <c r="AQ47" s="451">
        <v>0.35458499999999998</v>
      </c>
      <c r="AR47" s="450">
        <v>125.8537</v>
      </c>
      <c r="AS47" s="448" t="s">
        <v>472</v>
      </c>
      <c r="AT47" s="450">
        <v>54.021799999999999</v>
      </c>
    </row>
    <row r="48" spans="1:46">
      <c r="A48" s="35" t="s">
        <v>1172</v>
      </c>
      <c r="B48" s="35" t="s">
        <v>1157</v>
      </c>
      <c r="C48" s="15">
        <v>0.3263888888888889</v>
      </c>
      <c r="D48" s="300"/>
      <c r="E48" s="300">
        <v>600</v>
      </c>
      <c r="F48" s="300" t="s">
        <v>744</v>
      </c>
      <c r="G48" s="300">
        <v>1190</v>
      </c>
      <c r="H48" s="300">
        <v>1103</v>
      </c>
      <c r="I48" s="25" t="s">
        <v>316</v>
      </c>
      <c r="J48" s="300" t="s">
        <v>796</v>
      </c>
      <c r="K48" s="300">
        <v>4</v>
      </c>
      <c r="L48" s="300">
        <v>180</v>
      </c>
      <c r="M48" s="19">
        <v>5889.9508999999998</v>
      </c>
      <c r="N48" s="35"/>
      <c r="S48"/>
      <c r="T48" s="352"/>
      <c r="U48" s="438"/>
      <c r="V48" s="342"/>
      <c r="W48"/>
      <c r="X48"/>
      <c r="Y48"/>
    </row>
    <row r="49" spans="1:46">
      <c r="A49" s="35" t="s">
        <v>257</v>
      </c>
      <c r="B49" s="35" t="s">
        <v>1214</v>
      </c>
      <c r="C49" s="15">
        <v>0.33680555555555558</v>
      </c>
      <c r="D49" s="300"/>
      <c r="E49" s="300">
        <v>300</v>
      </c>
      <c r="F49" s="300" t="s">
        <v>744</v>
      </c>
      <c r="G49" s="300">
        <v>1190</v>
      </c>
      <c r="H49" s="300">
        <v>1103</v>
      </c>
      <c r="I49" s="25" t="s">
        <v>15</v>
      </c>
      <c r="J49" s="300" t="s">
        <v>796</v>
      </c>
      <c r="K49" s="300">
        <v>4</v>
      </c>
      <c r="L49" s="300">
        <v>180</v>
      </c>
      <c r="M49" s="19">
        <v>5889.9508999999998</v>
      </c>
      <c r="N49" s="35"/>
      <c r="S49" s="431" t="s">
        <v>498</v>
      </c>
      <c r="T49" s="352">
        <v>0</v>
      </c>
      <c r="U49" s="438">
        <v>0</v>
      </c>
      <c r="V49" s="431" t="s">
        <v>12</v>
      </c>
      <c r="W49" s="449">
        <v>96.095879104716943</v>
      </c>
      <c r="X49" s="449">
        <v>27.779149100612383</v>
      </c>
      <c r="Y49" s="449">
        <v>172.62297384732642</v>
      </c>
      <c r="Z49" s="453">
        <v>55.074939999999998</v>
      </c>
      <c r="AA49" s="453">
        <v>17.331759999999999</v>
      </c>
      <c r="AB49" s="450">
        <v>273.08730000000003</v>
      </c>
      <c r="AC49" s="450">
        <v>29.2682</v>
      </c>
      <c r="AD49" s="452">
        <v>8.0777614211</v>
      </c>
      <c r="AE49" s="450">
        <v>2.0369999999999999</v>
      </c>
      <c r="AF49" s="450">
        <v>0.32200000000000001</v>
      </c>
      <c r="AG49" s="450">
        <v>4.5199999999999996</v>
      </c>
      <c r="AH49" s="450">
        <v>79.474000000000004</v>
      </c>
      <c r="AI49" s="449">
        <v>1811.645</v>
      </c>
      <c r="AJ49" s="450">
        <v>4.9212699999999998</v>
      </c>
      <c r="AK49" s="450">
        <v>2.8212000000000002</v>
      </c>
      <c r="AL49" s="450">
        <v>58.828899999999997</v>
      </c>
      <c r="AM49" s="450">
        <v>1.52529</v>
      </c>
      <c r="AN49" s="448">
        <v>147360158.40000001</v>
      </c>
      <c r="AO49" s="451">
        <v>0.79954069999999999</v>
      </c>
      <c r="AP49" s="448">
        <v>395624.60171000002</v>
      </c>
      <c r="AQ49" s="451">
        <v>0.37122090000000002</v>
      </c>
      <c r="AR49" s="450">
        <v>125.9988</v>
      </c>
      <c r="AS49" s="448" t="s">
        <v>472</v>
      </c>
      <c r="AT49" s="450">
        <v>53.8767</v>
      </c>
    </row>
    <row r="50" spans="1:46">
      <c r="A50" s="35" t="s">
        <v>257</v>
      </c>
      <c r="B50" s="35" t="s">
        <v>1215</v>
      </c>
      <c r="C50" s="15">
        <v>0.34166666666666662</v>
      </c>
      <c r="D50" s="300"/>
      <c r="E50" s="300">
        <v>300</v>
      </c>
      <c r="F50" s="300" t="s">
        <v>744</v>
      </c>
      <c r="G50" s="300">
        <v>1190</v>
      </c>
      <c r="H50" s="300">
        <v>1103</v>
      </c>
      <c r="I50" s="25" t="s">
        <v>989</v>
      </c>
      <c r="J50" s="300" t="s">
        <v>796</v>
      </c>
      <c r="K50" s="300">
        <v>4</v>
      </c>
      <c r="L50" s="300">
        <v>180</v>
      </c>
      <c r="M50" s="19">
        <v>5889.9508999999998</v>
      </c>
      <c r="N50" s="35"/>
      <c r="S50" s="431" t="s">
        <v>498</v>
      </c>
      <c r="T50" s="352">
        <v>0</v>
      </c>
      <c r="U50" s="438">
        <v>0</v>
      </c>
      <c r="V50" s="431" t="s">
        <v>200</v>
      </c>
      <c r="W50" s="449">
        <v>95.966591235026584</v>
      </c>
      <c r="X50" s="449">
        <v>26.374807545922039</v>
      </c>
      <c r="Y50" s="449">
        <v>395.75114291801128</v>
      </c>
      <c r="Z50" s="453">
        <v>55.127000000000002</v>
      </c>
      <c r="AA50" s="453">
        <v>17.334019999999999</v>
      </c>
      <c r="AB50" s="450">
        <v>273.9427</v>
      </c>
      <c r="AC50" s="450">
        <v>27.827300000000001</v>
      </c>
      <c r="AD50" s="452">
        <v>8.1947475146999995</v>
      </c>
      <c r="AE50" s="450">
        <v>2.133</v>
      </c>
      <c r="AF50" s="450">
        <v>0.33700000000000002</v>
      </c>
      <c r="AG50" s="450">
        <v>4.5199999999999996</v>
      </c>
      <c r="AH50" s="450">
        <v>79.504999999999995</v>
      </c>
      <c r="AI50" s="449">
        <v>1810.9269999999999</v>
      </c>
      <c r="AJ50" s="450">
        <v>4.9059299999999997</v>
      </c>
      <c r="AK50" s="450">
        <v>2.8315399999999999</v>
      </c>
      <c r="AL50" s="450">
        <v>58.769880000000001</v>
      </c>
      <c r="AM50" s="450">
        <v>1.5253699999999999</v>
      </c>
      <c r="AN50" s="448">
        <v>147360494.09999999</v>
      </c>
      <c r="AO50" s="451">
        <v>0.79905099999999996</v>
      </c>
      <c r="AP50" s="448">
        <v>395781.42076000001</v>
      </c>
      <c r="AQ50" s="451">
        <v>0.37542629999999999</v>
      </c>
      <c r="AR50" s="450">
        <v>126.0424</v>
      </c>
      <c r="AS50" s="448" t="s">
        <v>472</v>
      </c>
      <c r="AT50" s="450">
        <v>53.833100000000002</v>
      </c>
    </row>
    <row r="51" spans="1:46">
      <c r="A51" s="35" t="s">
        <v>257</v>
      </c>
      <c r="B51" s="35" t="s">
        <v>1217</v>
      </c>
      <c r="C51" s="15">
        <v>0.34722222222222227</v>
      </c>
      <c r="D51" s="300"/>
      <c r="E51" s="300">
        <v>300</v>
      </c>
      <c r="F51" s="300" t="s">
        <v>744</v>
      </c>
      <c r="G51" s="300">
        <v>1190</v>
      </c>
      <c r="H51" s="300">
        <v>1103</v>
      </c>
      <c r="I51" s="25" t="s">
        <v>16</v>
      </c>
      <c r="J51" s="300" t="s">
        <v>796</v>
      </c>
      <c r="K51" s="300">
        <v>4</v>
      </c>
      <c r="L51" s="300">
        <v>180</v>
      </c>
      <c r="M51" s="19">
        <v>5889.9508999999998</v>
      </c>
      <c r="N51" s="35"/>
      <c r="S51" s="431" t="s">
        <v>498</v>
      </c>
      <c r="T51" s="352">
        <v>-28</v>
      </c>
      <c r="U51" s="438">
        <v>0</v>
      </c>
      <c r="V51" s="434" t="s">
        <v>1212</v>
      </c>
      <c r="W51" s="449">
        <v>95.735050677871087</v>
      </c>
      <c r="X51" s="449">
        <v>24.003495998416323</v>
      </c>
      <c r="Y51" s="449">
        <v>927.76495662814432</v>
      </c>
      <c r="Z51" s="453">
        <v>55.187309999999997</v>
      </c>
      <c r="AA51" s="453">
        <v>17.336469999999998</v>
      </c>
      <c r="AB51" s="450">
        <v>274.90980000000002</v>
      </c>
      <c r="AC51" s="450">
        <v>26.183</v>
      </c>
      <c r="AD51" s="452">
        <v>8.3284459074000008</v>
      </c>
      <c r="AE51" s="450">
        <v>2.2549999999999999</v>
      </c>
      <c r="AF51" s="450">
        <v>0.35699999999999998</v>
      </c>
      <c r="AG51" s="450">
        <v>4.5199999999999996</v>
      </c>
      <c r="AH51" s="450">
        <v>79.540000000000006</v>
      </c>
      <c r="AI51" s="449">
        <v>1810.098</v>
      </c>
      <c r="AJ51" s="450">
        <v>4.8891299999999998</v>
      </c>
      <c r="AK51" s="450">
        <v>2.8436499999999998</v>
      </c>
      <c r="AL51" s="450">
        <v>58.70243</v>
      </c>
      <c r="AM51" s="450">
        <v>1.52546</v>
      </c>
      <c r="AN51" s="448">
        <v>147360877.5</v>
      </c>
      <c r="AO51" s="451">
        <v>0.7984907</v>
      </c>
      <c r="AP51" s="448">
        <v>395962.72148000001</v>
      </c>
      <c r="AQ51" s="451">
        <v>0.3798666</v>
      </c>
      <c r="AR51" s="450">
        <v>126.093</v>
      </c>
      <c r="AS51" s="448" t="s">
        <v>472</v>
      </c>
      <c r="AT51" s="450">
        <v>53.782499999999999</v>
      </c>
    </row>
    <row r="52" spans="1:46">
      <c r="A52" s="35" t="s">
        <v>257</v>
      </c>
      <c r="B52" s="35" t="s">
        <v>1218</v>
      </c>
      <c r="C52" s="15">
        <v>0.35347222222222219</v>
      </c>
      <c r="D52" s="300"/>
      <c r="E52" s="300">
        <v>300</v>
      </c>
      <c r="F52" s="300" t="s">
        <v>744</v>
      </c>
      <c r="G52" s="300">
        <v>1190</v>
      </c>
      <c r="H52" s="300">
        <v>1103</v>
      </c>
      <c r="I52" s="25" t="s">
        <v>17</v>
      </c>
      <c r="J52" s="300" t="s">
        <v>796</v>
      </c>
      <c r="K52" s="300">
        <v>4</v>
      </c>
      <c r="L52" s="300">
        <v>180</v>
      </c>
      <c r="M52" s="19">
        <v>5889.9508999999998</v>
      </c>
      <c r="N52" s="35"/>
      <c r="S52" s="431" t="s">
        <v>498</v>
      </c>
      <c r="T52" s="352">
        <v>-42</v>
      </c>
      <c r="U52" s="438">
        <v>0</v>
      </c>
      <c r="V52" s="434" t="s">
        <v>1212</v>
      </c>
      <c r="W52" s="449">
        <v>95.596556512830404</v>
      </c>
      <c r="X52" s="449">
        <v>22.812704520040246</v>
      </c>
      <c r="Y52" s="449">
        <v>1308.6263159343157</v>
      </c>
      <c r="Z52" s="453">
        <v>55.256230000000002</v>
      </c>
      <c r="AA52" s="453">
        <v>17.339079999999999</v>
      </c>
      <c r="AB52" s="450">
        <v>275.98689999999999</v>
      </c>
      <c r="AC52" s="450">
        <v>24.3369</v>
      </c>
      <c r="AD52" s="452">
        <v>8.4788565992000002</v>
      </c>
      <c r="AE52" s="450">
        <v>2.4119999999999999</v>
      </c>
      <c r="AF52" s="450">
        <v>0.38200000000000001</v>
      </c>
      <c r="AG52" s="450">
        <v>4.5199999999999996</v>
      </c>
      <c r="AH52" s="450">
        <v>79.581000000000003</v>
      </c>
      <c r="AI52" s="449">
        <v>1809.155</v>
      </c>
      <c r="AJ52" s="450">
        <v>4.8711900000000004</v>
      </c>
      <c r="AK52" s="450">
        <v>2.85764</v>
      </c>
      <c r="AL52" s="450">
        <v>58.626550000000002</v>
      </c>
      <c r="AM52" s="450">
        <v>1.52556</v>
      </c>
      <c r="AN52" s="448">
        <v>147361308.5</v>
      </c>
      <c r="AO52" s="451">
        <v>0.7978594</v>
      </c>
      <c r="AP52" s="448">
        <v>396169.11015999998</v>
      </c>
      <c r="AQ52" s="451">
        <v>0.38439000000000001</v>
      </c>
      <c r="AR52" s="450">
        <v>126.15089999999999</v>
      </c>
      <c r="AS52" s="448" t="s">
        <v>472</v>
      </c>
      <c r="AT52" s="450">
        <v>53.724699999999999</v>
      </c>
    </row>
    <row r="53" spans="1:46">
      <c r="A53" s="35" t="s">
        <v>257</v>
      </c>
      <c r="B53" s="35" t="s">
        <v>1219</v>
      </c>
      <c r="C53" s="15">
        <v>0.35833333333333334</v>
      </c>
      <c r="D53" s="300"/>
      <c r="E53" s="300">
        <v>300</v>
      </c>
      <c r="F53" s="300" t="s">
        <v>744</v>
      </c>
      <c r="G53" s="300">
        <v>1190</v>
      </c>
      <c r="H53" s="300">
        <v>1103</v>
      </c>
      <c r="I53" s="25" t="s">
        <v>18</v>
      </c>
      <c r="J53" s="300" t="s">
        <v>796</v>
      </c>
      <c r="K53" s="300">
        <v>4</v>
      </c>
      <c r="L53" s="300">
        <v>180</v>
      </c>
      <c r="M53" s="19">
        <v>5889.9508999999998</v>
      </c>
      <c r="N53" s="35"/>
      <c r="S53" s="431" t="s">
        <v>498</v>
      </c>
      <c r="T53" s="352">
        <v>-60</v>
      </c>
      <c r="U53" s="438">
        <v>0</v>
      </c>
      <c r="V53" s="434" t="s">
        <v>1212</v>
      </c>
      <c r="W53" s="449">
        <v>95.448139470768197</v>
      </c>
      <c r="X53" s="449">
        <v>21.664213795887036</v>
      </c>
      <c r="Y53" s="449">
        <v>1799.8597309597071</v>
      </c>
      <c r="Z53" s="453">
        <v>55.31062</v>
      </c>
      <c r="AA53" s="453">
        <v>17.34102</v>
      </c>
      <c r="AB53" s="450">
        <v>276.8184</v>
      </c>
      <c r="AC53" s="450">
        <v>22.9041</v>
      </c>
      <c r="AD53" s="452">
        <v>8.5958426927999998</v>
      </c>
      <c r="AE53" s="450">
        <v>2.552</v>
      </c>
      <c r="AF53" s="450">
        <v>0.40400000000000003</v>
      </c>
      <c r="AG53" s="450">
        <v>4.5199999999999996</v>
      </c>
      <c r="AH53" s="450">
        <v>79.613</v>
      </c>
      <c r="AI53" s="449">
        <v>1808.415</v>
      </c>
      <c r="AJ53" s="450">
        <v>4.8579400000000001</v>
      </c>
      <c r="AK53" s="450">
        <v>2.8687900000000002</v>
      </c>
      <c r="AL53" s="450">
        <v>58.567529999999998</v>
      </c>
      <c r="AM53" s="450">
        <v>1.5256400000000001</v>
      </c>
      <c r="AN53" s="448">
        <v>147361643.5</v>
      </c>
      <c r="AO53" s="451">
        <v>0.79736770000000001</v>
      </c>
      <c r="AP53" s="448">
        <v>396331.24341</v>
      </c>
      <c r="AQ53" s="451">
        <v>0.38755919999999999</v>
      </c>
      <c r="AR53" s="450">
        <v>126.1966</v>
      </c>
      <c r="AS53" s="448" t="s">
        <v>472</v>
      </c>
      <c r="AT53" s="450">
        <v>53.679000000000002</v>
      </c>
    </row>
    <row r="54" spans="1:46">
      <c r="A54" s="35" t="s">
        <v>1188</v>
      </c>
      <c r="B54" s="35" t="s">
        <v>1052</v>
      </c>
      <c r="C54" s="15">
        <v>0.36319444444444443</v>
      </c>
      <c r="D54" s="300"/>
      <c r="E54" s="300">
        <v>30</v>
      </c>
      <c r="F54" s="300" t="s">
        <v>744</v>
      </c>
      <c r="G54" s="300">
        <v>1190</v>
      </c>
      <c r="H54" s="300">
        <v>1103</v>
      </c>
      <c r="I54" s="25" t="s">
        <v>1181</v>
      </c>
      <c r="J54" s="300" t="s">
        <v>796</v>
      </c>
      <c r="K54" s="300">
        <v>4</v>
      </c>
      <c r="L54" s="300">
        <v>180</v>
      </c>
      <c r="M54" s="19">
        <v>5889.9508999999998</v>
      </c>
      <c r="N54" s="35"/>
      <c r="S54" s="431" t="s">
        <v>1188</v>
      </c>
      <c r="T54" s="352"/>
      <c r="U54" s="438"/>
      <c r="V54" s="342"/>
      <c r="W54"/>
      <c r="X54"/>
      <c r="Y54"/>
      <c r="Z54" s="453">
        <v>55.342010000000002</v>
      </c>
      <c r="AA54" s="453">
        <v>17.342089999999999</v>
      </c>
      <c r="AB54" s="450">
        <v>277.29160000000002</v>
      </c>
      <c r="AC54" s="450">
        <v>22.0867</v>
      </c>
      <c r="AD54" s="452">
        <v>8.6626918890999995</v>
      </c>
      <c r="AE54" s="450">
        <v>2.64</v>
      </c>
      <c r="AF54" s="450">
        <v>0.41799999999999998</v>
      </c>
      <c r="AG54" s="450">
        <v>4.5199999999999996</v>
      </c>
      <c r="AH54" s="450">
        <v>79.632000000000005</v>
      </c>
      <c r="AI54" s="449">
        <v>1807.989</v>
      </c>
      <c r="AJ54" s="450">
        <v>4.8506499999999999</v>
      </c>
      <c r="AK54" s="450">
        <v>2.8752599999999999</v>
      </c>
      <c r="AL54" s="450">
        <v>58.533799999999999</v>
      </c>
      <c r="AM54" s="450">
        <v>1.5256799999999999</v>
      </c>
      <c r="AN54" s="448">
        <v>147361834.80000001</v>
      </c>
      <c r="AO54" s="451">
        <v>0.79708650000000003</v>
      </c>
      <c r="AP54" s="448">
        <v>396424.46792000002</v>
      </c>
      <c r="AQ54" s="451">
        <v>0.38923190000000002</v>
      </c>
      <c r="AR54" s="450">
        <v>126.2229</v>
      </c>
      <c r="AS54" s="448" t="s">
        <v>472</v>
      </c>
      <c r="AT54" s="450">
        <v>53.652700000000003</v>
      </c>
    </row>
    <row r="55" spans="1:46">
      <c r="A55" s="35" t="s">
        <v>349</v>
      </c>
      <c r="B55" s="35" t="s">
        <v>641</v>
      </c>
      <c r="C55" s="15">
        <v>0.36527777777777781</v>
      </c>
      <c r="D55" s="300"/>
      <c r="E55" s="300">
        <v>300</v>
      </c>
      <c r="F55" s="300" t="s">
        <v>744</v>
      </c>
      <c r="G55" s="300">
        <v>1190</v>
      </c>
      <c r="H55" s="300">
        <v>1103</v>
      </c>
      <c r="I55" s="25" t="s">
        <v>151</v>
      </c>
      <c r="J55" s="300" t="s">
        <v>796</v>
      </c>
      <c r="K55" s="300">
        <v>4</v>
      </c>
      <c r="L55" s="300">
        <v>180</v>
      </c>
      <c r="M55" s="19">
        <v>5889.9508999999998</v>
      </c>
      <c r="N55" s="35"/>
      <c r="S55" s="431" t="s">
        <v>375</v>
      </c>
      <c r="T55" s="352">
        <v>0</v>
      </c>
      <c r="U55" s="438">
        <v>10</v>
      </c>
      <c r="V55" s="432" t="s">
        <v>165</v>
      </c>
      <c r="W55" s="449">
        <v>-96.075781098017657</v>
      </c>
      <c r="X55" s="449">
        <v>76.931720442566331</v>
      </c>
      <c r="Y55" s="449">
        <v>752.49902045457111</v>
      </c>
      <c r="Z55" s="453">
        <v>55.389519999999997</v>
      </c>
      <c r="AA55" s="453">
        <v>17.34365</v>
      </c>
      <c r="AB55" s="450">
        <v>277.99939999999998</v>
      </c>
      <c r="AC55" s="450">
        <v>20.8626</v>
      </c>
      <c r="AD55" s="452">
        <v>8.7629656836999992</v>
      </c>
      <c r="AE55" s="450">
        <v>2.7839999999999998</v>
      </c>
      <c r="AF55" s="450">
        <v>0.44</v>
      </c>
      <c r="AG55" s="450">
        <v>4.5199999999999996</v>
      </c>
      <c r="AH55" s="450">
        <v>79.66</v>
      </c>
      <c r="AI55" s="449">
        <v>1807.3489999999999</v>
      </c>
      <c r="AJ55" s="450">
        <v>4.8400999999999996</v>
      </c>
      <c r="AK55" s="450">
        <v>2.8851</v>
      </c>
      <c r="AL55" s="450">
        <v>58.48321</v>
      </c>
      <c r="AM55" s="450">
        <v>1.5257499999999999</v>
      </c>
      <c r="AN55" s="448">
        <v>147362121.69999999</v>
      </c>
      <c r="AO55" s="451">
        <v>0.79666429999999999</v>
      </c>
      <c r="AP55" s="448">
        <v>396565.02714000002</v>
      </c>
      <c r="AQ55" s="451">
        <v>0.39155129999999999</v>
      </c>
      <c r="AR55" s="450">
        <v>126.2629</v>
      </c>
      <c r="AS55" s="448" t="s">
        <v>472</v>
      </c>
      <c r="AT55" s="450">
        <v>53.612699999999997</v>
      </c>
    </row>
    <row r="56" spans="1:46">
      <c r="A56" s="35" t="s">
        <v>375</v>
      </c>
      <c r="B56" s="35" t="s">
        <v>642</v>
      </c>
      <c r="C56" s="15">
        <v>0.37083333333333335</v>
      </c>
      <c r="D56" s="300"/>
      <c r="E56" s="300">
        <v>300</v>
      </c>
      <c r="F56" s="300" t="s">
        <v>744</v>
      </c>
      <c r="G56" s="300">
        <v>1190</v>
      </c>
      <c r="H56" s="300">
        <v>1103</v>
      </c>
      <c r="I56" s="25" t="s">
        <v>152</v>
      </c>
      <c r="J56" s="300" t="s">
        <v>796</v>
      </c>
      <c r="K56" s="300">
        <v>4</v>
      </c>
      <c r="L56" s="300">
        <v>180</v>
      </c>
      <c r="M56" s="19">
        <v>5889.9508999999998</v>
      </c>
      <c r="N56" s="35"/>
      <c r="S56" s="431" t="s">
        <v>375</v>
      </c>
      <c r="T56" s="352">
        <v>0</v>
      </c>
      <c r="U56" s="438">
        <v>15</v>
      </c>
      <c r="V56" s="432" t="s">
        <v>165</v>
      </c>
      <c r="W56" s="449">
        <v>-95.5336336154202</v>
      </c>
      <c r="X56" s="449">
        <v>76.655729673909605</v>
      </c>
      <c r="Y56" s="449">
        <v>1329.6263140890451</v>
      </c>
      <c r="Z56" s="453">
        <v>55.453670000000002</v>
      </c>
      <c r="AA56" s="453">
        <v>17.345649999999999</v>
      </c>
      <c r="AB56" s="450">
        <v>278.94029999999998</v>
      </c>
      <c r="AC56" s="450">
        <v>19.234500000000001</v>
      </c>
      <c r="AD56" s="452">
        <v>8.8966640764000005</v>
      </c>
      <c r="AE56" s="450">
        <v>3.0049999999999999</v>
      </c>
      <c r="AF56" s="450">
        <v>0.47499999999999998</v>
      </c>
      <c r="AG56" s="450">
        <v>4.5199999999999996</v>
      </c>
      <c r="AH56" s="450">
        <v>79.697999999999993</v>
      </c>
      <c r="AI56" s="449">
        <v>1806.489</v>
      </c>
      <c r="AJ56" s="450">
        <v>4.8267499999999997</v>
      </c>
      <c r="AK56" s="450">
        <v>2.8984700000000001</v>
      </c>
      <c r="AL56" s="450">
        <v>58.415759999999999</v>
      </c>
      <c r="AM56" s="450">
        <v>1.52583</v>
      </c>
      <c r="AN56" s="448">
        <v>147362504</v>
      </c>
      <c r="AO56" s="451">
        <v>0.79610069999999999</v>
      </c>
      <c r="AP56" s="448">
        <v>396753.66019000002</v>
      </c>
      <c r="AQ56" s="451">
        <v>0.39428800000000003</v>
      </c>
      <c r="AR56" s="450">
        <v>126.3169</v>
      </c>
      <c r="AS56" s="448" t="s">
        <v>472</v>
      </c>
      <c r="AT56" s="450">
        <v>53.558700000000002</v>
      </c>
    </row>
    <row r="57" spans="1:46">
      <c r="A57" s="35" t="s">
        <v>478</v>
      </c>
      <c r="B57" s="35" t="s">
        <v>1066</v>
      </c>
      <c r="C57" s="15">
        <v>0.37708333333333338</v>
      </c>
      <c r="D57" s="300"/>
      <c r="E57" s="300">
        <v>300</v>
      </c>
      <c r="F57" s="300" t="s">
        <v>744</v>
      </c>
      <c r="G57" s="300">
        <v>1190</v>
      </c>
      <c r="H57" s="300">
        <v>1103</v>
      </c>
      <c r="I57" s="25" t="s">
        <v>153</v>
      </c>
      <c r="J57" s="300" t="s">
        <v>796</v>
      </c>
      <c r="K57" s="300">
        <v>4</v>
      </c>
      <c r="L57" s="300">
        <v>180</v>
      </c>
      <c r="M57" s="19">
        <v>5889.9508999999998</v>
      </c>
      <c r="N57" s="35"/>
      <c r="S57" s="431" t="s">
        <v>1132</v>
      </c>
      <c r="T57" s="352">
        <v>0</v>
      </c>
      <c r="U57" s="438">
        <v>-10</v>
      </c>
      <c r="V57" s="432" t="s">
        <v>165</v>
      </c>
      <c r="W57" s="449">
        <v>-21.556159022171556</v>
      </c>
      <c r="X57" s="449">
        <v>-86.363959340859793</v>
      </c>
      <c r="Y57" s="449">
        <v>637.38598996158498</v>
      </c>
      <c r="Z57" s="453">
        <v>55.526940000000003</v>
      </c>
      <c r="AA57" s="453">
        <v>17.347809999999999</v>
      </c>
      <c r="AB57" s="450">
        <v>279.99680000000001</v>
      </c>
      <c r="AC57" s="450">
        <v>17.4087</v>
      </c>
      <c r="AD57" s="452">
        <v>9.0470747681999999</v>
      </c>
      <c r="AE57" s="450">
        <v>3.3010000000000002</v>
      </c>
      <c r="AF57" s="450">
        <v>0.52200000000000002</v>
      </c>
      <c r="AG57" s="450">
        <v>4.5199999999999996</v>
      </c>
      <c r="AH57" s="450">
        <v>79.741</v>
      </c>
      <c r="AI57" s="449">
        <v>1805.5170000000001</v>
      </c>
      <c r="AJ57" s="450">
        <v>4.8127500000000003</v>
      </c>
      <c r="AK57" s="450">
        <v>2.9138500000000001</v>
      </c>
      <c r="AL57" s="450">
        <v>58.339880000000001</v>
      </c>
      <c r="AM57" s="450">
        <v>1.52593</v>
      </c>
      <c r="AN57" s="448">
        <v>147362933.69999999</v>
      </c>
      <c r="AO57" s="451">
        <v>0.79546570000000005</v>
      </c>
      <c r="AP57" s="448">
        <v>396967.31559000001</v>
      </c>
      <c r="AQ57" s="451">
        <v>0.3968776</v>
      </c>
      <c r="AR57" s="450">
        <v>126.37869999999999</v>
      </c>
      <c r="AS57" s="448" t="s">
        <v>472</v>
      </c>
      <c r="AT57" s="450">
        <v>53.497</v>
      </c>
    </row>
    <row r="58" spans="1:46">
      <c r="A58" s="35" t="s">
        <v>1132</v>
      </c>
      <c r="B58" s="35" t="s">
        <v>1068</v>
      </c>
      <c r="C58" s="15">
        <v>0.38263888888888892</v>
      </c>
      <c r="D58" s="300"/>
      <c r="E58" s="300">
        <v>300</v>
      </c>
      <c r="F58" s="300" t="s">
        <v>744</v>
      </c>
      <c r="G58" s="300">
        <v>1190</v>
      </c>
      <c r="H58" s="300">
        <v>1103</v>
      </c>
      <c r="I58" s="25" t="s">
        <v>154</v>
      </c>
      <c r="J58" s="300" t="s">
        <v>796</v>
      </c>
      <c r="K58" s="300">
        <v>4</v>
      </c>
      <c r="L58" s="300">
        <v>180</v>
      </c>
      <c r="M58" s="19">
        <v>5889.9508999999998</v>
      </c>
      <c r="N58" s="35"/>
      <c r="S58" s="431" t="s">
        <v>1132</v>
      </c>
      <c r="T58" s="352">
        <v>0</v>
      </c>
      <c r="U58" s="438">
        <v>-15</v>
      </c>
      <c r="V58" s="432" t="s">
        <v>165</v>
      </c>
      <c r="W58" s="449">
        <v>28.831068845617391</v>
      </c>
      <c r="X58" s="449">
        <v>-86.331238490602956</v>
      </c>
      <c r="Y58" s="449">
        <v>1197.872096168986</v>
      </c>
      <c r="Z58" s="453">
        <v>55.593060000000001</v>
      </c>
      <c r="AA58" s="453">
        <v>17.349640000000001</v>
      </c>
      <c r="AB58" s="450">
        <v>280.9359</v>
      </c>
      <c r="AC58" s="450">
        <v>15.791499999999999</v>
      </c>
      <c r="AD58" s="452">
        <v>9.1807731609999994</v>
      </c>
      <c r="AE58" s="450">
        <v>3.6190000000000002</v>
      </c>
      <c r="AF58" s="450">
        <v>0.57199999999999995</v>
      </c>
      <c r="AG58" s="450">
        <v>4.51</v>
      </c>
      <c r="AH58" s="450">
        <v>79.78</v>
      </c>
      <c r="AI58" s="449">
        <v>1804.6489999999999</v>
      </c>
      <c r="AJ58" s="450">
        <v>4.8011900000000001</v>
      </c>
      <c r="AK58" s="450">
        <v>2.9277899999999999</v>
      </c>
      <c r="AL58" s="450">
        <v>58.27243</v>
      </c>
      <c r="AM58" s="450">
        <v>1.5260199999999999</v>
      </c>
      <c r="AN58" s="448">
        <v>147363315.40000001</v>
      </c>
      <c r="AO58" s="451">
        <v>0.79490039999999995</v>
      </c>
      <c r="AP58" s="448">
        <v>397158.29634</v>
      </c>
      <c r="AQ58" s="451">
        <v>0.3987424</v>
      </c>
      <c r="AR58" s="450">
        <v>126.4345</v>
      </c>
      <c r="AS58" s="448" t="s">
        <v>472</v>
      </c>
      <c r="AT58" s="450">
        <v>53.441200000000002</v>
      </c>
    </row>
    <row r="59" spans="1:46">
      <c r="A59" s="35" t="s">
        <v>1188</v>
      </c>
      <c r="B59" s="35" t="s">
        <v>1069</v>
      </c>
      <c r="C59" s="15">
        <v>0.38819444444444445</v>
      </c>
      <c r="D59" s="300"/>
      <c r="E59" s="300">
        <v>30</v>
      </c>
      <c r="F59" s="300" t="s">
        <v>744</v>
      </c>
      <c r="G59" s="300">
        <v>1190</v>
      </c>
      <c r="H59" s="300">
        <v>1103</v>
      </c>
      <c r="I59" s="25" t="s">
        <v>1181</v>
      </c>
      <c r="J59" s="300" t="s">
        <v>796</v>
      </c>
      <c r="K59" s="300">
        <v>4</v>
      </c>
      <c r="L59" s="300">
        <v>180</v>
      </c>
      <c r="M59" s="19">
        <v>5889.9508999999998</v>
      </c>
      <c r="N59" s="35"/>
      <c r="S59" s="431" t="s">
        <v>1188</v>
      </c>
      <c r="T59" s="352"/>
      <c r="U59" s="352"/>
      <c r="V59" s="342"/>
      <c r="W59"/>
      <c r="X59"/>
      <c r="Y59"/>
      <c r="Z59" s="453">
        <v>55.63485</v>
      </c>
      <c r="AA59" s="453">
        <v>17.350760000000001</v>
      </c>
      <c r="AB59" s="450">
        <v>281.52339999999998</v>
      </c>
      <c r="AC59" s="450">
        <v>14.783799999999999</v>
      </c>
      <c r="AD59" s="452">
        <v>9.2643346565000009</v>
      </c>
      <c r="AE59" s="450">
        <v>3.85</v>
      </c>
      <c r="AF59" s="450">
        <v>0.60899999999999999</v>
      </c>
      <c r="AG59" s="450">
        <v>4.51</v>
      </c>
      <c r="AH59" s="450">
        <v>79.805000000000007</v>
      </c>
      <c r="AI59" s="449">
        <v>1804.105</v>
      </c>
      <c r="AJ59" s="450">
        <v>4.7944000000000004</v>
      </c>
      <c r="AK59" s="450">
        <v>2.9366400000000001</v>
      </c>
      <c r="AL59" s="450">
        <v>58.230269999999997</v>
      </c>
      <c r="AM59" s="450">
        <v>1.5260800000000001</v>
      </c>
      <c r="AN59" s="448">
        <v>147363553.80000001</v>
      </c>
      <c r="AO59" s="451">
        <v>0.79454670000000005</v>
      </c>
      <c r="AP59" s="448">
        <v>397278.07614000002</v>
      </c>
      <c r="AQ59" s="451">
        <v>0.3996981</v>
      </c>
      <c r="AR59" s="450">
        <v>126.46980000000001</v>
      </c>
      <c r="AS59" s="448" t="s">
        <v>472</v>
      </c>
      <c r="AT59" s="450">
        <v>53.405900000000003</v>
      </c>
    </row>
    <row r="60" spans="1:46">
      <c r="A60" s="35" t="s">
        <v>1172</v>
      </c>
      <c r="B60" s="35" t="s">
        <v>251</v>
      </c>
      <c r="C60" s="15">
        <v>0.38958333333333334</v>
      </c>
      <c r="D60" s="300"/>
      <c r="E60" s="300">
        <v>600</v>
      </c>
      <c r="F60" s="300" t="s">
        <v>744</v>
      </c>
      <c r="G60" s="300">
        <v>1190</v>
      </c>
      <c r="H60" s="300">
        <v>1103</v>
      </c>
      <c r="I60" s="25" t="s">
        <v>997</v>
      </c>
      <c r="J60" s="300" t="s">
        <v>796</v>
      </c>
      <c r="K60" s="300">
        <v>4</v>
      </c>
      <c r="L60" s="300">
        <v>180</v>
      </c>
      <c r="M60" s="19">
        <v>5889.9508999999998</v>
      </c>
      <c r="N60" s="35"/>
      <c r="S60"/>
      <c r="T60" s="352"/>
      <c r="U60" s="352"/>
      <c r="V60" s="342"/>
      <c r="W60"/>
      <c r="X60"/>
      <c r="Y60"/>
    </row>
    <row r="61" spans="1:46">
      <c r="A61" s="35" t="s">
        <v>1265</v>
      </c>
      <c r="B61" s="35" t="s">
        <v>350</v>
      </c>
      <c r="C61" s="15">
        <v>0.40833333333333338</v>
      </c>
      <c r="D61" s="15">
        <v>0</v>
      </c>
      <c r="E61" s="300">
        <v>10</v>
      </c>
      <c r="F61" s="300" t="s">
        <v>744</v>
      </c>
      <c r="G61" s="300">
        <v>1190</v>
      </c>
      <c r="H61" s="300">
        <v>1103</v>
      </c>
      <c r="I61" s="25" t="s">
        <v>395</v>
      </c>
      <c r="J61" s="300" t="s">
        <v>1258</v>
      </c>
      <c r="K61" s="300">
        <v>4</v>
      </c>
      <c r="L61" s="300">
        <v>180</v>
      </c>
      <c r="M61" s="19">
        <v>5889.9508999999998</v>
      </c>
      <c r="N61" s="35"/>
      <c r="S61"/>
      <c r="T61" s="352"/>
      <c r="U61" s="352"/>
      <c r="V61" s="342"/>
      <c r="W61"/>
      <c r="X61"/>
      <c r="Y61"/>
    </row>
    <row r="62" spans="1:46">
      <c r="A62" s="35" t="s">
        <v>834</v>
      </c>
      <c r="B62" s="35" t="s">
        <v>351</v>
      </c>
      <c r="C62" s="15">
        <v>0.41250000000000003</v>
      </c>
      <c r="D62" s="15">
        <v>0</v>
      </c>
      <c r="E62" s="300">
        <v>30</v>
      </c>
      <c r="F62" s="300" t="s">
        <v>744</v>
      </c>
      <c r="G62" s="300">
        <v>1190</v>
      </c>
      <c r="H62" s="300">
        <v>1000</v>
      </c>
      <c r="I62" s="25" t="s">
        <v>526</v>
      </c>
      <c r="J62" s="300" t="s">
        <v>1258</v>
      </c>
      <c r="K62" s="300">
        <v>4</v>
      </c>
      <c r="L62" s="300">
        <v>180</v>
      </c>
      <c r="M62" s="19">
        <v>5891.451</v>
      </c>
      <c r="N62" s="35"/>
      <c r="S62"/>
      <c r="T62" s="350"/>
      <c r="U62" s="350"/>
      <c r="V62"/>
      <c r="W62"/>
      <c r="X62"/>
      <c r="Y62"/>
    </row>
    <row r="63" spans="1:46">
      <c r="A63" s="35" t="s">
        <v>834</v>
      </c>
      <c r="B63" s="35" t="s">
        <v>573</v>
      </c>
      <c r="C63" s="15">
        <v>0.4145833333333333</v>
      </c>
      <c r="D63" s="15">
        <v>0</v>
      </c>
      <c r="E63" s="300">
        <v>30</v>
      </c>
      <c r="F63" s="300" t="s">
        <v>744</v>
      </c>
      <c r="G63" s="300">
        <v>1070</v>
      </c>
      <c r="H63" s="300">
        <v>880</v>
      </c>
      <c r="I63" s="25" t="s">
        <v>387</v>
      </c>
      <c r="J63" s="300" t="s">
        <v>1258</v>
      </c>
      <c r="K63" s="300">
        <v>4</v>
      </c>
      <c r="L63" s="300">
        <v>180</v>
      </c>
      <c r="M63" s="19">
        <v>5891.451</v>
      </c>
      <c r="N63" s="35"/>
      <c r="S63"/>
      <c r="T63"/>
      <c r="U63"/>
      <c r="V63"/>
      <c r="W63"/>
      <c r="X63"/>
      <c r="Y63"/>
    </row>
    <row r="64" spans="1:46">
      <c r="A64" s="35" t="s">
        <v>530</v>
      </c>
      <c r="B64" s="35" t="s">
        <v>435</v>
      </c>
      <c r="C64" s="15">
        <v>0.41805555555555557</v>
      </c>
      <c r="D64" s="15">
        <v>0</v>
      </c>
      <c r="E64" s="300">
        <v>30</v>
      </c>
      <c r="F64" s="300" t="s">
        <v>1038</v>
      </c>
      <c r="G64" s="300">
        <v>880</v>
      </c>
      <c r="H64" s="300">
        <v>867</v>
      </c>
      <c r="I64" s="25" t="s">
        <v>526</v>
      </c>
      <c r="J64" s="300" t="s">
        <v>1258</v>
      </c>
      <c r="K64" s="300">
        <v>4</v>
      </c>
      <c r="L64" s="300">
        <v>180</v>
      </c>
      <c r="M64" s="80">
        <v>7647.38</v>
      </c>
      <c r="N64" s="35"/>
      <c r="O64" s="337">
        <v>265.8</v>
      </c>
      <c r="P64" s="337">
        <v>270.2</v>
      </c>
      <c r="S64"/>
      <c r="T64"/>
      <c r="U64"/>
      <c r="V64"/>
      <c r="W64"/>
      <c r="X64"/>
      <c r="Y64"/>
    </row>
    <row r="65" spans="1:25">
      <c r="A65" s="35" t="s">
        <v>547</v>
      </c>
      <c r="B65" s="35" t="s">
        <v>352</v>
      </c>
      <c r="C65" s="15">
        <v>0.42222222222222222</v>
      </c>
      <c r="D65" s="15">
        <v>0</v>
      </c>
      <c r="E65" s="300">
        <v>30</v>
      </c>
      <c r="F65" s="300" t="s">
        <v>1039</v>
      </c>
      <c r="G65" s="300">
        <v>870</v>
      </c>
      <c r="H65" s="300">
        <v>783</v>
      </c>
      <c r="I65" s="25" t="s">
        <v>14</v>
      </c>
      <c r="J65" s="300" t="s">
        <v>1258</v>
      </c>
      <c r="K65" s="300">
        <v>4</v>
      </c>
      <c r="L65" s="300">
        <v>180</v>
      </c>
      <c r="M65" s="19">
        <v>7698.9647000000004</v>
      </c>
      <c r="N65" s="35"/>
      <c r="S65"/>
      <c r="T65"/>
      <c r="U65"/>
      <c r="V65"/>
      <c r="W65"/>
      <c r="X65"/>
      <c r="Y65"/>
    </row>
    <row r="68" spans="1:25">
      <c r="B68" s="3" t="s">
        <v>1260</v>
      </c>
      <c r="C68" s="20" t="s">
        <v>1261</v>
      </c>
      <c r="D68" s="84">
        <v>5888.5839999999998</v>
      </c>
      <c r="E68" s="149"/>
      <c r="F68" s="84" t="s">
        <v>1262</v>
      </c>
      <c r="G68" s="84" t="s">
        <v>1263</v>
      </c>
      <c r="H68" s="84" t="s">
        <v>1264</v>
      </c>
      <c r="I68" s="22" t="s">
        <v>1100</v>
      </c>
      <c r="J68" s="84" t="s">
        <v>1101</v>
      </c>
      <c r="K68" s="84" t="s">
        <v>1102</v>
      </c>
      <c r="L68" s="213"/>
      <c r="S68"/>
      <c r="T68"/>
      <c r="U68"/>
      <c r="V68"/>
      <c r="W68"/>
      <c r="X68"/>
      <c r="Y68"/>
    </row>
    <row r="69" spans="1:25">
      <c r="B69" s="2"/>
      <c r="C69" s="20" t="s">
        <v>1099</v>
      </c>
      <c r="D69" s="84">
        <v>5889.9508999999998</v>
      </c>
      <c r="E69" s="149"/>
      <c r="F69" s="84" t="s">
        <v>652</v>
      </c>
      <c r="G69" s="84" t="s">
        <v>653</v>
      </c>
      <c r="H69" s="84" t="s">
        <v>654</v>
      </c>
      <c r="I69" s="22" t="s">
        <v>1294</v>
      </c>
      <c r="J69" s="84" t="s">
        <v>1295</v>
      </c>
      <c r="K69" s="84" t="s">
        <v>501</v>
      </c>
      <c r="L69" s="213"/>
      <c r="S69"/>
      <c r="T69"/>
      <c r="U69"/>
      <c r="V69"/>
      <c r="W69"/>
      <c r="X69"/>
      <c r="Y69"/>
    </row>
    <row r="70" spans="1:25">
      <c r="B70" s="2"/>
      <c r="C70" s="20" t="s">
        <v>502</v>
      </c>
      <c r="D70" s="84">
        <v>5891.451</v>
      </c>
      <c r="E70" s="149"/>
      <c r="F70" s="84" t="s">
        <v>503</v>
      </c>
      <c r="G70" s="84" t="s">
        <v>504</v>
      </c>
      <c r="H70" s="84" t="s">
        <v>505</v>
      </c>
      <c r="I70" s="22" t="s">
        <v>480</v>
      </c>
      <c r="J70" s="84" t="s">
        <v>496</v>
      </c>
      <c r="K70" s="84" t="s">
        <v>440</v>
      </c>
      <c r="L70" s="213"/>
      <c r="S70"/>
      <c r="T70"/>
      <c r="U70"/>
      <c r="V70"/>
      <c r="W70"/>
      <c r="X70"/>
      <c r="Y70"/>
    </row>
    <row r="71" spans="1:25">
      <c r="B71" s="2"/>
      <c r="C71" s="20" t="s">
        <v>497</v>
      </c>
      <c r="D71" s="155">
        <v>7647.38</v>
      </c>
      <c r="E71" s="149"/>
      <c r="F71" s="84" t="s">
        <v>1132</v>
      </c>
      <c r="G71" s="84" t="s">
        <v>1095</v>
      </c>
      <c r="H71" s="84" t="s">
        <v>1293</v>
      </c>
      <c r="I71" s="22" t="s">
        <v>498</v>
      </c>
      <c r="J71" s="84" t="s">
        <v>499</v>
      </c>
      <c r="K71" s="84" t="s">
        <v>500</v>
      </c>
      <c r="L71" s="213"/>
      <c r="S71"/>
      <c r="T71"/>
      <c r="U71"/>
      <c r="V71"/>
      <c r="W71"/>
      <c r="X71"/>
      <c r="Y71"/>
    </row>
    <row r="72" spans="1:25">
      <c r="B72" s="2"/>
      <c r="C72" s="20" t="s">
        <v>374</v>
      </c>
      <c r="D72" s="84">
        <v>7698.9647000000004</v>
      </c>
      <c r="E72" s="149"/>
      <c r="F72" s="84" t="s">
        <v>375</v>
      </c>
      <c r="G72" s="84" t="s">
        <v>376</v>
      </c>
      <c r="H72" s="84" t="s">
        <v>377</v>
      </c>
      <c r="I72" s="22" t="s">
        <v>378</v>
      </c>
      <c r="J72" s="84" t="s">
        <v>379</v>
      </c>
      <c r="K72" s="84" t="s">
        <v>380</v>
      </c>
      <c r="L72" s="213"/>
      <c r="S72"/>
      <c r="T72"/>
      <c r="U72"/>
      <c r="V72"/>
      <c r="W72"/>
      <c r="X72"/>
      <c r="Y72"/>
    </row>
    <row r="73" spans="1:25">
      <c r="B73" s="2"/>
      <c r="C73" s="20"/>
      <c r="D73" s="84"/>
      <c r="E73" s="149"/>
      <c r="F73" s="84"/>
      <c r="J73" s="279"/>
      <c r="K73" s="213"/>
      <c r="L73" s="213"/>
      <c r="S73" s="35"/>
      <c r="T73" s="35"/>
      <c r="U73" s="35"/>
      <c r="V73" s="35"/>
      <c r="W73"/>
      <c r="X73"/>
      <c r="Y73"/>
    </row>
    <row r="74" spans="1:25">
      <c r="B74" s="2"/>
      <c r="C74" s="20" t="s">
        <v>1302</v>
      </c>
      <c r="D74" s="732" t="s">
        <v>1297</v>
      </c>
      <c r="E74" s="732"/>
      <c r="F74" s="84" t="s">
        <v>381</v>
      </c>
      <c r="I74" s="173" t="s">
        <v>1139</v>
      </c>
      <c r="J74" s="736" t="s">
        <v>1140</v>
      </c>
      <c r="K74" s="736"/>
      <c r="L74" s="148" t="s">
        <v>1141</v>
      </c>
      <c r="S74"/>
      <c r="T74"/>
      <c r="U74"/>
      <c r="V74"/>
      <c r="W74"/>
      <c r="X74"/>
      <c r="Y74"/>
    </row>
    <row r="75" spans="1:25">
      <c r="B75" s="2"/>
      <c r="C75" s="20" t="s">
        <v>1303</v>
      </c>
      <c r="D75" s="732" t="s">
        <v>1298</v>
      </c>
      <c r="E75" s="732"/>
      <c r="F75" s="19"/>
      <c r="J75" s="736" t="s">
        <v>441</v>
      </c>
      <c r="K75" s="736"/>
      <c r="L75" s="148" t="s">
        <v>1143</v>
      </c>
      <c r="S75"/>
      <c r="T75"/>
      <c r="U75"/>
      <c r="V75"/>
      <c r="W75"/>
      <c r="X75"/>
      <c r="Y75"/>
    </row>
    <row r="76" spans="1:25">
      <c r="B76" s="2"/>
      <c r="C76" s="20" t="s">
        <v>1304</v>
      </c>
      <c r="D76" s="732" t="s">
        <v>1299</v>
      </c>
      <c r="E76" s="732"/>
      <c r="F76" s="19"/>
      <c r="J76" s="279"/>
      <c r="K76" s="213"/>
      <c r="L76" s="213"/>
      <c r="S76"/>
      <c r="T76"/>
      <c r="U76"/>
      <c r="V76"/>
      <c r="W76"/>
      <c r="X76"/>
      <c r="Y76"/>
    </row>
    <row r="77" spans="1:25">
      <c r="B77" s="2"/>
      <c r="C77" s="20" t="s">
        <v>1305</v>
      </c>
      <c r="D77" s="732" t="s">
        <v>1138</v>
      </c>
      <c r="E77" s="732"/>
      <c r="F77" s="19"/>
      <c r="H77" s="279"/>
      <c r="I77" s="213"/>
      <c r="J77" s="279"/>
      <c r="K77" s="213"/>
      <c r="L77" s="213"/>
      <c r="S77"/>
      <c r="T77"/>
      <c r="U77"/>
      <c r="V77"/>
      <c r="W77"/>
      <c r="X77"/>
      <c r="Y77"/>
    </row>
    <row r="78" spans="1:25">
      <c r="B78" s="2"/>
      <c r="C78" s="75"/>
      <c r="E78" s="15"/>
      <c r="F78" s="19"/>
      <c r="H78" s="279"/>
      <c r="I78" s="213"/>
      <c r="J78" s="279"/>
      <c r="K78" s="213"/>
      <c r="L78" s="213"/>
      <c r="S78"/>
      <c r="T78"/>
      <c r="U78"/>
      <c r="V78"/>
      <c r="W78"/>
      <c r="X78"/>
      <c r="Y78"/>
    </row>
    <row r="79" spans="1:25">
      <c r="B79" s="2"/>
      <c r="C79" s="67" t="s">
        <v>786</v>
      </c>
      <c r="D79" s="278">
        <v>1</v>
      </c>
      <c r="E79" s="734" t="s">
        <v>1032</v>
      </c>
      <c r="F79" s="734"/>
      <c r="G79" s="734"/>
      <c r="H79" s="279"/>
      <c r="I79" s="213"/>
      <c r="J79" s="279"/>
      <c r="K79" s="213"/>
      <c r="L79" s="213"/>
      <c r="S79"/>
      <c r="T79"/>
      <c r="U79"/>
      <c r="V79"/>
      <c r="W79"/>
      <c r="X79"/>
      <c r="Y79"/>
    </row>
    <row r="80" spans="1:25">
      <c r="B80" s="2"/>
      <c r="C80" s="8"/>
      <c r="D80" s="28"/>
      <c r="E80" s="730" t="s">
        <v>1183</v>
      </c>
      <c r="F80" s="731"/>
      <c r="G80" s="731"/>
      <c r="H80" s="279"/>
      <c r="I80" s="213"/>
      <c r="J80" s="279"/>
      <c r="K80" s="213"/>
      <c r="L80" s="213"/>
      <c r="S80"/>
      <c r="T80"/>
      <c r="U80"/>
      <c r="V80"/>
      <c r="W80"/>
      <c r="X80"/>
      <c r="Y80"/>
    </row>
    <row r="81" spans="2:25">
      <c r="B81" s="2"/>
      <c r="C81" s="75"/>
      <c r="D81" s="28">
        <v>2</v>
      </c>
      <c r="E81" s="734" t="s">
        <v>1008</v>
      </c>
      <c r="F81" s="734"/>
      <c r="G81" s="734"/>
      <c r="H81" s="279"/>
      <c r="I81" s="213"/>
      <c r="J81" s="279"/>
      <c r="K81" s="213"/>
      <c r="L81" s="213"/>
      <c r="S81"/>
      <c r="T81"/>
      <c r="U81"/>
      <c r="V81"/>
      <c r="W81"/>
      <c r="X81"/>
      <c r="Y81"/>
    </row>
    <row r="82" spans="2:25">
      <c r="B82" s="2"/>
      <c r="C82" s="75"/>
      <c r="D82" s="28"/>
      <c r="E82" s="730" t="s">
        <v>1009</v>
      </c>
      <c r="F82" s="731"/>
      <c r="G82" s="731"/>
      <c r="H82" s="279"/>
      <c r="I82" s="213"/>
      <c r="J82" s="279"/>
      <c r="K82" s="213"/>
      <c r="L82" s="213"/>
      <c r="S82"/>
      <c r="T82"/>
      <c r="U82"/>
      <c r="V82"/>
      <c r="W82"/>
      <c r="X82"/>
      <c r="Y82"/>
    </row>
    <row r="83" spans="2:25">
      <c r="B83" s="2"/>
      <c r="C83"/>
      <c r="D83" s="278">
        <v>3</v>
      </c>
      <c r="E83" s="735" t="s">
        <v>1010</v>
      </c>
      <c r="F83" s="735"/>
      <c r="G83" s="735"/>
      <c r="H83" s="279"/>
      <c r="I83" s="213"/>
      <c r="J83" s="279"/>
      <c r="K83" s="213"/>
      <c r="L83" s="213"/>
      <c r="S83"/>
      <c r="T83"/>
      <c r="U83"/>
      <c r="V83"/>
      <c r="W83"/>
      <c r="X83"/>
      <c r="Y83"/>
    </row>
    <row r="84" spans="2:25">
      <c r="B84" s="2"/>
      <c r="C84"/>
      <c r="D84" s="278"/>
      <c r="E84" s="733" t="s">
        <v>1353</v>
      </c>
      <c r="F84" s="733"/>
      <c r="G84" s="733"/>
      <c r="H84" s="279"/>
      <c r="I84" s="213"/>
      <c r="J84" s="279"/>
      <c r="K84" s="213"/>
      <c r="L84" s="213"/>
      <c r="S84"/>
      <c r="T84"/>
      <c r="U84"/>
      <c r="V84"/>
      <c r="W84"/>
      <c r="X84"/>
      <c r="Y84"/>
    </row>
    <row r="85" spans="2:25">
      <c r="B85" s="2"/>
      <c r="C85"/>
      <c r="D85" s="278">
        <v>4</v>
      </c>
      <c r="E85" s="735" t="s">
        <v>1035</v>
      </c>
      <c r="F85" s="735"/>
      <c r="G85" s="735"/>
      <c r="H85" s="279"/>
      <c r="I85" s="213"/>
      <c r="J85" s="279"/>
      <c r="K85" s="213"/>
      <c r="L85" s="213"/>
      <c r="S85"/>
      <c r="T85"/>
      <c r="U85"/>
      <c r="V85"/>
      <c r="W85"/>
      <c r="X85"/>
      <c r="Y85"/>
    </row>
    <row r="86" spans="2:25">
      <c r="B86" s="2"/>
      <c r="C86"/>
      <c r="E86" s="733" t="s">
        <v>1036</v>
      </c>
      <c r="F86" s="733"/>
      <c r="G86" s="733"/>
      <c r="H86" s="279"/>
      <c r="I86" s="213"/>
      <c r="J86" s="279"/>
      <c r="K86" s="213"/>
      <c r="L86" s="213"/>
      <c r="S86"/>
      <c r="T86"/>
      <c r="U86"/>
      <c r="V86"/>
      <c r="W86"/>
      <c r="X86"/>
      <c r="Y86"/>
    </row>
  </sheetData>
  <sheetCalcPr fullCalcOnLoad="1"/>
  <mergeCells count="36">
    <mergeCell ref="AJ12:AK12"/>
    <mergeCell ref="AL12:AM12"/>
    <mergeCell ref="Q12:R12"/>
    <mergeCell ref="W12:Y12"/>
    <mergeCell ref="D74:E74"/>
    <mergeCell ref="J74:K74"/>
    <mergeCell ref="D75:E75"/>
    <mergeCell ref="J75:K75"/>
    <mergeCell ref="S12:V12"/>
    <mergeCell ref="E85:G85"/>
    <mergeCell ref="E86:G86"/>
    <mergeCell ref="D76:E76"/>
    <mergeCell ref="D77:E77"/>
    <mergeCell ref="E79:G79"/>
    <mergeCell ref="E80:G80"/>
    <mergeCell ref="E81:G81"/>
    <mergeCell ref="E83:G83"/>
    <mergeCell ref="E84:G84"/>
    <mergeCell ref="E82:G82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A5:E5"/>
    <mergeCell ref="F5:I5"/>
    <mergeCell ref="A1:H1"/>
    <mergeCell ref="A3:E3"/>
    <mergeCell ref="F3:I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K1" workbookViewId="0">
      <selection activeCell="AZ36" sqref="AZ36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1199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244</v>
      </c>
      <c r="B4" s="3"/>
      <c r="C4" s="6"/>
      <c r="D4" s="43"/>
      <c r="E4" s="6"/>
      <c r="F4" s="738" t="s">
        <v>1167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1201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39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38" t="s">
        <v>1205</v>
      </c>
      <c r="G8" s="738"/>
      <c r="H8" s="738"/>
      <c r="I8" s="738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180"/>
      <c r="D9" s="43"/>
      <c r="E9" s="8"/>
      <c r="F9" s="738" t="s">
        <v>1206</v>
      </c>
      <c r="G9" s="738"/>
      <c r="H9" s="738"/>
      <c r="I9" s="738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180"/>
      <c r="D10" s="43"/>
      <c r="E10" s="8"/>
      <c r="F10" s="176"/>
      <c r="G10" s="176"/>
      <c r="H10" s="17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0.17500000000000002</v>
      </c>
      <c r="D14" s="65">
        <v>0</v>
      </c>
      <c r="E14" s="33">
        <v>10</v>
      </c>
      <c r="F14" s="19" t="s">
        <v>1037</v>
      </c>
      <c r="G14" s="33">
        <v>1190</v>
      </c>
      <c r="H14" s="60">
        <v>1098</v>
      </c>
      <c r="I14" s="77" t="s">
        <v>1334</v>
      </c>
      <c r="J14" s="66" t="s">
        <v>1258</v>
      </c>
      <c r="K14" s="33">
        <v>4</v>
      </c>
      <c r="L14" s="16">
        <v>180</v>
      </c>
      <c r="M14" s="19">
        <v>5889.9508999999998</v>
      </c>
      <c r="N14" s="57" t="s">
        <v>1207</v>
      </c>
      <c r="O14" s="104">
        <v>264.39999999999998</v>
      </c>
      <c r="P14" s="104">
        <v>268</v>
      </c>
      <c r="Q14" s="100">
        <f>AVERAGE(O14:O16)</f>
        <v>264.39999999999998</v>
      </c>
      <c r="R14" s="100">
        <f>AVERAGE(P14:P16)</f>
        <v>268.23333333333329</v>
      </c>
      <c r="S14"/>
      <c r="T14" s="381"/>
      <c r="U14" s="437"/>
      <c r="V14" s="342"/>
      <c r="W14"/>
      <c r="X14"/>
      <c r="Y14"/>
    </row>
    <row r="15" spans="1:47">
      <c r="A15" s="50" t="s">
        <v>1338</v>
      </c>
      <c r="B15" s="25" t="s">
        <v>1266</v>
      </c>
      <c r="C15" s="15">
        <v>0.19305555555555554</v>
      </c>
      <c r="D15" s="65">
        <v>0</v>
      </c>
      <c r="E15" s="19">
        <v>30</v>
      </c>
      <c r="F15" s="19" t="s">
        <v>1037</v>
      </c>
      <c r="G15" s="16">
        <v>1190</v>
      </c>
      <c r="H15" s="16">
        <v>996</v>
      </c>
      <c r="I15" s="57" t="s">
        <v>1075</v>
      </c>
      <c r="J15" s="66" t="s">
        <v>1258</v>
      </c>
      <c r="K15" s="33">
        <v>4</v>
      </c>
      <c r="L15" s="16">
        <v>180</v>
      </c>
      <c r="M15" s="19">
        <v>5891.451</v>
      </c>
      <c r="N15" s="35"/>
      <c r="O15" s="100">
        <v>264.39999999999998</v>
      </c>
      <c r="P15" s="100">
        <v>268.3</v>
      </c>
      <c r="Q15" s="100">
        <v>264.60000000000002</v>
      </c>
      <c r="R15" s="100">
        <v>268.23329999999999</v>
      </c>
      <c r="S15"/>
      <c r="T15" s="381"/>
      <c r="U15" s="437"/>
      <c r="V15" s="342"/>
      <c r="W15"/>
      <c r="X15"/>
      <c r="Y15"/>
    </row>
    <row r="16" spans="1:47">
      <c r="A16" s="50" t="s">
        <v>1338</v>
      </c>
      <c r="B16" s="25" t="s">
        <v>1339</v>
      </c>
      <c r="C16" s="15">
        <v>0.20069444444444443</v>
      </c>
      <c r="D16" s="65">
        <v>0</v>
      </c>
      <c r="E16" s="19">
        <v>30</v>
      </c>
      <c r="F16" s="19" t="s">
        <v>1037</v>
      </c>
      <c r="G16" s="16">
        <v>1070</v>
      </c>
      <c r="H16" s="16">
        <v>876</v>
      </c>
      <c r="I16" s="57" t="s">
        <v>1075</v>
      </c>
      <c r="J16" s="66" t="s">
        <v>1258</v>
      </c>
      <c r="K16" s="33">
        <v>4</v>
      </c>
      <c r="L16" s="16">
        <v>180</v>
      </c>
      <c r="M16" s="19">
        <v>5891.451</v>
      </c>
      <c r="O16" s="100">
        <v>264.39999999999998</v>
      </c>
      <c r="P16" s="100">
        <v>268.39999999999998</v>
      </c>
      <c r="Q16" s="100">
        <v>264.39999999999998</v>
      </c>
      <c r="R16" s="100">
        <v>268.23329999999999</v>
      </c>
      <c r="S16"/>
      <c r="T16" s="381"/>
      <c r="U16" s="437"/>
      <c r="V16" s="342"/>
      <c r="W16"/>
      <c r="X16"/>
      <c r="Y16"/>
    </row>
    <row r="17" spans="1:46">
      <c r="A17" s="25" t="s">
        <v>1338</v>
      </c>
      <c r="B17" s="25" t="s">
        <v>1340</v>
      </c>
      <c r="C17" s="15">
        <v>0.21458333333333335</v>
      </c>
      <c r="D17" s="65">
        <v>0</v>
      </c>
      <c r="E17" s="19">
        <v>30</v>
      </c>
      <c r="F17" s="16" t="s">
        <v>1038</v>
      </c>
      <c r="G17" s="16">
        <v>880</v>
      </c>
      <c r="H17" s="16">
        <v>865</v>
      </c>
      <c r="I17" s="57" t="s">
        <v>1075</v>
      </c>
      <c r="J17" s="66" t="s">
        <v>1258</v>
      </c>
      <c r="K17" s="33">
        <v>4</v>
      </c>
      <c r="L17" s="16">
        <v>180</v>
      </c>
      <c r="M17" s="80">
        <v>7647.38</v>
      </c>
      <c r="N17" s="25" t="s">
        <v>1168</v>
      </c>
      <c r="O17" s="100">
        <v>264.89999999999998</v>
      </c>
      <c r="P17" s="100">
        <v>269.2</v>
      </c>
      <c r="S17"/>
      <c r="T17" s="381"/>
      <c r="U17" s="437"/>
      <c r="V17" s="342"/>
      <c r="W17"/>
      <c r="X17"/>
      <c r="Y17"/>
    </row>
    <row r="18" spans="1:46">
      <c r="A18" s="25" t="s">
        <v>1338</v>
      </c>
      <c r="B18" s="25" t="s">
        <v>1341</v>
      </c>
      <c r="C18" s="15">
        <v>0.22777777777777777</v>
      </c>
      <c r="D18" s="65">
        <v>0</v>
      </c>
      <c r="E18" s="19">
        <v>30</v>
      </c>
      <c r="F18" s="16" t="s">
        <v>1038</v>
      </c>
      <c r="G18" s="16">
        <v>880</v>
      </c>
      <c r="H18" s="16">
        <v>863</v>
      </c>
      <c r="I18" s="57" t="s">
        <v>1075</v>
      </c>
      <c r="J18" s="66" t="s">
        <v>1258</v>
      </c>
      <c r="K18" s="33">
        <v>4</v>
      </c>
      <c r="L18" s="16">
        <v>180</v>
      </c>
      <c r="M18" s="80">
        <v>7647.38</v>
      </c>
      <c r="N18" s="25" t="s">
        <v>1209</v>
      </c>
      <c r="O18" s="100">
        <v>264.10000000000002</v>
      </c>
      <c r="P18" s="100">
        <v>264.8</v>
      </c>
      <c r="Q18" s="100">
        <f>AVERAGE(O18:O19)</f>
        <v>264.10000000000002</v>
      </c>
      <c r="R18" s="100">
        <f>AVERAGE(P18:P19)</f>
        <v>264.8</v>
      </c>
      <c r="S18"/>
      <c r="T18" s="381"/>
      <c r="U18" s="437"/>
      <c r="V18" s="342"/>
      <c r="W18"/>
      <c r="X18"/>
      <c r="Y18"/>
    </row>
    <row r="19" spans="1:46">
      <c r="A19" s="2" t="s">
        <v>1338</v>
      </c>
      <c r="B19" s="2" t="s">
        <v>1342</v>
      </c>
      <c r="C19" s="38">
        <v>0.24652777777777779</v>
      </c>
      <c r="D19" s="65">
        <v>0</v>
      </c>
      <c r="E19" s="19">
        <v>30</v>
      </c>
      <c r="F19" s="16" t="s">
        <v>1038</v>
      </c>
      <c r="G19" s="1">
        <v>880</v>
      </c>
      <c r="H19" s="1">
        <v>863</v>
      </c>
      <c r="I19" s="57" t="s">
        <v>1075</v>
      </c>
      <c r="J19" s="66" t="s">
        <v>1258</v>
      </c>
      <c r="K19" s="33">
        <v>4</v>
      </c>
      <c r="L19" s="16">
        <v>180</v>
      </c>
      <c r="M19" s="80">
        <v>7647.38</v>
      </c>
      <c r="N19" s="25" t="s">
        <v>1208</v>
      </c>
      <c r="O19" s="100">
        <v>264.10000000000002</v>
      </c>
      <c r="P19" s="100">
        <v>264.8</v>
      </c>
      <c r="Q19" s="100">
        <v>264.10000000000002</v>
      </c>
      <c r="R19" s="100">
        <v>264.8</v>
      </c>
      <c r="S19"/>
      <c r="T19" s="381"/>
      <c r="U19" s="437"/>
      <c r="V19" s="342"/>
      <c r="W19"/>
      <c r="X19"/>
      <c r="Y19"/>
    </row>
    <row r="20" spans="1:46">
      <c r="A20" s="25" t="s">
        <v>1338</v>
      </c>
      <c r="B20" s="25" t="s">
        <v>1343</v>
      </c>
      <c r="C20" s="37"/>
      <c r="D20" s="65">
        <v>0</v>
      </c>
      <c r="E20" s="19">
        <v>30</v>
      </c>
      <c r="F20" s="19" t="s">
        <v>1037</v>
      </c>
      <c r="G20" s="16">
        <v>1190</v>
      </c>
      <c r="H20" s="16">
        <v>996</v>
      </c>
      <c r="I20" s="57" t="s">
        <v>1075</v>
      </c>
      <c r="J20" s="66" t="s">
        <v>1258</v>
      </c>
      <c r="K20" s="33">
        <v>4</v>
      </c>
      <c r="L20" s="16">
        <v>180</v>
      </c>
      <c r="M20" s="19">
        <v>5891.451</v>
      </c>
      <c r="N20" s="25" t="s">
        <v>1210</v>
      </c>
      <c r="O20" s="100">
        <v>267.3</v>
      </c>
      <c r="P20" s="100">
        <v>271</v>
      </c>
      <c r="Q20" s="100">
        <v>267.3</v>
      </c>
      <c r="R20" s="100">
        <v>271</v>
      </c>
      <c r="S20"/>
      <c r="T20" s="381"/>
      <c r="U20" s="437"/>
      <c r="V20" s="342"/>
      <c r="W20"/>
      <c r="X20"/>
      <c r="Y20"/>
    </row>
    <row r="21" spans="1:46">
      <c r="A21" s="25" t="s">
        <v>1188</v>
      </c>
      <c r="B21" s="25" t="s">
        <v>1182</v>
      </c>
      <c r="C21" s="15">
        <v>0.27013888888888887</v>
      </c>
      <c r="E21" s="16">
        <v>30</v>
      </c>
      <c r="F21" s="19" t="s">
        <v>1037</v>
      </c>
      <c r="G21" s="16">
        <v>1190</v>
      </c>
      <c r="H21" s="16">
        <v>1098</v>
      </c>
      <c r="I21" s="57" t="s">
        <v>1075</v>
      </c>
      <c r="J21" s="92" t="s">
        <v>796</v>
      </c>
      <c r="K21" s="33">
        <v>4</v>
      </c>
      <c r="L21" s="16">
        <v>180</v>
      </c>
      <c r="M21" s="19">
        <v>5889.9508999999998</v>
      </c>
      <c r="N21" s="25"/>
      <c r="Q21" s="100">
        <v>267.3</v>
      </c>
      <c r="R21" s="100">
        <v>271</v>
      </c>
      <c r="S21" s="431" t="s">
        <v>1188</v>
      </c>
      <c r="T21" s="382"/>
      <c r="U21" s="438"/>
      <c r="V21" s="342"/>
      <c r="W21"/>
      <c r="X21"/>
      <c r="Y21"/>
      <c r="Z21" s="561">
        <v>161.82549</v>
      </c>
      <c r="AA21" s="561">
        <v>3.3208099999999998</v>
      </c>
      <c r="AB21" s="558">
        <v>129.16040000000001</v>
      </c>
      <c r="AC21" s="558">
        <v>49.655099999999997</v>
      </c>
      <c r="AD21" s="560">
        <v>8.7887892395999998</v>
      </c>
      <c r="AE21" s="558">
        <v>1.3109999999999999</v>
      </c>
      <c r="AF21" s="558">
        <v>0.20699999999999999</v>
      </c>
      <c r="AG21" s="558">
        <v>3.72</v>
      </c>
      <c r="AH21" s="558">
        <v>98.257000000000005</v>
      </c>
      <c r="AI21" s="557">
        <v>1810.7619999999999</v>
      </c>
      <c r="AJ21" s="558">
        <v>356.72063000000003</v>
      </c>
      <c r="AK21" s="558">
        <v>5.2637299999999998</v>
      </c>
      <c r="AL21" s="558">
        <v>342.01357000000002</v>
      </c>
      <c r="AM21" s="558">
        <v>1.43103</v>
      </c>
      <c r="AN21" s="556">
        <v>148175211</v>
      </c>
      <c r="AO21" s="559">
        <v>0.10663069999999999</v>
      </c>
      <c r="AP21" s="556">
        <v>395817.53460999997</v>
      </c>
      <c r="AQ21" s="559">
        <v>-0.21809829999999999</v>
      </c>
      <c r="AR21" s="558">
        <v>164.7834</v>
      </c>
      <c r="AS21" s="556" t="s">
        <v>473</v>
      </c>
      <c r="AT21" s="558">
        <v>15.176600000000001</v>
      </c>
    </row>
    <row r="22" spans="1:46">
      <c r="A22" s="25" t="s">
        <v>1345</v>
      </c>
      <c r="B22" s="25" t="s">
        <v>582</v>
      </c>
      <c r="C22" s="15">
        <v>0.27361111111111108</v>
      </c>
      <c r="E22" s="16">
        <v>300</v>
      </c>
      <c r="F22" s="19" t="s">
        <v>1037</v>
      </c>
      <c r="G22" s="16">
        <v>1190</v>
      </c>
      <c r="H22" s="16">
        <v>1098</v>
      </c>
      <c r="I22" s="17" t="s">
        <v>1300</v>
      </c>
      <c r="J22" s="92" t="s">
        <v>796</v>
      </c>
      <c r="K22" s="33">
        <v>4</v>
      </c>
      <c r="L22" s="16">
        <v>180</v>
      </c>
      <c r="M22" s="19">
        <v>5889.9508999999998</v>
      </c>
      <c r="N22" s="25"/>
      <c r="Q22" s="100">
        <v>267.3</v>
      </c>
      <c r="R22" s="100">
        <v>271</v>
      </c>
      <c r="S22" s="431" t="s">
        <v>1262</v>
      </c>
      <c r="T22" s="382">
        <v>0</v>
      </c>
      <c r="U22" s="441">
        <v>0</v>
      </c>
      <c r="V22" s="431" t="s">
        <v>13</v>
      </c>
      <c r="W22" s="557">
        <v>-92.808177930660975</v>
      </c>
      <c r="X22" s="557">
        <v>-2.3826844581987738</v>
      </c>
      <c r="Y22" s="557">
        <v>172.65910198731876</v>
      </c>
      <c r="Z22" s="561">
        <v>161.86637999999999</v>
      </c>
      <c r="AA22" s="561">
        <v>3.2993800000000002</v>
      </c>
      <c r="AB22" s="558">
        <v>131.52099999999999</v>
      </c>
      <c r="AC22" s="558">
        <v>50.909300000000002</v>
      </c>
      <c r="AD22" s="560">
        <v>8.9224876150999997</v>
      </c>
      <c r="AE22" s="558">
        <v>1.2869999999999999</v>
      </c>
      <c r="AF22" s="558">
        <v>0.20399999999999999</v>
      </c>
      <c r="AG22" s="558">
        <v>3.73</v>
      </c>
      <c r="AH22" s="558">
        <v>98.248000000000005</v>
      </c>
      <c r="AI22" s="557">
        <v>1811.2280000000001</v>
      </c>
      <c r="AJ22" s="558">
        <v>356.69357000000002</v>
      </c>
      <c r="AK22" s="558">
        <v>5.26729</v>
      </c>
      <c r="AL22" s="558">
        <v>341.94612999999998</v>
      </c>
      <c r="AM22" s="558">
        <v>1.43092</v>
      </c>
      <c r="AN22" s="556">
        <v>148175262</v>
      </c>
      <c r="AO22" s="559">
        <v>0.1057056</v>
      </c>
      <c r="AP22" s="556">
        <v>395715.5759</v>
      </c>
      <c r="AQ22" s="559">
        <v>-0.20670379999999999</v>
      </c>
      <c r="AR22" s="558">
        <v>164.74340000000001</v>
      </c>
      <c r="AS22" s="556" t="s">
        <v>473</v>
      </c>
      <c r="AT22" s="558">
        <v>15.2164</v>
      </c>
    </row>
    <row r="23" spans="1:46">
      <c r="A23" s="25" t="s">
        <v>1345</v>
      </c>
      <c r="B23" s="25" t="s">
        <v>794</v>
      </c>
      <c r="C23" s="15">
        <v>0.27986111111111112</v>
      </c>
      <c r="E23" s="16">
        <v>300</v>
      </c>
      <c r="F23" s="19" t="s">
        <v>1037</v>
      </c>
      <c r="G23" s="16">
        <v>1190</v>
      </c>
      <c r="H23" s="16">
        <v>1098</v>
      </c>
      <c r="I23" s="17" t="s">
        <v>792</v>
      </c>
      <c r="J23" s="92" t="s">
        <v>796</v>
      </c>
      <c r="K23" s="33">
        <v>4</v>
      </c>
      <c r="L23" s="16">
        <v>180</v>
      </c>
      <c r="M23" s="19">
        <v>5889.9508999999998</v>
      </c>
      <c r="N23" s="25"/>
      <c r="Q23" s="100">
        <v>267.3</v>
      </c>
      <c r="R23" s="100">
        <v>271</v>
      </c>
      <c r="S23" s="431" t="s">
        <v>1262</v>
      </c>
      <c r="T23" s="382">
        <v>0</v>
      </c>
      <c r="U23" s="441">
        <v>0</v>
      </c>
      <c r="V23" s="431" t="s">
        <v>203</v>
      </c>
      <c r="W23" s="557">
        <v>-93.068452597160075</v>
      </c>
      <c r="X23" s="557">
        <v>0.46014666762866208</v>
      </c>
      <c r="Y23" s="557">
        <v>395.57743229107928</v>
      </c>
      <c r="Z23" s="561">
        <v>161.91184999999999</v>
      </c>
      <c r="AA23" s="561">
        <v>3.2751999999999999</v>
      </c>
      <c r="AB23" s="558">
        <v>134.32650000000001</v>
      </c>
      <c r="AC23" s="558">
        <v>52.264000000000003</v>
      </c>
      <c r="AD23" s="560">
        <v>9.0728982874999993</v>
      </c>
      <c r="AE23" s="558">
        <v>1.2629999999999999</v>
      </c>
      <c r="AF23" s="558">
        <v>0.2</v>
      </c>
      <c r="AG23" s="558">
        <v>3.73</v>
      </c>
      <c r="AH23" s="558">
        <v>98.238</v>
      </c>
      <c r="AI23" s="557">
        <v>1811.723</v>
      </c>
      <c r="AJ23" s="558">
        <v>356.66269</v>
      </c>
      <c r="AK23" s="558">
        <v>5.2715500000000004</v>
      </c>
      <c r="AL23" s="558">
        <v>341.87025999999997</v>
      </c>
      <c r="AM23" s="558">
        <v>1.4308099999999999</v>
      </c>
      <c r="AN23" s="556">
        <v>148175318.80000001</v>
      </c>
      <c r="AO23" s="559">
        <v>0.1046651</v>
      </c>
      <c r="AP23" s="556">
        <v>395607.47736999998</v>
      </c>
      <c r="AQ23" s="559">
        <v>-0.19362789999999999</v>
      </c>
      <c r="AR23" s="558">
        <v>164.69880000000001</v>
      </c>
      <c r="AS23" s="556" t="s">
        <v>473</v>
      </c>
      <c r="AT23" s="558">
        <v>15.260999999999999</v>
      </c>
    </row>
    <row r="24" spans="1:46">
      <c r="E24" s="16"/>
      <c r="I24" s="17"/>
      <c r="N24" s="25"/>
      <c r="S24"/>
      <c r="T24" s="382"/>
      <c r="U24" s="382"/>
      <c r="V24" s="342"/>
      <c r="W24"/>
      <c r="X24"/>
      <c r="Y24"/>
    </row>
    <row r="25" spans="1:46">
      <c r="I25" s="17"/>
      <c r="N25" s="25"/>
      <c r="S25"/>
      <c r="T25" s="342"/>
      <c r="U25" s="342"/>
      <c r="V25" s="342"/>
      <c r="W25"/>
      <c r="X25"/>
      <c r="Y25"/>
    </row>
    <row r="26" spans="1:46">
      <c r="B26" s="183" t="s">
        <v>1260</v>
      </c>
      <c r="C26" s="147" t="s">
        <v>1261</v>
      </c>
      <c r="D26" s="84">
        <v>5888.5839999999998</v>
      </c>
      <c r="E26" s="149"/>
      <c r="F26" s="84" t="s">
        <v>1262</v>
      </c>
      <c r="G26" s="84" t="s">
        <v>1263</v>
      </c>
      <c r="H26" s="84" t="s">
        <v>1264</v>
      </c>
      <c r="I26" s="22" t="s">
        <v>1100</v>
      </c>
      <c r="J26" s="84" t="s">
        <v>1101</v>
      </c>
      <c r="K26" s="84" t="s">
        <v>1102</v>
      </c>
      <c r="L26" s="177"/>
      <c r="N26" s="25"/>
      <c r="S26"/>
      <c r="T26" s="342"/>
      <c r="U26" s="342"/>
      <c r="V26" s="342"/>
      <c r="W26"/>
      <c r="X26"/>
      <c r="Y26"/>
    </row>
    <row r="27" spans="1:46">
      <c r="B27" s="182"/>
      <c r="C27" s="147" t="s">
        <v>1099</v>
      </c>
      <c r="D27" s="84">
        <v>5889.9508999999998</v>
      </c>
      <c r="E27" s="149"/>
      <c r="F27" s="84" t="s">
        <v>652</v>
      </c>
      <c r="G27" s="84" t="s">
        <v>653</v>
      </c>
      <c r="H27" s="84" t="s">
        <v>654</v>
      </c>
      <c r="I27" s="22" t="s">
        <v>1294</v>
      </c>
      <c r="J27" s="84" t="s">
        <v>1295</v>
      </c>
      <c r="K27" s="84" t="s">
        <v>501</v>
      </c>
      <c r="L27" s="177"/>
      <c r="N27" s="25"/>
      <c r="S27"/>
      <c r="T27" s="342"/>
      <c r="U27" s="342"/>
      <c r="V27" s="342"/>
      <c r="W27"/>
      <c r="X27"/>
      <c r="Y27"/>
    </row>
    <row r="28" spans="1:46">
      <c r="B28" s="182"/>
      <c r="C28" s="147" t="s">
        <v>502</v>
      </c>
      <c r="D28" s="84">
        <v>5891.451</v>
      </c>
      <c r="E28" s="149"/>
      <c r="F28" s="84" t="s">
        <v>503</v>
      </c>
      <c r="G28" s="84" t="s">
        <v>504</v>
      </c>
      <c r="H28" s="84" t="s">
        <v>505</v>
      </c>
      <c r="I28" s="22" t="s">
        <v>480</v>
      </c>
      <c r="J28" s="84" t="s">
        <v>496</v>
      </c>
      <c r="K28" s="84" t="s">
        <v>440</v>
      </c>
      <c r="L28" s="177"/>
      <c r="N28" s="25"/>
      <c r="S28"/>
      <c r="T28" s="342"/>
      <c r="U28" s="342"/>
      <c r="V28" s="342"/>
      <c r="W28"/>
      <c r="X28"/>
      <c r="Y28"/>
    </row>
    <row r="29" spans="1:46">
      <c r="B29" s="182"/>
      <c r="C29" s="147" t="s">
        <v>497</v>
      </c>
      <c r="D29" s="155">
        <v>7647.38</v>
      </c>
      <c r="E29" s="149"/>
      <c r="F29" s="84" t="s">
        <v>1132</v>
      </c>
      <c r="G29" s="84" t="s">
        <v>1095</v>
      </c>
      <c r="H29" s="84" t="s">
        <v>1293</v>
      </c>
      <c r="I29" s="22" t="s">
        <v>498</v>
      </c>
      <c r="J29" s="84" t="s">
        <v>499</v>
      </c>
      <c r="K29" s="84" t="s">
        <v>500</v>
      </c>
      <c r="L29" s="177"/>
      <c r="N29" s="25"/>
      <c r="S29"/>
      <c r="T29"/>
      <c r="U29"/>
      <c r="V29"/>
      <c r="W29"/>
      <c r="X29"/>
      <c r="Y29"/>
    </row>
    <row r="30" spans="1:46">
      <c r="B30" s="182"/>
      <c r="C30" s="147" t="s">
        <v>374</v>
      </c>
      <c r="D30" s="84">
        <v>7698.9647000000004</v>
      </c>
      <c r="E30" s="149"/>
      <c r="F30" s="84" t="s">
        <v>375</v>
      </c>
      <c r="G30" s="84" t="s">
        <v>376</v>
      </c>
      <c r="H30" s="84" t="s">
        <v>377</v>
      </c>
      <c r="I30" s="22" t="s">
        <v>378</v>
      </c>
      <c r="J30" s="84" t="s">
        <v>379</v>
      </c>
      <c r="K30" s="84" t="s">
        <v>380</v>
      </c>
      <c r="L30" s="177"/>
      <c r="N30" s="25"/>
      <c r="S30"/>
      <c r="T30"/>
      <c r="U30"/>
      <c r="V30"/>
      <c r="W30"/>
      <c r="X30"/>
      <c r="Y30"/>
    </row>
    <row r="31" spans="1:46">
      <c r="B31" s="182"/>
      <c r="C31" s="147"/>
      <c r="D31" s="84"/>
      <c r="E31" s="149"/>
      <c r="F31" s="84"/>
      <c r="G31" s="177"/>
      <c r="H31" s="177"/>
      <c r="J31" s="177"/>
      <c r="K31" s="177"/>
      <c r="L31" s="177"/>
      <c r="N31" s="25"/>
      <c r="S31"/>
      <c r="T31"/>
      <c r="U31"/>
      <c r="V31"/>
      <c r="W31"/>
      <c r="X31"/>
      <c r="Y31"/>
    </row>
    <row r="32" spans="1:46">
      <c r="B32" s="182"/>
      <c r="C32" s="147" t="s">
        <v>1302</v>
      </c>
      <c r="D32" s="748" t="s">
        <v>1297</v>
      </c>
      <c r="E32" s="748"/>
      <c r="F32" s="84" t="s">
        <v>381</v>
      </c>
      <c r="G32" s="177"/>
      <c r="H32" s="177"/>
      <c r="I32" s="173" t="s">
        <v>1139</v>
      </c>
      <c r="J32" s="736" t="s">
        <v>1140</v>
      </c>
      <c r="K32" s="736"/>
      <c r="L32" s="148" t="s">
        <v>1141</v>
      </c>
      <c r="N32" s="25"/>
      <c r="S32"/>
      <c r="T32"/>
      <c r="U32"/>
      <c r="V32"/>
      <c r="W32"/>
      <c r="X32"/>
      <c r="Y32"/>
    </row>
    <row r="33" spans="1:25">
      <c r="B33" s="182"/>
      <c r="C33" s="147" t="s">
        <v>1303</v>
      </c>
      <c r="D33" s="748" t="s">
        <v>1298</v>
      </c>
      <c r="E33" s="748"/>
      <c r="F33" s="19"/>
      <c r="G33" s="177"/>
      <c r="H33" s="177"/>
      <c r="J33" s="736" t="s">
        <v>441</v>
      </c>
      <c r="K33" s="736"/>
      <c r="L33" s="148" t="s">
        <v>1143</v>
      </c>
      <c r="N33" s="25"/>
      <c r="S33"/>
      <c r="T33"/>
      <c r="U33"/>
      <c r="V33"/>
      <c r="W33"/>
      <c r="X33"/>
      <c r="Y33"/>
    </row>
    <row r="34" spans="1:25">
      <c r="B34" s="182"/>
      <c r="C34" s="147" t="s">
        <v>1304</v>
      </c>
      <c r="D34" s="748" t="s">
        <v>1299</v>
      </c>
      <c r="E34" s="748"/>
      <c r="F34" s="19"/>
      <c r="G34" s="177"/>
      <c r="H34" s="177"/>
      <c r="J34" s="177"/>
      <c r="K34" s="177"/>
      <c r="L34" s="177"/>
      <c r="N34" s="25"/>
      <c r="S34"/>
      <c r="T34"/>
      <c r="U34"/>
      <c r="V34"/>
      <c r="W34"/>
      <c r="X34"/>
      <c r="Y34"/>
    </row>
    <row r="35" spans="1:25">
      <c r="B35" s="182"/>
      <c r="C35" s="147" t="s">
        <v>1305</v>
      </c>
      <c r="D35" s="748" t="s">
        <v>1138</v>
      </c>
      <c r="E35" s="748"/>
      <c r="F35" s="19"/>
      <c r="G35" s="177"/>
      <c r="H35" s="177"/>
      <c r="I35" s="177"/>
      <c r="J35" s="177"/>
      <c r="K35" s="177"/>
      <c r="L35" s="177"/>
      <c r="N35" s="25"/>
      <c r="S35"/>
      <c r="T35"/>
      <c r="U35"/>
      <c r="V35"/>
      <c r="W35"/>
      <c r="X35"/>
      <c r="Y35"/>
    </row>
    <row r="36" spans="1:25">
      <c r="B36" s="182"/>
      <c r="C36" s="85"/>
      <c r="D36" s="177"/>
      <c r="E36" s="15"/>
      <c r="F36" s="19"/>
      <c r="G36" s="177"/>
      <c r="H36" s="177"/>
      <c r="I36" s="177"/>
      <c r="J36" s="177"/>
      <c r="K36" s="177"/>
      <c r="L36" s="177"/>
      <c r="N36" s="25"/>
      <c r="S36"/>
      <c r="T36"/>
      <c r="U36"/>
      <c r="V36"/>
      <c r="W36"/>
      <c r="X36"/>
      <c r="Y36"/>
    </row>
    <row r="37" spans="1:25">
      <c r="B37" s="182"/>
      <c r="C37" s="28" t="s">
        <v>786</v>
      </c>
      <c r="D37" s="175">
        <v>1</v>
      </c>
      <c r="E37" s="749" t="s">
        <v>1032</v>
      </c>
      <c r="F37" s="749"/>
      <c r="G37" s="749"/>
      <c r="H37" s="177"/>
      <c r="I37" s="177"/>
      <c r="J37" s="177"/>
      <c r="K37" s="177"/>
      <c r="L37" s="177"/>
      <c r="M37" s="39"/>
      <c r="S37"/>
      <c r="T37"/>
      <c r="U37"/>
      <c r="V37"/>
      <c r="W37"/>
      <c r="X37"/>
      <c r="Y37"/>
    </row>
    <row r="38" spans="1:25">
      <c r="B38" s="182"/>
      <c r="C38" s="19"/>
      <c r="D38" s="28"/>
      <c r="E38" s="750" t="s">
        <v>1183</v>
      </c>
      <c r="F38" s="751"/>
      <c r="G38" s="751"/>
      <c r="H38" s="177"/>
      <c r="I38" s="177"/>
      <c r="J38" s="177"/>
      <c r="K38" s="177"/>
      <c r="L38" s="177"/>
      <c r="M38" s="39"/>
      <c r="S38"/>
      <c r="T38"/>
      <c r="U38"/>
      <c r="V38"/>
      <c r="W38"/>
      <c r="X38"/>
      <c r="Y38"/>
    </row>
    <row r="39" spans="1:25">
      <c r="B39" s="182"/>
      <c r="C39" s="85"/>
      <c r="D39" s="28">
        <v>2</v>
      </c>
      <c r="E39" s="749" t="s">
        <v>1008</v>
      </c>
      <c r="F39" s="749"/>
      <c r="G39" s="749"/>
      <c r="H39" s="177"/>
      <c r="I39" s="177"/>
      <c r="J39" s="177"/>
      <c r="K39" s="177"/>
      <c r="L39" s="177"/>
      <c r="M39" s="39"/>
      <c r="S39"/>
      <c r="T39"/>
      <c r="U39"/>
      <c r="V39"/>
      <c r="W39"/>
      <c r="X39"/>
      <c r="Y39"/>
    </row>
    <row r="40" spans="1:25">
      <c r="B40" s="182"/>
      <c r="C40" s="85"/>
      <c r="D40" s="28"/>
      <c r="E40" s="750" t="s">
        <v>1009</v>
      </c>
      <c r="F40" s="751"/>
      <c r="G40" s="751"/>
      <c r="H40" s="177"/>
      <c r="I40" s="177"/>
      <c r="J40" s="177"/>
      <c r="K40" s="177"/>
      <c r="L40" s="177"/>
      <c r="M40" s="39"/>
      <c r="S40"/>
      <c r="T40"/>
      <c r="U40"/>
      <c r="V40"/>
      <c r="W40"/>
      <c r="X40"/>
      <c r="Y40"/>
    </row>
    <row r="41" spans="1:25">
      <c r="B41" s="182"/>
      <c r="C41" s="177"/>
      <c r="D41" s="175">
        <v>3</v>
      </c>
      <c r="E41" s="736" t="s">
        <v>1010</v>
      </c>
      <c r="F41" s="736"/>
      <c r="G41" s="736"/>
      <c r="H41" s="177"/>
      <c r="I41" s="177"/>
      <c r="J41" s="177"/>
      <c r="K41" s="177"/>
      <c r="L41" s="177"/>
      <c r="M41" s="39"/>
      <c r="S41"/>
      <c r="T41"/>
      <c r="U41"/>
      <c r="V41"/>
      <c r="W41"/>
      <c r="X41"/>
      <c r="Y41"/>
    </row>
    <row r="42" spans="1:25">
      <c r="B42" s="182"/>
      <c r="C42" s="177"/>
      <c r="D42" s="175"/>
      <c r="E42" s="746" t="s">
        <v>1353</v>
      </c>
      <c r="F42" s="746"/>
      <c r="G42" s="746"/>
      <c r="H42" s="177"/>
      <c r="I42" s="177"/>
      <c r="J42" s="177"/>
      <c r="K42" s="177"/>
      <c r="L42" s="177"/>
      <c r="M42" s="39"/>
      <c r="S42"/>
      <c r="T42"/>
      <c r="U42"/>
      <c r="V42"/>
      <c r="W42"/>
      <c r="X42"/>
      <c r="Y42"/>
    </row>
    <row r="43" spans="1:25">
      <c r="A43" s="2"/>
      <c r="B43" s="182"/>
      <c r="C43" s="177"/>
      <c r="D43" s="175">
        <v>4</v>
      </c>
      <c r="E43" s="736" t="s">
        <v>1035</v>
      </c>
      <c r="F43" s="736"/>
      <c r="G43" s="736"/>
      <c r="H43" s="177"/>
      <c r="I43" s="177"/>
      <c r="J43" s="177"/>
      <c r="K43" s="177"/>
      <c r="L43" s="177"/>
      <c r="M43" s="39"/>
      <c r="S43"/>
      <c r="T43"/>
      <c r="U43"/>
      <c r="V43"/>
      <c r="W43"/>
      <c r="X43"/>
      <c r="Y43"/>
    </row>
    <row r="44" spans="1:25">
      <c r="A44" s="2"/>
      <c r="B44" s="182"/>
      <c r="C44" s="177"/>
      <c r="D44" s="177"/>
      <c r="E44" s="746" t="s">
        <v>1036</v>
      </c>
      <c r="F44" s="746"/>
      <c r="G44" s="746"/>
      <c r="H44" s="177"/>
      <c r="I44" s="177"/>
      <c r="J44" s="177"/>
      <c r="K44" s="177"/>
      <c r="L44" s="177"/>
      <c r="M44" s="39"/>
      <c r="S44"/>
      <c r="T44"/>
      <c r="U44"/>
      <c r="V44"/>
      <c r="W44"/>
      <c r="X44"/>
      <c r="Y44"/>
    </row>
    <row r="45" spans="1:25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  <c r="S45"/>
      <c r="T45"/>
      <c r="U45"/>
      <c r="V45"/>
      <c r="W45"/>
      <c r="X45"/>
      <c r="Y45"/>
    </row>
    <row r="46" spans="1:25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  <c r="S46"/>
      <c r="T46"/>
      <c r="U46"/>
      <c r="V46"/>
      <c r="W46"/>
      <c r="X46"/>
      <c r="Y46"/>
    </row>
    <row r="47" spans="1:25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  <c r="S47"/>
      <c r="T47"/>
      <c r="U47"/>
      <c r="V47"/>
      <c r="W47"/>
      <c r="X47"/>
      <c r="Y47"/>
    </row>
    <row r="48" spans="1:25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  <c r="S48"/>
      <c r="T48"/>
      <c r="U48"/>
      <c r="V48"/>
      <c r="W48"/>
      <c r="X48"/>
      <c r="Y48"/>
    </row>
    <row r="49" spans="1:25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  <c r="S49"/>
      <c r="T49"/>
      <c r="U49"/>
      <c r="V49"/>
      <c r="W49"/>
      <c r="X49"/>
      <c r="Y49"/>
    </row>
    <row r="50" spans="1:25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  <c r="S50"/>
      <c r="T50"/>
      <c r="U50"/>
      <c r="V50"/>
      <c r="W50"/>
      <c r="X50"/>
      <c r="Y50"/>
    </row>
    <row r="51" spans="1:25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  <c r="S51"/>
      <c r="T51"/>
      <c r="U51"/>
      <c r="V51"/>
      <c r="W51"/>
      <c r="X51"/>
      <c r="Y51"/>
    </row>
    <row r="52" spans="1:25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  <c r="S52"/>
      <c r="T52"/>
      <c r="U52"/>
      <c r="V52"/>
      <c r="W52"/>
      <c r="X52"/>
      <c r="Y52"/>
    </row>
    <row r="53" spans="1:25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  <c r="S53"/>
      <c r="T53"/>
      <c r="U53"/>
      <c r="V53"/>
      <c r="W53"/>
      <c r="X53"/>
      <c r="Y53"/>
    </row>
    <row r="54" spans="1:25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  <c r="S54"/>
      <c r="T54"/>
      <c r="U54"/>
      <c r="V54"/>
      <c r="W54"/>
      <c r="X54"/>
      <c r="Y54"/>
    </row>
    <row r="55" spans="1:25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  <c r="S55"/>
      <c r="T55"/>
      <c r="U55"/>
      <c r="V55"/>
      <c r="W55"/>
      <c r="X55"/>
      <c r="Y55"/>
    </row>
    <row r="56" spans="1:25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  <c r="S56"/>
      <c r="T56"/>
      <c r="U56"/>
      <c r="V56"/>
      <c r="W56"/>
      <c r="X56"/>
      <c r="Y56"/>
    </row>
    <row r="57" spans="1:25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  <c r="S57"/>
      <c r="T57"/>
      <c r="U57"/>
      <c r="V57"/>
      <c r="W57"/>
      <c r="X57"/>
      <c r="Y57"/>
    </row>
    <row r="58" spans="1:25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  <c r="S58"/>
      <c r="T58"/>
      <c r="U58"/>
      <c r="V58"/>
      <c r="W58"/>
      <c r="X58"/>
      <c r="Y58"/>
    </row>
    <row r="59" spans="1:25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  <c r="S59"/>
      <c r="T59"/>
      <c r="U59"/>
      <c r="V59"/>
      <c r="W59"/>
      <c r="X59"/>
      <c r="Y59"/>
    </row>
    <row r="60" spans="1:25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  <c r="S60"/>
      <c r="T60"/>
      <c r="U60"/>
      <c r="V60"/>
      <c r="W60"/>
      <c r="X60"/>
      <c r="Y60"/>
    </row>
    <row r="61" spans="1:25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  <c r="S61"/>
      <c r="T61"/>
      <c r="U61"/>
      <c r="V61"/>
      <c r="W61"/>
      <c r="X61"/>
      <c r="Y61"/>
    </row>
    <row r="62" spans="1:25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  <c r="S62"/>
      <c r="T62"/>
      <c r="U62"/>
      <c r="V62"/>
      <c r="W62"/>
      <c r="X62"/>
      <c r="Y62"/>
    </row>
    <row r="63" spans="1:25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  <c r="S63"/>
      <c r="T63"/>
      <c r="U63"/>
      <c r="V63"/>
      <c r="W63"/>
      <c r="X63"/>
      <c r="Y63"/>
    </row>
    <row r="64" spans="1:25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  <c r="S64"/>
      <c r="T64"/>
      <c r="U64"/>
      <c r="V64"/>
      <c r="W64"/>
      <c r="X64"/>
      <c r="Y64"/>
    </row>
    <row r="65" spans="1:25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</row>
    <row r="66" spans="1:25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</row>
    <row r="67" spans="1:25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25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25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>
      <c r="A71" s="3" t="s">
        <v>1260</v>
      </c>
      <c r="B71" s="20" t="s">
        <v>1261</v>
      </c>
      <c r="C71" s="21">
        <v>5888.5839999999998</v>
      </c>
      <c r="D71" s="51"/>
      <c r="E71" s="22"/>
      <c r="F71" s="22" t="s">
        <v>1262</v>
      </c>
      <c r="G71" s="22" t="s">
        <v>1263</v>
      </c>
      <c r="H71" s="22" t="s">
        <v>1264</v>
      </c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>
      <c r="A72" s="2"/>
      <c r="B72" s="20" t="s">
        <v>1099</v>
      </c>
      <c r="C72" s="21">
        <v>5889.95</v>
      </c>
      <c r="D72" s="51"/>
      <c r="E72" s="22"/>
      <c r="F72" s="22" t="s">
        <v>1100</v>
      </c>
      <c r="G72" s="22" t="s">
        <v>1101</v>
      </c>
      <c r="H72" s="22" t="s">
        <v>1102</v>
      </c>
      <c r="S72"/>
      <c r="T72"/>
      <c r="U72"/>
      <c r="V72"/>
      <c r="W72"/>
      <c r="X72"/>
      <c r="Y72"/>
    </row>
    <row r="73" spans="1:25">
      <c r="A73" s="2"/>
      <c r="B73" s="20" t="s">
        <v>1131</v>
      </c>
      <c r="C73" s="21">
        <v>5891.451</v>
      </c>
      <c r="D73" s="51"/>
      <c r="E73" s="22"/>
      <c r="F73" s="22" t="s">
        <v>1132</v>
      </c>
      <c r="G73" s="22" t="s">
        <v>1095</v>
      </c>
      <c r="H73" s="22" t="s">
        <v>1293</v>
      </c>
      <c r="S73" s="35"/>
      <c r="T73" s="35"/>
      <c r="U73" s="35"/>
      <c r="V73" s="35"/>
      <c r="W73"/>
      <c r="X73"/>
      <c r="Y73"/>
    </row>
    <row r="74" spans="1:25">
      <c r="A74" s="2"/>
      <c r="B74" s="23"/>
      <c r="C74" s="22"/>
      <c r="D74" s="51"/>
      <c r="E74" s="22"/>
      <c r="F74" s="22" t="s">
        <v>1294</v>
      </c>
      <c r="G74" s="22" t="s">
        <v>1295</v>
      </c>
      <c r="H74" s="22" t="s">
        <v>1296</v>
      </c>
      <c r="S74"/>
      <c r="T74"/>
      <c r="U74"/>
      <c r="V74"/>
      <c r="W74"/>
      <c r="X74"/>
      <c r="Y74"/>
    </row>
    <row r="75" spans="1:25">
      <c r="A75" s="2"/>
      <c r="B75" s="20" t="s">
        <v>1302</v>
      </c>
      <c r="C75" s="732" t="s">
        <v>1297</v>
      </c>
      <c r="D75" s="732"/>
      <c r="E75" s="8"/>
      <c r="F75" s="1"/>
      <c r="G75" s="1"/>
      <c r="H75" s="1"/>
      <c r="S75"/>
      <c r="T75"/>
      <c r="U75"/>
      <c r="V75"/>
      <c r="W75"/>
      <c r="X75"/>
      <c r="Y75"/>
    </row>
    <row r="76" spans="1:25">
      <c r="A76" s="2"/>
      <c r="B76" s="20" t="s">
        <v>1303</v>
      </c>
      <c r="C76" s="732" t="s">
        <v>1298</v>
      </c>
      <c r="D76" s="732"/>
      <c r="E76" s="8"/>
      <c r="F76" s="1"/>
      <c r="G76" s="1"/>
      <c r="H76" s="1"/>
      <c r="S76"/>
      <c r="T76"/>
      <c r="U76"/>
      <c r="V76"/>
      <c r="W76"/>
      <c r="X76"/>
      <c r="Y76"/>
    </row>
    <row r="77" spans="1:25">
      <c r="A77" s="2"/>
      <c r="B77" s="20" t="s">
        <v>1304</v>
      </c>
      <c r="C77" s="732" t="s">
        <v>1299</v>
      </c>
      <c r="D77" s="732"/>
      <c r="E77" s="8"/>
      <c r="F77" s="1"/>
      <c r="G77" s="1"/>
      <c r="H77" s="1"/>
      <c r="S77"/>
      <c r="T77"/>
      <c r="U77"/>
      <c r="V77"/>
      <c r="W77"/>
      <c r="X77"/>
      <c r="Y77"/>
    </row>
    <row r="78" spans="1:25">
      <c r="A78" s="2"/>
      <c r="B78" s="20" t="s">
        <v>1305</v>
      </c>
      <c r="C78" s="732" t="s">
        <v>1138</v>
      </c>
      <c r="D78" s="732"/>
      <c r="E78" s="8"/>
      <c r="F78" s="1"/>
      <c r="G78" s="1"/>
      <c r="H78" s="1"/>
      <c r="S78"/>
      <c r="T78"/>
      <c r="U78"/>
      <c r="V78"/>
      <c r="W78"/>
      <c r="X78"/>
      <c r="Y78"/>
    </row>
    <row r="79" spans="1:25">
      <c r="A79" s="2"/>
      <c r="B79" s="2"/>
      <c r="C79" s="1"/>
      <c r="D79" s="38"/>
      <c r="E79" s="8"/>
      <c r="F79" s="1"/>
      <c r="G79" s="1"/>
      <c r="H79" s="1"/>
      <c r="S79"/>
      <c r="T79"/>
      <c r="U79"/>
      <c r="V79"/>
      <c r="W79"/>
      <c r="X79"/>
      <c r="Y79"/>
    </row>
    <row r="80" spans="1:25">
      <c r="A80" s="2"/>
      <c r="B80" s="3" t="s">
        <v>1139</v>
      </c>
      <c r="C80" s="6" t="s">
        <v>1140</v>
      </c>
      <c r="D80" s="43" t="s">
        <v>1141</v>
      </c>
      <c r="E80" s="8"/>
      <c r="F80" s="1"/>
      <c r="G80" s="1"/>
      <c r="H80" s="1"/>
      <c r="S80"/>
      <c r="T80"/>
      <c r="U80"/>
      <c r="V80"/>
      <c r="W80"/>
      <c r="X80"/>
      <c r="Y80"/>
    </row>
    <row r="81" spans="1:25">
      <c r="A81" s="2"/>
      <c r="B81" s="3"/>
      <c r="C81" s="6" t="s">
        <v>1142</v>
      </c>
      <c r="D81" s="43" t="s">
        <v>1198</v>
      </c>
      <c r="E81" s="8"/>
      <c r="F81" s="1"/>
      <c r="G81" s="1"/>
      <c r="H81" s="1"/>
      <c r="S81"/>
      <c r="T81"/>
      <c r="U81"/>
      <c r="V81"/>
      <c r="W81"/>
      <c r="X81"/>
      <c r="Y81"/>
    </row>
    <row r="82" spans="1:25">
      <c r="A82" s="2"/>
      <c r="B82" s="2"/>
      <c r="C82" s="1"/>
      <c r="D82" s="38"/>
      <c r="E82" s="8"/>
      <c r="F82" s="1"/>
      <c r="G82" s="1"/>
      <c r="H82" s="1"/>
      <c r="S82"/>
      <c r="T82"/>
      <c r="U82"/>
      <c r="V82"/>
      <c r="W82"/>
      <c r="X82"/>
      <c r="Y82"/>
    </row>
    <row r="83" spans="1:25">
      <c r="A83" s="2"/>
      <c r="B83" s="3" t="s">
        <v>786</v>
      </c>
      <c r="C83" s="734" t="s">
        <v>1032</v>
      </c>
      <c r="D83" s="734"/>
      <c r="E83" s="734"/>
      <c r="F83" s="1" t="s">
        <v>1033</v>
      </c>
      <c r="G83" s="1" t="s">
        <v>717</v>
      </c>
      <c r="H83" s="1"/>
      <c r="S83"/>
      <c r="T83"/>
      <c r="U83"/>
      <c r="V83"/>
      <c r="W83"/>
      <c r="X83"/>
      <c r="Y83"/>
    </row>
    <row r="84" spans="1:25">
      <c r="A84" s="2"/>
      <c r="B84" s="24"/>
      <c r="C84" s="752" t="s">
        <v>1094</v>
      </c>
      <c r="D84" s="752"/>
      <c r="E84" s="752"/>
      <c r="F84" s="1"/>
      <c r="G84" s="1"/>
      <c r="H84" s="1"/>
      <c r="S84"/>
      <c r="T84"/>
      <c r="U84"/>
      <c r="V84"/>
      <c r="W84"/>
      <c r="X84"/>
      <c r="Y84"/>
    </row>
    <row r="85" spans="1:25">
      <c r="A85" s="2"/>
      <c r="B85" s="2"/>
      <c r="C85" s="1"/>
      <c r="D85" s="38"/>
      <c r="E85" s="8"/>
      <c r="F85" s="1"/>
      <c r="G85" s="1"/>
      <c r="H85" s="1"/>
      <c r="S85"/>
      <c r="T85"/>
      <c r="U85"/>
      <c r="V85"/>
      <c r="W85"/>
      <c r="X85"/>
      <c r="Y85"/>
    </row>
    <row r="86" spans="1:25">
      <c r="A86" s="2"/>
      <c r="B86" s="2"/>
      <c r="C86" s="734" t="s">
        <v>1034</v>
      </c>
      <c r="D86" s="734"/>
      <c r="E86" s="734"/>
      <c r="F86" s="1" t="s">
        <v>1287</v>
      </c>
      <c r="G86" s="1" t="s">
        <v>718</v>
      </c>
      <c r="H86" s="1"/>
      <c r="S86"/>
      <c r="T86"/>
      <c r="U86"/>
      <c r="V86"/>
      <c r="W86"/>
      <c r="X86"/>
      <c r="Y86"/>
    </row>
    <row r="87" spans="1:25">
      <c r="A87" s="2"/>
      <c r="B87" s="2"/>
      <c r="C87" s="752" t="s">
        <v>1288</v>
      </c>
      <c r="D87" s="752"/>
      <c r="E87" s="752"/>
      <c r="F87" s="1"/>
      <c r="G87" s="1"/>
      <c r="H87" s="1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S88"/>
      <c r="T88"/>
      <c r="U88"/>
      <c r="V88"/>
      <c r="W88"/>
      <c r="X88"/>
      <c r="Y88"/>
    </row>
    <row r="89" spans="1:25">
      <c r="A89" s="2"/>
      <c r="C89" s="734" t="s">
        <v>1289</v>
      </c>
      <c r="D89" s="734"/>
      <c r="E89" s="734"/>
      <c r="F89" s="1" t="s">
        <v>1033</v>
      </c>
      <c r="G89" s="1"/>
      <c r="H89" s="1"/>
      <c r="S89"/>
      <c r="T89"/>
      <c r="U89"/>
      <c r="V89"/>
      <c r="W89"/>
      <c r="X89"/>
      <c r="Y89"/>
    </row>
    <row r="90" spans="1:25">
      <c r="A90" s="2"/>
      <c r="C90" s="752" t="s">
        <v>1200</v>
      </c>
      <c r="D90" s="752"/>
      <c r="E90" s="752"/>
      <c r="F90" s="1"/>
      <c r="G90" s="1"/>
      <c r="H90" s="1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S91"/>
      <c r="T91"/>
      <c r="U91"/>
      <c r="V91"/>
      <c r="W91"/>
      <c r="X91"/>
      <c r="Y91"/>
    </row>
    <row r="92" spans="1:25">
      <c r="A92" s="2"/>
      <c r="C92" s="1"/>
      <c r="D92" s="38"/>
      <c r="E92" s="1"/>
      <c r="F92" s="1"/>
      <c r="G92" s="1"/>
      <c r="H92" s="1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G93" s="1"/>
      <c r="H93" s="1"/>
      <c r="S93"/>
      <c r="T93"/>
      <c r="U93"/>
      <c r="V93"/>
      <c r="W93"/>
      <c r="X93"/>
      <c r="Y93"/>
    </row>
  </sheetData>
  <mergeCells count="44">
    <mergeCell ref="S12:V12"/>
    <mergeCell ref="AJ12:AK12"/>
    <mergeCell ref="AL12:AM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D32:E32"/>
    <mergeCell ref="J33:K33"/>
    <mergeCell ref="E41:G41"/>
    <mergeCell ref="A1:H1"/>
    <mergeCell ref="A3:E3"/>
    <mergeCell ref="F3:I3"/>
    <mergeCell ref="F4:I4"/>
    <mergeCell ref="K3:N3"/>
    <mergeCell ref="K4:P4"/>
    <mergeCell ref="K5:P5"/>
    <mergeCell ref="J32:K32"/>
    <mergeCell ref="F8:I8"/>
    <mergeCell ref="F9:I9"/>
    <mergeCell ref="W12:Y12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E42:G42"/>
    <mergeCell ref="E43:G43"/>
    <mergeCell ref="E44:G4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I1" workbookViewId="0">
      <selection activeCell="AW28" sqref="AW28"/>
    </sheetView>
  </sheetViews>
  <sheetFormatPr baseColWidth="10" defaultColWidth="8.83203125" defaultRowHeight="12"/>
  <cols>
    <col min="1" max="1" width="49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6" width="9.6640625" style="114" customWidth="1" collapsed="1"/>
    <col min="17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202" t="s">
        <v>1301</v>
      </c>
      <c r="B3" s="202"/>
      <c r="C3" s="202"/>
      <c r="D3" s="202"/>
      <c r="E3" s="202"/>
      <c r="F3" s="738" t="s">
        <v>1199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245</v>
      </c>
      <c r="B4" s="3"/>
      <c r="C4" s="6"/>
      <c r="D4" s="43"/>
      <c r="E4" s="6"/>
      <c r="F4" s="738" t="s">
        <v>1189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1000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193"/>
      <c r="B6" s="193"/>
      <c r="C6" s="193"/>
      <c r="D6" s="193"/>
      <c r="E6" s="193"/>
      <c r="F6" s="738" t="s">
        <v>280</v>
      </c>
      <c r="G6" s="738"/>
      <c r="H6" s="738"/>
      <c r="I6" s="738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</row>
    <row r="7" spans="1:47">
      <c r="A7" s="67" t="s">
        <v>1302</v>
      </c>
      <c r="B7" s="6" t="s">
        <v>1303</v>
      </c>
      <c r="C7" s="6" t="s">
        <v>1304</v>
      </c>
      <c r="D7" s="43" t="s">
        <v>1305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>
      <c r="A8" s="67" t="s">
        <v>1220</v>
      </c>
      <c r="B8" s="6" t="s">
        <v>1123</v>
      </c>
      <c r="C8" s="6" t="s">
        <v>1124</v>
      </c>
      <c r="D8" s="43" t="s">
        <v>1125</v>
      </c>
      <c r="E8" s="6"/>
      <c r="F8" s="738" t="s">
        <v>1205</v>
      </c>
      <c r="G8" s="738"/>
      <c r="H8" s="738"/>
      <c r="I8" s="738"/>
      <c r="J8" s="26"/>
      <c r="N8" s="25"/>
      <c r="S8"/>
      <c r="T8"/>
      <c r="U8"/>
      <c r="V8"/>
      <c r="W8"/>
      <c r="X8"/>
      <c r="Y8"/>
    </row>
    <row r="9" spans="1:47" ht="12.75" customHeight="1">
      <c r="A9" s="67" t="s">
        <v>1127</v>
      </c>
      <c r="B9" s="67" t="s">
        <v>1128</v>
      </c>
      <c r="C9" s="6" t="s">
        <v>1129</v>
      </c>
      <c r="D9" s="43" t="s">
        <v>1130</v>
      </c>
      <c r="E9" s="8"/>
      <c r="F9" s="1"/>
      <c r="G9" s="1"/>
      <c r="H9" s="1"/>
      <c r="I9" s="205" t="s">
        <v>1206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>
      <c r="A14" s="59" t="s">
        <v>1188</v>
      </c>
      <c r="B14" s="64" t="s">
        <v>1179</v>
      </c>
      <c r="C14" s="32">
        <v>0.25555555555555559</v>
      </c>
      <c r="D14" s="32"/>
      <c r="E14" s="33">
        <v>30</v>
      </c>
      <c r="F14" s="19" t="s">
        <v>1037</v>
      </c>
      <c r="G14" s="33">
        <v>1190</v>
      </c>
      <c r="H14" s="33">
        <v>1098</v>
      </c>
      <c r="I14" s="57" t="s">
        <v>1307</v>
      </c>
      <c r="J14" s="66" t="s">
        <v>796</v>
      </c>
      <c r="K14" s="33">
        <v>4</v>
      </c>
      <c r="L14" s="33">
        <v>180</v>
      </c>
      <c r="M14" s="19">
        <v>5889.9508999999998</v>
      </c>
      <c r="N14" s="48"/>
      <c r="O14" s="104">
        <v>268.2</v>
      </c>
      <c r="P14" s="104">
        <v>270.3</v>
      </c>
      <c r="Q14" s="100">
        <v>266.2</v>
      </c>
      <c r="R14" s="100">
        <v>270.2</v>
      </c>
      <c r="S14" s="431" t="s">
        <v>1188</v>
      </c>
      <c r="T14" s="383"/>
      <c r="U14" s="437"/>
      <c r="V14" s="342"/>
      <c r="W14"/>
      <c r="X14"/>
      <c r="Y14"/>
      <c r="Z14" s="567">
        <v>173.40362999999999</v>
      </c>
      <c r="AA14" s="567">
        <v>-0.67569000000000001</v>
      </c>
      <c r="AB14" s="564">
        <v>117.7454</v>
      </c>
      <c r="AC14" s="564">
        <v>35.584899999999998</v>
      </c>
      <c r="AD14" s="566">
        <v>8.5035384696000005</v>
      </c>
      <c r="AE14" s="564">
        <v>1.714</v>
      </c>
      <c r="AF14" s="564">
        <v>0.27100000000000002</v>
      </c>
      <c r="AG14" s="564">
        <v>3.97</v>
      </c>
      <c r="AH14" s="564">
        <v>94.924000000000007</v>
      </c>
      <c r="AI14" s="563">
        <v>1817.72</v>
      </c>
      <c r="AJ14" s="564">
        <v>355.97498000000002</v>
      </c>
      <c r="AK14" s="564">
        <v>4.2085600000000003</v>
      </c>
      <c r="AL14" s="564">
        <v>330.05059999999997</v>
      </c>
      <c r="AM14" s="564">
        <v>1.4117</v>
      </c>
      <c r="AN14" s="562">
        <v>148177400.59999999</v>
      </c>
      <c r="AO14" s="565">
        <v>-5.3802099999999999E-2</v>
      </c>
      <c r="AP14" s="562">
        <v>394302.27421</v>
      </c>
      <c r="AQ14" s="565">
        <v>-0.30607089999999998</v>
      </c>
      <c r="AR14" s="564">
        <v>153.88720000000001</v>
      </c>
      <c r="AS14" s="562" t="s">
        <v>473</v>
      </c>
      <c r="AT14" s="564">
        <v>26.0458</v>
      </c>
    </row>
    <row r="15" spans="1:47">
      <c r="A15" s="59" t="s">
        <v>1345</v>
      </c>
      <c r="B15" s="25" t="s">
        <v>1180</v>
      </c>
      <c r="C15" s="15">
        <v>0.25833333333333336</v>
      </c>
      <c r="D15" s="15"/>
      <c r="E15" s="19">
        <v>300</v>
      </c>
      <c r="F15" s="19" t="s">
        <v>1037</v>
      </c>
      <c r="G15" s="33">
        <v>1190</v>
      </c>
      <c r="H15" s="33">
        <v>1098</v>
      </c>
      <c r="I15" s="57" t="s">
        <v>50</v>
      </c>
      <c r="J15" s="66" t="s">
        <v>796</v>
      </c>
      <c r="K15" s="33">
        <v>4</v>
      </c>
      <c r="L15" s="33">
        <v>180</v>
      </c>
      <c r="M15" s="19">
        <v>5889.9508999999998</v>
      </c>
      <c r="N15" s="25" t="s">
        <v>1191</v>
      </c>
      <c r="O15" s="104"/>
      <c r="P15" s="104"/>
      <c r="Q15" s="100">
        <v>266.2</v>
      </c>
      <c r="R15" s="100">
        <v>270.2</v>
      </c>
      <c r="S15" s="431" t="s">
        <v>1262</v>
      </c>
      <c r="T15" s="384">
        <v>0</v>
      </c>
      <c r="U15" s="441">
        <v>0</v>
      </c>
      <c r="V15" s="431" t="s">
        <v>13</v>
      </c>
      <c r="W15" s="563">
        <v>-93.643761555646734</v>
      </c>
      <c r="X15" s="563">
        <v>-1.6589628748612031</v>
      </c>
      <c r="Y15" s="563">
        <v>171.98983196411837</v>
      </c>
      <c r="Z15" s="567">
        <v>173.44373999999999</v>
      </c>
      <c r="AA15" s="567">
        <v>-0.69581000000000004</v>
      </c>
      <c r="AB15" s="564">
        <v>119.1795</v>
      </c>
      <c r="AC15" s="564">
        <v>36.850499999999997</v>
      </c>
      <c r="AD15" s="566">
        <v>8.6205245471000005</v>
      </c>
      <c r="AE15" s="564">
        <v>1.6639999999999999</v>
      </c>
      <c r="AF15" s="564">
        <v>0.26300000000000001</v>
      </c>
      <c r="AG15" s="564">
        <v>3.97</v>
      </c>
      <c r="AH15" s="564">
        <v>94.909000000000006</v>
      </c>
      <c r="AI15" s="563">
        <v>1818.3050000000001</v>
      </c>
      <c r="AJ15" s="564">
        <v>355.95587999999998</v>
      </c>
      <c r="AK15" s="564">
        <v>4.2102000000000004</v>
      </c>
      <c r="AL15" s="564">
        <v>329.99158</v>
      </c>
      <c r="AM15" s="564">
        <v>1.4116</v>
      </c>
      <c r="AN15" s="562">
        <v>148177377.80000001</v>
      </c>
      <c r="AO15" s="565">
        <v>-5.4570199999999999E-2</v>
      </c>
      <c r="AP15" s="562">
        <v>394175.41103999998</v>
      </c>
      <c r="AQ15" s="565">
        <v>-0.2980257</v>
      </c>
      <c r="AR15" s="564">
        <v>153.84729999999999</v>
      </c>
      <c r="AS15" s="562" t="s">
        <v>473</v>
      </c>
      <c r="AT15" s="564">
        <v>26.085599999999999</v>
      </c>
    </row>
    <row r="16" spans="1:47">
      <c r="A16" s="59" t="s">
        <v>1346</v>
      </c>
      <c r="B16" s="64" t="s">
        <v>1190</v>
      </c>
      <c r="C16" s="15">
        <v>0.26319444444444445</v>
      </c>
      <c r="D16" s="15"/>
      <c r="E16" s="19">
        <v>300</v>
      </c>
      <c r="F16" s="19" t="s">
        <v>1037</v>
      </c>
      <c r="G16" s="33">
        <v>1190</v>
      </c>
      <c r="H16" s="33">
        <v>1098</v>
      </c>
      <c r="I16" s="52" t="s">
        <v>50</v>
      </c>
      <c r="J16" s="66" t="s">
        <v>796</v>
      </c>
      <c r="K16" s="33">
        <v>4</v>
      </c>
      <c r="L16" s="33">
        <v>180</v>
      </c>
      <c r="M16" s="19">
        <v>5889.9508999999998</v>
      </c>
      <c r="N16" s="25" t="s">
        <v>1191</v>
      </c>
      <c r="O16" s="104"/>
      <c r="P16" s="104"/>
      <c r="Q16" s="100">
        <v>266.2</v>
      </c>
      <c r="R16" s="100">
        <v>270.2</v>
      </c>
      <c r="S16" s="431" t="s">
        <v>652</v>
      </c>
      <c r="T16" s="384">
        <v>0</v>
      </c>
      <c r="U16" s="441">
        <v>0</v>
      </c>
      <c r="V16" s="431" t="s">
        <v>13</v>
      </c>
      <c r="W16" s="563">
        <v>-95.953907476677074</v>
      </c>
      <c r="X16" s="563">
        <v>27.576064244477909</v>
      </c>
      <c r="Y16" s="563">
        <v>171.93636751825102</v>
      </c>
      <c r="Z16" s="567">
        <v>173.48336</v>
      </c>
      <c r="AA16" s="567">
        <v>-0.71594999999999998</v>
      </c>
      <c r="AB16" s="564">
        <v>120.66249999999999</v>
      </c>
      <c r="AC16" s="564">
        <v>38.098100000000002</v>
      </c>
      <c r="AD16" s="566">
        <v>8.7375106246000005</v>
      </c>
      <c r="AE16" s="564">
        <v>1.617</v>
      </c>
      <c r="AF16" s="564">
        <v>0.25600000000000001</v>
      </c>
      <c r="AG16" s="564">
        <v>3.97</v>
      </c>
      <c r="AH16" s="564">
        <v>94.894000000000005</v>
      </c>
      <c r="AI16" s="563">
        <v>1818.875</v>
      </c>
      <c r="AJ16" s="564">
        <v>355.93635</v>
      </c>
      <c r="AK16" s="564">
        <v>4.21204</v>
      </c>
      <c r="AL16" s="564">
        <v>329.93256000000002</v>
      </c>
      <c r="AM16" s="564">
        <v>1.4115</v>
      </c>
      <c r="AN16" s="562">
        <v>148177354.69999999</v>
      </c>
      <c r="AO16" s="565">
        <v>-5.5337999999999998E-2</v>
      </c>
      <c r="AP16" s="562">
        <v>394051.97771000001</v>
      </c>
      <c r="AQ16" s="565">
        <v>-0.28973880000000002</v>
      </c>
      <c r="AR16" s="564">
        <v>153.80779999999999</v>
      </c>
      <c r="AS16" s="562" t="s">
        <v>473</v>
      </c>
      <c r="AT16" s="564">
        <v>26.125</v>
      </c>
    </row>
    <row r="17" spans="1:46">
      <c r="A17" s="59" t="s">
        <v>1345</v>
      </c>
      <c r="B17" s="64" t="s">
        <v>1192</v>
      </c>
      <c r="C17" s="15">
        <v>0.33888888888888885</v>
      </c>
      <c r="D17" s="15"/>
      <c r="E17" s="19">
        <v>300</v>
      </c>
      <c r="F17" s="19" t="s">
        <v>1037</v>
      </c>
      <c r="G17" s="33">
        <v>1190</v>
      </c>
      <c r="H17" s="33">
        <v>1098</v>
      </c>
      <c r="I17" s="52" t="s">
        <v>51</v>
      </c>
      <c r="J17" s="66" t="s">
        <v>796</v>
      </c>
      <c r="K17" s="33">
        <v>4</v>
      </c>
      <c r="L17" s="33">
        <v>180</v>
      </c>
      <c r="M17" s="19">
        <v>5889.9508999999998</v>
      </c>
      <c r="N17" s="25" t="s">
        <v>1191</v>
      </c>
      <c r="O17" s="104"/>
      <c r="P17" s="104"/>
      <c r="Q17" s="100">
        <v>266.2</v>
      </c>
      <c r="R17" s="100">
        <v>270.2</v>
      </c>
      <c r="S17" s="431" t="s">
        <v>1262</v>
      </c>
      <c r="T17" s="384">
        <v>0</v>
      </c>
      <c r="U17" s="441">
        <v>0</v>
      </c>
      <c r="V17" s="431" t="s">
        <v>203</v>
      </c>
      <c r="W17" s="563">
        <v>-94.197651082796597</v>
      </c>
      <c r="X17" s="563">
        <v>1.2569294324240872</v>
      </c>
      <c r="Y17" s="563">
        <v>392.61103227119429</v>
      </c>
      <c r="Z17" s="567">
        <v>174.04951</v>
      </c>
      <c r="AA17" s="567">
        <v>-1.0295700000000001</v>
      </c>
      <c r="AB17" s="564">
        <v>152.54259999999999</v>
      </c>
      <c r="AC17" s="564">
        <v>53.683199999999999</v>
      </c>
      <c r="AD17" s="566">
        <v>10.5591509741</v>
      </c>
      <c r="AE17" s="564">
        <v>1.24</v>
      </c>
      <c r="AF17" s="564">
        <v>0.19600000000000001</v>
      </c>
      <c r="AG17" s="564">
        <v>3.99</v>
      </c>
      <c r="AH17" s="564">
        <v>94.673000000000002</v>
      </c>
      <c r="AI17" s="563">
        <v>1825.422</v>
      </c>
      <c r="AJ17" s="564">
        <v>355.58584000000002</v>
      </c>
      <c r="AK17" s="564">
        <v>4.2617700000000003</v>
      </c>
      <c r="AL17" s="564">
        <v>329.01353</v>
      </c>
      <c r="AM17" s="564">
        <v>1.4099200000000001</v>
      </c>
      <c r="AN17" s="562">
        <v>148176953.80000001</v>
      </c>
      <c r="AO17" s="565">
        <v>-6.7257700000000004E-2</v>
      </c>
      <c r="AP17" s="562">
        <v>392638.70367999998</v>
      </c>
      <c r="AQ17" s="565">
        <v>-0.1356523</v>
      </c>
      <c r="AR17" s="564">
        <v>153.23740000000001</v>
      </c>
      <c r="AS17" s="562" t="s">
        <v>473</v>
      </c>
      <c r="AT17" s="564">
        <v>26.694299999999998</v>
      </c>
    </row>
    <row r="18" spans="1:46">
      <c r="A18" s="59" t="s">
        <v>1346</v>
      </c>
      <c r="B18" s="64" t="s">
        <v>1269</v>
      </c>
      <c r="C18" s="15">
        <v>0.34722222222222227</v>
      </c>
      <c r="D18" s="15"/>
      <c r="E18" s="19">
        <v>300</v>
      </c>
      <c r="F18" s="19" t="s">
        <v>1037</v>
      </c>
      <c r="G18" s="33">
        <v>1190</v>
      </c>
      <c r="H18" s="33">
        <v>1098</v>
      </c>
      <c r="I18" s="52" t="s">
        <v>51</v>
      </c>
      <c r="J18" s="66" t="s">
        <v>796</v>
      </c>
      <c r="K18" s="33">
        <v>4</v>
      </c>
      <c r="L18" s="33">
        <v>180</v>
      </c>
      <c r="M18" s="19">
        <v>5889.9508999999998</v>
      </c>
      <c r="N18" s="25" t="s">
        <v>1191</v>
      </c>
      <c r="O18" s="104"/>
      <c r="P18" s="104"/>
      <c r="Q18" s="100">
        <v>266.2</v>
      </c>
      <c r="R18" s="100">
        <v>270.2</v>
      </c>
      <c r="S18" s="431" t="s">
        <v>652</v>
      </c>
      <c r="T18" s="384">
        <v>0</v>
      </c>
      <c r="U18" s="441">
        <v>0</v>
      </c>
      <c r="V18" s="431" t="s">
        <v>203</v>
      </c>
      <c r="W18" s="563">
        <v>-96.316347540788911</v>
      </c>
      <c r="X18" s="563">
        <v>27.319153882101116</v>
      </c>
      <c r="Y18" s="563">
        <v>392.51654626323398</v>
      </c>
      <c r="Z18" s="567">
        <v>174.10765000000001</v>
      </c>
      <c r="AA18" s="567">
        <v>-1.06403</v>
      </c>
      <c r="AB18" s="564">
        <v>157.2689</v>
      </c>
      <c r="AC18" s="564">
        <v>54.713099999999997</v>
      </c>
      <c r="AD18" s="566">
        <v>10.7596985355</v>
      </c>
      <c r="AE18" s="564">
        <v>1.224</v>
      </c>
      <c r="AF18" s="564">
        <v>0.19400000000000001</v>
      </c>
      <c r="AG18" s="564">
        <v>3.99</v>
      </c>
      <c r="AH18" s="564">
        <v>94.65</v>
      </c>
      <c r="AI18" s="563">
        <v>1825.8440000000001</v>
      </c>
      <c r="AJ18" s="564">
        <v>355.54342000000003</v>
      </c>
      <c r="AK18" s="564">
        <v>4.2689000000000004</v>
      </c>
      <c r="AL18" s="564">
        <v>328.91235</v>
      </c>
      <c r="AM18" s="564">
        <v>1.4097500000000001</v>
      </c>
      <c r="AN18" s="562">
        <v>148176904.90000001</v>
      </c>
      <c r="AO18" s="565">
        <v>-6.8565699999999993E-2</v>
      </c>
      <c r="AP18" s="562">
        <v>392547.87319000001</v>
      </c>
      <c r="AQ18" s="565">
        <v>-0.1166239</v>
      </c>
      <c r="AR18" s="564">
        <v>153.17830000000001</v>
      </c>
      <c r="AS18" s="562" t="s">
        <v>473</v>
      </c>
      <c r="AT18" s="564">
        <v>26.753399999999999</v>
      </c>
    </row>
    <row r="19" spans="1:46">
      <c r="A19" s="59"/>
      <c r="B19" s="64"/>
      <c r="C19" s="15"/>
      <c r="D19" s="15"/>
      <c r="E19" s="19"/>
      <c r="F19" s="66"/>
      <c r="G19" s="33"/>
      <c r="H19" s="33"/>
      <c r="I19" s="52"/>
      <c r="J19" s="16"/>
      <c r="K19" s="16"/>
      <c r="L19" s="16"/>
      <c r="M19" s="18"/>
      <c r="N19" s="25"/>
      <c r="O19" s="100"/>
      <c r="P19" s="100"/>
      <c r="S19"/>
      <c r="T19" s="384"/>
      <c r="U19" s="384"/>
      <c r="V19" s="342"/>
      <c r="W19"/>
      <c r="X19"/>
      <c r="Y19"/>
    </row>
    <row r="20" spans="1:46">
      <c r="A20" s="2"/>
      <c r="B20" s="2"/>
      <c r="C20" s="1"/>
      <c r="D20" s="38"/>
      <c r="E20" s="8"/>
      <c r="F20" s="1"/>
      <c r="G20" s="1"/>
      <c r="H20" s="1"/>
      <c r="I20" s="17"/>
      <c r="J20" s="1"/>
      <c r="K20" s="1"/>
      <c r="L20" s="1"/>
      <c r="M20" s="1"/>
      <c r="N20" s="25"/>
      <c r="S20"/>
      <c r="T20" s="383"/>
      <c r="U20" s="383"/>
      <c r="V20" s="342"/>
      <c r="W20"/>
      <c r="X20"/>
      <c r="Y20"/>
    </row>
    <row r="21" spans="1:46">
      <c r="A21" s="3"/>
      <c r="B21" s="183" t="s">
        <v>1260</v>
      </c>
      <c r="C21" s="147" t="s">
        <v>1261</v>
      </c>
      <c r="D21" s="84">
        <v>5888.5839999999998</v>
      </c>
      <c r="E21" s="149"/>
      <c r="F21" s="84" t="s">
        <v>1262</v>
      </c>
      <c r="G21" s="84" t="s">
        <v>1263</v>
      </c>
      <c r="H21" s="84" t="s">
        <v>1264</v>
      </c>
      <c r="I21" s="22" t="s">
        <v>1100</v>
      </c>
      <c r="J21" s="84" t="s">
        <v>1101</v>
      </c>
      <c r="K21" s="84" t="s">
        <v>1102</v>
      </c>
      <c r="L21" s="177"/>
      <c r="N21" s="25"/>
      <c r="S21"/>
      <c r="T21" s="383"/>
      <c r="U21" s="383"/>
      <c r="V21" s="342"/>
      <c r="W21"/>
      <c r="X21"/>
      <c r="Y21"/>
    </row>
    <row r="22" spans="1:46">
      <c r="A22" s="2"/>
      <c r="B22" s="182"/>
      <c r="C22" s="147" t="s">
        <v>1099</v>
      </c>
      <c r="D22" s="84">
        <v>5889.9508999999998</v>
      </c>
      <c r="E22" s="149"/>
      <c r="F22" s="84" t="s">
        <v>652</v>
      </c>
      <c r="G22" s="84" t="s">
        <v>653</v>
      </c>
      <c r="H22" s="84" t="s">
        <v>654</v>
      </c>
      <c r="I22" s="22" t="s">
        <v>1294</v>
      </c>
      <c r="J22" s="84" t="s">
        <v>1295</v>
      </c>
      <c r="K22" s="84" t="s">
        <v>501</v>
      </c>
      <c r="L22" s="177"/>
      <c r="N22" s="25"/>
      <c r="S22"/>
      <c r="T22" s="342"/>
      <c r="U22" s="342"/>
      <c r="V22" s="342"/>
      <c r="W22"/>
      <c r="X22"/>
      <c r="Y22"/>
    </row>
    <row r="23" spans="1:46">
      <c r="A23" s="2"/>
      <c r="B23" s="182"/>
      <c r="C23" s="147" t="s">
        <v>502</v>
      </c>
      <c r="D23" s="84">
        <v>5891.451</v>
      </c>
      <c r="E23" s="149"/>
      <c r="F23" s="84" t="s">
        <v>503</v>
      </c>
      <c r="G23" s="84" t="s">
        <v>504</v>
      </c>
      <c r="H23" s="84" t="s">
        <v>505</v>
      </c>
      <c r="I23" s="22" t="s">
        <v>480</v>
      </c>
      <c r="J23" s="84" t="s">
        <v>496</v>
      </c>
      <c r="K23" s="84" t="s">
        <v>440</v>
      </c>
      <c r="L23" s="177"/>
      <c r="N23" s="25"/>
      <c r="S23"/>
      <c r="T23" s="342"/>
      <c r="U23" s="342"/>
      <c r="V23" s="342"/>
      <c r="W23"/>
      <c r="X23"/>
      <c r="Y23"/>
    </row>
    <row r="24" spans="1:46">
      <c r="A24" s="2"/>
      <c r="B24" s="182"/>
      <c r="C24" s="147" t="s">
        <v>497</v>
      </c>
      <c r="D24" s="155">
        <v>7647.38</v>
      </c>
      <c r="E24" s="149"/>
      <c r="F24" s="84" t="s">
        <v>1132</v>
      </c>
      <c r="G24" s="84" t="s">
        <v>1095</v>
      </c>
      <c r="H24" s="84" t="s">
        <v>1293</v>
      </c>
      <c r="I24" s="22" t="s">
        <v>498</v>
      </c>
      <c r="J24" s="84" t="s">
        <v>499</v>
      </c>
      <c r="K24" s="84" t="s">
        <v>500</v>
      </c>
      <c r="L24" s="177"/>
      <c r="N24" s="25"/>
      <c r="S24"/>
      <c r="T24" s="342"/>
      <c r="U24" s="342"/>
      <c r="V24" s="342"/>
      <c r="W24"/>
      <c r="X24"/>
      <c r="Y24"/>
    </row>
    <row r="25" spans="1:46">
      <c r="A25" s="2"/>
      <c r="B25" s="182"/>
      <c r="C25" s="147" t="s">
        <v>374</v>
      </c>
      <c r="D25" s="84">
        <v>7698.9647000000004</v>
      </c>
      <c r="E25" s="149"/>
      <c r="F25" s="84" t="s">
        <v>375</v>
      </c>
      <c r="G25" s="84" t="s">
        <v>376</v>
      </c>
      <c r="H25" s="84" t="s">
        <v>377</v>
      </c>
      <c r="I25" s="22" t="s">
        <v>378</v>
      </c>
      <c r="J25" s="84" t="s">
        <v>379</v>
      </c>
      <c r="K25" s="84" t="s">
        <v>380</v>
      </c>
      <c r="L25" s="177"/>
      <c r="N25" s="25"/>
      <c r="S25"/>
      <c r="T25" s="342"/>
      <c r="U25" s="342"/>
      <c r="V25" s="342"/>
      <c r="W25"/>
      <c r="X25"/>
      <c r="Y25"/>
    </row>
    <row r="26" spans="1:46">
      <c r="A26" s="2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N26" s="25"/>
      <c r="S26"/>
      <c r="T26" s="342"/>
      <c r="U26" s="342"/>
      <c r="V26" s="342"/>
      <c r="W26"/>
      <c r="X26"/>
      <c r="Y26"/>
    </row>
    <row r="27" spans="1:46">
      <c r="A27" s="2"/>
      <c r="B27" s="182"/>
      <c r="C27" s="147" t="s">
        <v>1302</v>
      </c>
      <c r="D27" s="748" t="s">
        <v>1297</v>
      </c>
      <c r="E27" s="748"/>
      <c r="F27" s="84" t="s">
        <v>381</v>
      </c>
      <c r="G27" s="177"/>
      <c r="H27" s="177"/>
      <c r="I27" s="173" t="s">
        <v>1139</v>
      </c>
      <c r="J27" s="736" t="s">
        <v>1140</v>
      </c>
      <c r="K27" s="736"/>
      <c r="L27" s="148" t="s">
        <v>1141</v>
      </c>
      <c r="N27" s="25"/>
      <c r="S27"/>
      <c r="T27" s="342"/>
      <c r="U27" s="342"/>
      <c r="V27" s="342"/>
      <c r="W27"/>
      <c r="X27"/>
      <c r="Y27"/>
    </row>
    <row r="28" spans="1:46">
      <c r="A28" s="2"/>
      <c r="B28" s="182"/>
      <c r="C28" s="147" t="s">
        <v>1303</v>
      </c>
      <c r="D28" s="748" t="s">
        <v>1298</v>
      </c>
      <c r="E28" s="748"/>
      <c r="F28" s="19"/>
      <c r="G28" s="177"/>
      <c r="H28" s="177"/>
      <c r="J28" s="736" t="s">
        <v>441</v>
      </c>
      <c r="K28" s="736"/>
      <c r="L28" s="148" t="s">
        <v>1143</v>
      </c>
      <c r="N28" s="25"/>
      <c r="S28"/>
      <c r="T28"/>
      <c r="U28"/>
      <c r="V28"/>
      <c r="W28"/>
      <c r="X28"/>
      <c r="Y28"/>
    </row>
    <row r="29" spans="1:46">
      <c r="A29" s="2"/>
      <c r="B29" s="182"/>
      <c r="C29" s="147" t="s">
        <v>1304</v>
      </c>
      <c r="D29" s="748" t="s">
        <v>1299</v>
      </c>
      <c r="E29" s="748"/>
      <c r="F29" s="19"/>
      <c r="G29" s="177"/>
      <c r="H29" s="177"/>
      <c r="J29" s="177"/>
      <c r="K29" s="177"/>
      <c r="L29" s="177"/>
      <c r="N29" s="25"/>
      <c r="S29"/>
      <c r="T29"/>
      <c r="U29"/>
      <c r="V29"/>
      <c r="W29"/>
      <c r="X29"/>
      <c r="Y29"/>
    </row>
    <row r="30" spans="1:46">
      <c r="A30" s="2"/>
      <c r="B30" s="182"/>
      <c r="C30" s="147" t="s">
        <v>1305</v>
      </c>
      <c r="D30" s="748" t="s">
        <v>1138</v>
      </c>
      <c r="E30" s="748"/>
      <c r="F30" s="19"/>
      <c r="G30" s="177"/>
      <c r="H30" s="177"/>
      <c r="I30" s="177"/>
      <c r="J30" s="177"/>
      <c r="K30" s="177"/>
      <c r="L30" s="177"/>
      <c r="N30" s="25"/>
      <c r="S30"/>
      <c r="T30"/>
      <c r="U30"/>
      <c r="V30"/>
      <c r="W30"/>
      <c r="X30"/>
      <c r="Y30"/>
    </row>
    <row r="31" spans="1:46">
      <c r="A31" s="2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N31" s="25"/>
      <c r="S31"/>
      <c r="T31"/>
      <c r="U31"/>
      <c r="V31"/>
      <c r="W31"/>
      <c r="X31"/>
      <c r="Y31"/>
    </row>
    <row r="32" spans="1:46">
      <c r="A32" s="2"/>
      <c r="B32" s="182"/>
      <c r="C32" s="28" t="s">
        <v>786</v>
      </c>
      <c r="D32" s="175">
        <v>1</v>
      </c>
      <c r="E32" s="749" t="s">
        <v>1032</v>
      </c>
      <c r="F32" s="749"/>
      <c r="G32" s="749"/>
      <c r="H32" s="177"/>
      <c r="I32" s="177"/>
      <c r="J32" s="177"/>
      <c r="K32" s="177"/>
      <c r="L32" s="177"/>
      <c r="N32" s="25"/>
      <c r="S32"/>
      <c r="T32"/>
      <c r="U32"/>
      <c r="V32"/>
      <c r="W32"/>
      <c r="X32"/>
      <c r="Y32"/>
    </row>
    <row r="33" spans="1:25">
      <c r="A33" s="2"/>
      <c r="B33" s="182"/>
      <c r="C33" s="19"/>
      <c r="D33" s="28"/>
      <c r="E33" s="750" t="s">
        <v>1183</v>
      </c>
      <c r="F33" s="751"/>
      <c r="G33" s="751"/>
      <c r="H33" s="177"/>
      <c r="I33" s="177"/>
      <c r="J33" s="177"/>
      <c r="K33" s="177"/>
      <c r="L33" s="177"/>
      <c r="N33" s="25"/>
      <c r="S33"/>
      <c r="T33"/>
      <c r="U33"/>
      <c r="V33"/>
      <c r="W33"/>
      <c r="X33"/>
      <c r="Y33"/>
    </row>
    <row r="34" spans="1:25">
      <c r="A34" s="2"/>
      <c r="B34" s="182"/>
      <c r="C34" s="85"/>
      <c r="D34" s="28">
        <v>2</v>
      </c>
      <c r="E34" s="749" t="s">
        <v>1008</v>
      </c>
      <c r="F34" s="749"/>
      <c r="G34" s="749"/>
      <c r="H34" s="177"/>
      <c r="I34" s="177"/>
      <c r="J34" s="177"/>
      <c r="K34" s="177"/>
      <c r="L34" s="177"/>
      <c r="N34" s="25"/>
      <c r="S34"/>
      <c r="T34"/>
      <c r="U34"/>
      <c r="V34"/>
      <c r="W34"/>
      <c r="X34"/>
      <c r="Y34"/>
    </row>
    <row r="35" spans="1:25">
      <c r="A35" s="2"/>
      <c r="B35" s="182"/>
      <c r="C35" s="85"/>
      <c r="D35" s="28"/>
      <c r="E35" s="750" t="s">
        <v>1009</v>
      </c>
      <c r="F35" s="751"/>
      <c r="G35" s="751"/>
      <c r="H35" s="177"/>
      <c r="I35" s="177"/>
      <c r="J35" s="177"/>
      <c r="K35" s="177"/>
      <c r="L35" s="177"/>
      <c r="N35" s="25"/>
      <c r="S35"/>
      <c r="T35"/>
      <c r="U35"/>
      <c r="V35"/>
      <c r="W35"/>
      <c r="X35"/>
      <c r="Y35"/>
    </row>
    <row r="36" spans="1:25">
      <c r="A36" s="2"/>
      <c r="B36" s="182"/>
      <c r="C36" s="177"/>
      <c r="D36" s="175">
        <v>3</v>
      </c>
      <c r="E36" s="736" t="s">
        <v>1010</v>
      </c>
      <c r="F36" s="736"/>
      <c r="G36" s="736"/>
      <c r="H36" s="177"/>
      <c r="I36" s="177"/>
      <c r="J36" s="177"/>
      <c r="K36" s="177"/>
      <c r="L36" s="177"/>
      <c r="N36" s="25"/>
      <c r="S36"/>
      <c r="T36"/>
      <c r="U36"/>
      <c r="V36"/>
      <c r="W36"/>
      <c r="X36"/>
      <c r="Y36"/>
    </row>
    <row r="37" spans="1:25">
      <c r="A37" s="2"/>
      <c r="B37" s="182"/>
      <c r="C37" s="177"/>
      <c r="D37" s="175"/>
      <c r="E37" s="746" t="s">
        <v>1353</v>
      </c>
      <c r="F37" s="746"/>
      <c r="G37" s="746"/>
      <c r="H37" s="177"/>
      <c r="I37" s="177"/>
      <c r="J37" s="177"/>
      <c r="K37" s="177"/>
      <c r="L37" s="177"/>
      <c r="N37" s="25"/>
      <c r="S37"/>
      <c r="T37"/>
      <c r="U37"/>
      <c r="V37"/>
      <c r="W37"/>
      <c r="X37"/>
      <c r="Y37"/>
    </row>
    <row r="38" spans="1:25">
      <c r="A38" s="2"/>
      <c r="B38" s="182"/>
      <c r="C38" s="177"/>
      <c r="D38" s="175">
        <v>4</v>
      </c>
      <c r="E38" s="736" t="s">
        <v>1035</v>
      </c>
      <c r="F38" s="736"/>
      <c r="G38" s="736"/>
      <c r="H38" s="177"/>
      <c r="I38" s="177"/>
      <c r="J38" s="177"/>
      <c r="K38" s="177"/>
      <c r="L38" s="177"/>
      <c r="M38" s="39"/>
      <c r="S38"/>
      <c r="T38"/>
      <c r="U38"/>
      <c r="V38"/>
      <c r="W38"/>
      <c r="X38"/>
      <c r="Y38"/>
    </row>
    <row r="39" spans="1:25">
      <c r="A39" s="2"/>
      <c r="B39" s="182"/>
      <c r="C39" s="177"/>
      <c r="D39" s="177"/>
      <c r="E39" s="746" t="s">
        <v>1036</v>
      </c>
      <c r="F39" s="746"/>
      <c r="G39" s="746"/>
      <c r="H39" s="177"/>
      <c r="I39" s="177"/>
      <c r="J39" s="177"/>
      <c r="K39" s="177"/>
      <c r="L39" s="177"/>
      <c r="M39" s="39"/>
      <c r="S39"/>
      <c r="T39"/>
      <c r="U39"/>
      <c r="V39"/>
      <c r="W39"/>
      <c r="X39"/>
      <c r="Y39"/>
    </row>
    <row r="40" spans="1:25">
      <c r="A40" s="2"/>
      <c r="C40" s="86"/>
      <c r="D40" s="86"/>
      <c r="E40" s="1"/>
      <c r="F40" s="1"/>
      <c r="G40" s="1"/>
      <c r="H40" s="17"/>
      <c r="I40" s="1"/>
      <c r="J40" s="1"/>
      <c r="K40" s="1"/>
      <c r="L40" s="39"/>
      <c r="N40" s="114"/>
      <c r="P40" s="100"/>
      <c r="R40"/>
      <c r="S40"/>
      <c r="T40"/>
      <c r="U40"/>
      <c r="V40"/>
      <c r="W40"/>
      <c r="X40"/>
      <c r="Y40"/>
    </row>
    <row r="41" spans="1:25">
      <c r="A41" s="2"/>
      <c r="C41" s="1"/>
      <c r="D41" s="38"/>
      <c r="E41" s="1"/>
      <c r="F41" s="1"/>
      <c r="G41" s="1"/>
      <c r="H41" s="1"/>
      <c r="I41" s="17"/>
      <c r="J41" s="1"/>
      <c r="K41" s="1"/>
      <c r="L41" s="1"/>
      <c r="M41" s="39"/>
      <c r="S41"/>
      <c r="T41"/>
      <c r="U41"/>
      <c r="V41"/>
      <c r="W41"/>
      <c r="X41"/>
      <c r="Y41"/>
    </row>
    <row r="42" spans="1:25">
      <c r="A42" s="2"/>
      <c r="C42" s="1"/>
      <c r="D42" s="38"/>
      <c r="E42" s="1"/>
      <c r="F42" s="1"/>
      <c r="G42" s="1"/>
      <c r="H42" s="1"/>
      <c r="I42" s="17"/>
      <c r="J42" s="1"/>
      <c r="K42" s="1"/>
      <c r="L42" s="1"/>
      <c r="M42" s="39"/>
      <c r="S42"/>
      <c r="T42"/>
      <c r="U42"/>
      <c r="V42"/>
      <c r="W42"/>
      <c r="X42"/>
      <c r="Y42"/>
    </row>
    <row r="43" spans="1:25">
      <c r="A43" s="2"/>
      <c r="C43" s="1"/>
      <c r="D43" s="38"/>
      <c r="E43" s="1"/>
      <c r="F43" s="1"/>
      <c r="G43" s="1"/>
      <c r="H43" s="1"/>
      <c r="I43" s="17"/>
      <c r="J43" s="1"/>
      <c r="K43" s="1"/>
      <c r="L43" s="1"/>
      <c r="M43" s="39"/>
      <c r="S43"/>
      <c r="T43"/>
      <c r="U43"/>
      <c r="V43"/>
      <c r="W43"/>
      <c r="X43"/>
      <c r="Y43"/>
    </row>
    <row r="44" spans="1:25">
      <c r="A44" s="2"/>
      <c r="C44" s="1"/>
      <c r="D44" s="38"/>
      <c r="E44" s="1"/>
      <c r="F44" s="1"/>
      <c r="G44" s="1"/>
      <c r="H44" s="1"/>
      <c r="I44" s="17"/>
      <c r="J44" s="1"/>
      <c r="K44" s="1"/>
      <c r="L44" s="1"/>
      <c r="M44" s="39"/>
      <c r="S44"/>
      <c r="T44"/>
      <c r="U44"/>
      <c r="V44"/>
      <c r="W44"/>
      <c r="X44"/>
      <c r="Y44"/>
    </row>
    <row r="45" spans="1:25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  <c r="S45"/>
      <c r="T45"/>
      <c r="U45"/>
      <c r="V45"/>
      <c r="W45"/>
      <c r="X45"/>
      <c r="Y45"/>
    </row>
    <row r="46" spans="1:25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  <c r="S46"/>
      <c r="T46"/>
      <c r="U46"/>
      <c r="V46"/>
      <c r="W46"/>
      <c r="X46"/>
      <c r="Y46"/>
    </row>
    <row r="47" spans="1:25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  <c r="S47"/>
      <c r="T47"/>
      <c r="U47"/>
      <c r="V47"/>
      <c r="W47"/>
      <c r="X47"/>
      <c r="Y47"/>
    </row>
    <row r="48" spans="1:25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  <c r="S48"/>
      <c r="T48"/>
      <c r="U48"/>
      <c r="V48"/>
      <c r="W48"/>
      <c r="X48"/>
      <c r="Y48"/>
    </row>
    <row r="49" spans="1:25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  <c r="S49"/>
      <c r="T49"/>
      <c r="U49"/>
      <c r="V49"/>
      <c r="W49"/>
      <c r="X49"/>
      <c r="Y49"/>
    </row>
    <row r="50" spans="1:25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  <c r="S50"/>
      <c r="T50"/>
      <c r="U50"/>
      <c r="V50"/>
      <c r="W50"/>
      <c r="X50"/>
      <c r="Y50"/>
    </row>
    <row r="51" spans="1:25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  <c r="S51"/>
      <c r="T51"/>
      <c r="U51"/>
      <c r="V51"/>
      <c r="W51"/>
      <c r="X51"/>
      <c r="Y51"/>
    </row>
    <row r="52" spans="1:25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  <c r="S52"/>
      <c r="T52"/>
      <c r="U52"/>
      <c r="V52"/>
      <c r="W52"/>
      <c r="X52"/>
      <c r="Y52"/>
    </row>
    <row r="53" spans="1:25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  <c r="S53"/>
      <c r="T53"/>
      <c r="U53"/>
      <c r="V53"/>
      <c r="W53"/>
      <c r="X53"/>
      <c r="Y53"/>
    </row>
    <row r="54" spans="1:25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  <c r="S54"/>
      <c r="T54"/>
      <c r="U54"/>
      <c r="V54"/>
      <c r="W54"/>
      <c r="X54"/>
      <c r="Y54"/>
    </row>
    <row r="55" spans="1:25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  <c r="S55"/>
      <c r="T55"/>
      <c r="U55"/>
      <c r="V55"/>
      <c r="W55"/>
      <c r="X55"/>
      <c r="Y55"/>
    </row>
    <row r="56" spans="1:25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  <c r="S56"/>
      <c r="T56"/>
      <c r="U56"/>
      <c r="V56"/>
      <c r="W56"/>
      <c r="X56"/>
      <c r="Y56"/>
    </row>
    <row r="57" spans="1:25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  <c r="S57"/>
      <c r="T57"/>
      <c r="U57"/>
      <c r="V57"/>
      <c r="W57"/>
      <c r="X57"/>
      <c r="Y57"/>
    </row>
    <row r="58" spans="1:25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  <c r="S58"/>
      <c r="T58"/>
      <c r="U58"/>
      <c r="V58"/>
      <c r="W58"/>
      <c r="X58"/>
      <c r="Y58"/>
    </row>
    <row r="59" spans="1:25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  <c r="S59"/>
      <c r="T59"/>
      <c r="U59"/>
      <c r="V59"/>
      <c r="W59"/>
      <c r="X59"/>
      <c r="Y59"/>
    </row>
    <row r="60" spans="1:25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  <c r="S60"/>
      <c r="T60"/>
      <c r="U60"/>
      <c r="V60"/>
      <c r="W60"/>
      <c r="X60"/>
      <c r="Y60"/>
    </row>
    <row r="61" spans="1:25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  <c r="S61"/>
      <c r="T61"/>
      <c r="U61"/>
      <c r="V61"/>
      <c r="W61"/>
      <c r="X61"/>
      <c r="Y61"/>
    </row>
    <row r="62" spans="1:25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  <c r="S62"/>
      <c r="T62"/>
      <c r="U62"/>
      <c r="V62"/>
      <c r="W62"/>
      <c r="X62"/>
      <c r="Y62"/>
    </row>
    <row r="63" spans="1:25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  <c r="S63"/>
      <c r="T63"/>
      <c r="U63"/>
      <c r="V63"/>
      <c r="W63"/>
      <c r="X63"/>
      <c r="Y63"/>
    </row>
    <row r="64" spans="1:25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  <c r="S64"/>
      <c r="T64"/>
      <c r="U64"/>
      <c r="V64"/>
      <c r="W64"/>
      <c r="X64"/>
      <c r="Y64"/>
    </row>
    <row r="65" spans="1:25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  <c r="S65"/>
      <c r="T65"/>
      <c r="U65"/>
      <c r="V65"/>
      <c r="W65"/>
      <c r="X65"/>
      <c r="Y65"/>
    </row>
    <row r="66" spans="1:25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  <c r="S66"/>
      <c r="T66"/>
      <c r="U66"/>
      <c r="V66"/>
      <c r="W66"/>
      <c r="X66"/>
      <c r="Y66"/>
    </row>
    <row r="67" spans="1:25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25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25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25">
      <c r="S73" s="35"/>
      <c r="T73" s="35"/>
      <c r="U73" s="35"/>
      <c r="V73" s="35"/>
      <c r="W73"/>
      <c r="X73"/>
      <c r="Y73"/>
    </row>
  </sheetData>
  <mergeCells count="32">
    <mergeCell ref="S12:V12"/>
    <mergeCell ref="AJ12:AK12"/>
    <mergeCell ref="AL12:AM12"/>
    <mergeCell ref="A1:H1"/>
    <mergeCell ref="F3:I3"/>
    <mergeCell ref="F4:I4"/>
    <mergeCell ref="W12:Y12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1"/>
  <sheetViews>
    <sheetView topLeftCell="AF48" workbookViewId="0">
      <selection activeCell="AV70" sqref="AV5:AX70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246</v>
      </c>
      <c r="B4" s="3"/>
      <c r="C4" s="6"/>
      <c r="D4" s="43"/>
      <c r="E4" s="6"/>
      <c r="F4" s="738" t="s">
        <v>1189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953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193"/>
      <c r="B6" s="193"/>
      <c r="C6" s="193"/>
      <c r="D6" s="193"/>
      <c r="E6" s="193"/>
      <c r="F6" s="738" t="s">
        <v>279</v>
      </c>
      <c r="G6" s="738"/>
      <c r="H6" s="738"/>
      <c r="I6" s="738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</row>
    <row r="7" spans="1:47">
      <c r="A7" s="193"/>
      <c r="B7" s="193"/>
      <c r="C7" s="193"/>
      <c r="D7" s="193"/>
      <c r="E7" s="193"/>
      <c r="F7" s="738" t="s">
        <v>439</v>
      </c>
      <c r="G7" s="738"/>
      <c r="H7" s="738"/>
      <c r="I7" s="738"/>
      <c r="J7" s="26"/>
      <c r="K7" s="198"/>
      <c r="L7" s="198"/>
      <c r="M7" s="198"/>
      <c r="N7" s="198"/>
      <c r="O7" s="198"/>
      <c r="P7" s="198"/>
      <c r="S7"/>
      <c r="T7"/>
      <c r="U7"/>
      <c r="V7"/>
      <c r="W7"/>
      <c r="X7"/>
      <c r="Y7"/>
    </row>
    <row r="8" spans="1:47">
      <c r="A8" s="67" t="s">
        <v>1302</v>
      </c>
      <c r="B8" s="6" t="s">
        <v>1303</v>
      </c>
      <c r="C8" s="6" t="s">
        <v>1304</v>
      </c>
      <c r="D8" s="43" t="s">
        <v>1305</v>
      </c>
      <c r="E8" s="6"/>
      <c r="F8" s="738" t="s">
        <v>1205</v>
      </c>
      <c r="G8" s="738"/>
      <c r="H8" s="738"/>
      <c r="I8" s="738"/>
      <c r="J8" s="26"/>
      <c r="N8" s="25"/>
      <c r="S8"/>
      <c r="T8"/>
      <c r="U8"/>
      <c r="V8"/>
      <c r="W8"/>
      <c r="X8"/>
      <c r="Y8"/>
    </row>
    <row r="9" spans="1:47">
      <c r="A9" s="67" t="s">
        <v>1220</v>
      </c>
      <c r="B9" s="6" t="s">
        <v>1123</v>
      </c>
      <c r="C9" s="6" t="s">
        <v>1124</v>
      </c>
      <c r="D9" s="43" t="s">
        <v>1125</v>
      </c>
      <c r="E9" s="6"/>
      <c r="F9" s="738" t="s">
        <v>1202</v>
      </c>
      <c r="G9" s="738"/>
      <c r="H9" s="738"/>
      <c r="I9" s="738"/>
      <c r="J9" s="26"/>
      <c r="N9" s="25"/>
      <c r="S9"/>
      <c r="T9"/>
      <c r="U9"/>
      <c r="V9"/>
      <c r="W9"/>
      <c r="X9"/>
      <c r="Y9"/>
    </row>
    <row r="10" spans="1:47" ht="12.75" customHeight="1">
      <c r="A10" s="67" t="s">
        <v>1127</v>
      </c>
      <c r="B10" s="67" t="s">
        <v>1128</v>
      </c>
      <c r="C10" s="6" t="s">
        <v>1129</v>
      </c>
      <c r="D10" s="43" t="s">
        <v>1130</v>
      </c>
      <c r="E10" s="8"/>
      <c r="F10" s="68"/>
      <c r="G10" s="68"/>
      <c r="H10" s="68"/>
      <c r="I10" s="69"/>
      <c r="J10" s="7"/>
      <c r="K10" s="7"/>
      <c r="L10" s="7"/>
      <c r="N10" s="25"/>
      <c r="S10"/>
      <c r="T10"/>
      <c r="U10"/>
      <c r="V10"/>
      <c r="W10"/>
      <c r="X10"/>
      <c r="Y10"/>
    </row>
    <row r="11" spans="1:47" ht="12.75" customHeight="1">
      <c r="A11" s="3"/>
      <c r="B11" s="3"/>
      <c r="C11" s="6"/>
      <c r="D11" s="43"/>
      <c r="E11" s="8"/>
      <c r="F11" s="1"/>
      <c r="G11" s="1"/>
      <c r="H11" s="1"/>
      <c r="I11" s="44"/>
      <c r="J11" s="7"/>
      <c r="K11" s="7"/>
      <c r="L11" s="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>
      <c r="A14" s="59" t="s">
        <v>1259</v>
      </c>
      <c r="B14" s="64" t="s">
        <v>1335</v>
      </c>
      <c r="C14" s="32">
        <v>6.6666666666666666E-2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1098</v>
      </c>
      <c r="I14" s="35" t="s">
        <v>395</v>
      </c>
      <c r="J14" s="66" t="s">
        <v>1258</v>
      </c>
      <c r="K14" s="33">
        <v>4</v>
      </c>
      <c r="L14" s="33">
        <v>180</v>
      </c>
      <c r="M14" s="19">
        <v>5889.9508999999998</v>
      </c>
      <c r="N14" s="48"/>
      <c r="O14" s="104">
        <v>267.2</v>
      </c>
      <c r="P14" s="104">
        <v>270.60000000000002</v>
      </c>
      <c r="Q14" s="100">
        <f>AVERAGE(O14:O16)</f>
        <v>267.16666666666669</v>
      </c>
      <c r="R14" s="100">
        <f>AVERAGE(P14:P16)</f>
        <v>270.73333333333335</v>
      </c>
      <c r="S14"/>
      <c r="T14" s="385"/>
      <c r="U14" s="437"/>
      <c r="V14" s="342"/>
      <c r="W14"/>
      <c r="X14"/>
      <c r="Y14"/>
    </row>
    <row r="15" spans="1:47">
      <c r="A15" s="50" t="s">
        <v>1338</v>
      </c>
      <c r="B15" s="25" t="s">
        <v>1266</v>
      </c>
      <c r="C15" s="15">
        <v>8.4722222222222213E-2</v>
      </c>
      <c r="D15" s="32">
        <v>0</v>
      </c>
      <c r="E15" s="19">
        <v>30</v>
      </c>
      <c r="F15" s="19" t="s">
        <v>1037</v>
      </c>
      <c r="G15" s="16">
        <v>1190</v>
      </c>
      <c r="H15" s="33">
        <v>995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25" t="s">
        <v>1308</v>
      </c>
      <c r="O15" s="100">
        <v>267.2</v>
      </c>
      <c r="P15" s="100">
        <v>270.8</v>
      </c>
      <c r="Q15" s="100">
        <v>267.16669999999999</v>
      </c>
      <c r="R15" s="100">
        <v>270.73329999999999</v>
      </c>
      <c r="S15"/>
      <c r="T15" s="385"/>
      <c r="U15" s="437"/>
      <c r="V15" s="342"/>
      <c r="W15"/>
      <c r="X15"/>
      <c r="Y15"/>
    </row>
    <row r="16" spans="1:47">
      <c r="A16" s="50" t="s">
        <v>1338</v>
      </c>
      <c r="B16" s="64" t="s">
        <v>1339</v>
      </c>
      <c r="C16" s="15">
        <v>8.819444444444445E-2</v>
      </c>
      <c r="D16" s="32">
        <v>0</v>
      </c>
      <c r="E16" s="19">
        <v>30</v>
      </c>
      <c r="F16" s="19" t="s">
        <v>1037</v>
      </c>
      <c r="G16" s="16">
        <v>1070</v>
      </c>
      <c r="H16" s="33">
        <v>875</v>
      </c>
      <c r="I16" s="35" t="s">
        <v>387</v>
      </c>
      <c r="J16" s="66" t="s">
        <v>1258</v>
      </c>
      <c r="K16" s="33">
        <v>4</v>
      </c>
      <c r="L16" s="33">
        <v>180</v>
      </c>
      <c r="M16" s="19">
        <v>5891.451</v>
      </c>
      <c r="N16" s="25"/>
      <c r="O16" s="100">
        <v>267.10000000000002</v>
      </c>
      <c r="P16" s="100">
        <v>270.8</v>
      </c>
      <c r="Q16" s="100">
        <v>267.16669999999999</v>
      </c>
      <c r="R16" s="100">
        <v>270.73329999999999</v>
      </c>
      <c r="S16"/>
      <c r="T16" s="385"/>
      <c r="U16" s="437"/>
      <c r="V16" s="342"/>
      <c r="W16"/>
      <c r="X16"/>
      <c r="Y16"/>
    </row>
    <row r="17" spans="1:46">
      <c r="A17" s="25" t="s">
        <v>1338</v>
      </c>
      <c r="B17" s="25" t="s">
        <v>1340</v>
      </c>
      <c r="C17" s="15">
        <v>0.10902777777777778</v>
      </c>
      <c r="D17" s="32">
        <v>0</v>
      </c>
      <c r="E17" s="19">
        <v>30</v>
      </c>
      <c r="F17" s="16" t="s">
        <v>1038</v>
      </c>
      <c r="G17" s="16">
        <v>880</v>
      </c>
      <c r="H17" s="33">
        <v>864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25" t="s">
        <v>1268</v>
      </c>
      <c r="O17" s="100">
        <v>265.3</v>
      </c>
      <c r="P17" s="100">
        <v>263.39999999999998</v>
      </c>
      <c r="Q17" s="100">
        <v>265.3</v>
      </c>
      <c r="R17" s="100">
        <v>263.5</v>
      </c>
      <c r="S17"/>
      <c r="T17" s="385"/>
      <c r="U17" s="437"/>
      <c r="V17" s="342"/>
      <c r="W17"/>
      <c r="X17"/>
      <c r="Y17"/>
    </row>
    <row r="18" spans="1:46">
      <c r="A18" s="25" t="s">
        <v>882</v>
      </c>
      <c r="B18" s="25" t="s">
        <v>1310</v>
      </c>
      <c r="C18" s="15">
        <v>0.12986111111111112</v>
      </c>
      <c r="D18" s="15"/>
      <c r="E18" s="19">
        <v>600</v>
      </c>
      <c r="F18" s="19" t="s">
        <v>1037</v>
      </c>
      <c r="G18" s="16">
        <v>1190</v>
      </c>
      <c r="H18" s="16">
        <v>1098</v>
      </c>
      <c r="I18" s="52" t="s">
        <v>1311</v>
      </c>
      <c r="J18" s="16" t="s">
        <v>796</v>
      </c>
      <c r="K18" s="33">
        <v>4</v>
      </c>
      <c r="L18" s="33">
        <v>180</v>
      </c>
      <c r="M18" s="19">
        <v>5889.9508999999998</v>
      </c>
      <c r="N18" s="25" t="s">
        <v>802</v>
      </c>
      <c r="Q18" s="100">
        <v>265.3</v>
      </c>
      <c r="R18" s="100">
        <v>263.5</v>
      </c>
      <c r="S18"/>
      <c r="T18" s="385"/>
      <c r="U18" s="437"/>
      <c r="V18" s="342"/>
      <c r="W18"/>
      <c r="X18"/>
      <c r="Y18"/>
    </row>
    <row r="19" spans="1:46">
      <c r="A19" s="25" t="s">
        <v>882</v>
      </c>
      <c r="B19" s="25" t="s">
        <v>1057</v>
      </c>
      <c r="C19" s="15">
        <v>0.13680555555555554</v>
      </c>
      <c r="D19" s="15"/>
      <c r="E19" s="19">
        <v>600</v>
      </c>
      <c r="F19" s="19" t="s">
        <v>1037</v>
      </c>
      <c r="G19" s="16">
        <v>1190</v>
      </c>
      <c r="H19" s="16">
        <v>1098</v>
      </c>
      <c r="I19" s="52" t="s">
        <v>1058</v>
      </c>
      <c r="J19" s="16" t="s">
        <v>796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263.5</v>
      </c>
      <c r="S19"/>
      <c r="T19" s="385"/>
      <c r="U19" s="437"/>
      <c r="V19" s="342"/>
      <c r="W19"/>
      <c r="X19"/>
      <c r="Y19"/>
    </row>
    <row r="20" spans="1:46">
      <c r="A20" s="25" t="s">
        <v>882</v>
      </c>
      <c r="B20" s="25" t="s">
        <v>889</v>
      </c>
      <c r="C20" s="15">
        <v>0.14444444444444446</v>
      </c>
      <c r="D20" s="32"/>
      <c r="E20" s="19">
        <v>600</v>
      </c>
      <c r="F20" s="19" t="s">
        <v>1037</v>
      </c>
      <c r="G20" s="16">
        <v>1190</v>
      </c>
      <c r="H20" s="16">
        <v>1098</v>
      </c>
      <c r="I20" s="52" t="s">
        <v>1059</v>
      </c>
      <c r="J20" s="16" t="s">
        <v>796</v>
      </c>
      <c r="K20" s="33">
        <v>4</v>
      </c>
      <c r="L20" s="33">
        <v>180</v>
      </c>
      <c r="M20" s="19">
        <v>5889.9508999999998</v>
      </c>
      <c r="N20" s="25"/>
      <c r="Q20" s="100">
        <v>265.3</v>
      </c>
      <c r="R20" s="100">
        <v>263.5</v>
      </c>
      <c r="S20"/>
      <c r="T20" s="385"/>
      <c r="U20" s="437"/>
      <c r="V20" s="342"/>
      <c r="W20"/>
      <c r="X20"/>
      <c r="Y20"/>
    </row>
    <row r="21" spans="1:46">
      <c r="A21" s="25" t="s">
        <v>882</v>
      </c>
      <c r="B21" s="25" t="s">
        <v>890</v>
      </c>
      <c r="C21" s="15">
        <v>0.15208333333333332</v>
      </c>
      <c r="D21" s="15"/>
      <c r="E21" s="19">
        <v>600</v>
      </c>
      <c r="F21" s="19" t="s">
        <v>1037</v>
      </c>
      <c r="G21" s="16">
        <v>1190</v>
      </c>
      <c r="H21" s="16">
        <v>1098</v>
      </c>
      <c r="I21" s="52"/>
      <c r="J21" s="16" t="s">
        <v>796</v>
      </c>
      <c r="K21" s="33">
        <v>4</v>
      </c>
      <c r="L21" s="33">
        <v>180</v>
      </c>
      <c r="M21" s="19">
        <v>5889.9508999999998</v>
      </c>
      <c r="N21" s="25"/>
      <c r="Q21" s="100">
        <v>265.3</v>
      </c>
      <c r="R21" s="100">
        <v>263.5</v>
      </c>
      <c r="S21"/>
      <c r="T21" s="385"/>
      <c r="U21" s="437"/>
      <c r="V21" s="342"/>
      <c r="W21"/>
      <c r="X21"/>
      <c r="Y21"/>
    </row>
    <row r="22" spans="1:46">
      <c r="A22" s="25" t="s">
        <v>882</v>
      </c>
      <c r="B22" s="25" t="s">
        <v>891</v>
      </c>
      <c r="C22" s="15">
        <v>0.16041666666666668</v>
      </c>
      <c r="D22" s="15"/>
      <c r="E22" s="19">
        <v>600</v>
      </c>
      <c r="F22" s="19" t="s">
        <v>1037</v>
      </c>
      <c r="G22" s="16">
        <v>1190</v>
      </c>
      <c r="H22" s="16">
        <v>1098</v>
      </c>
      <c r="I22" s="52"/>
      <c r="J22" s="16" t="s">
        <v>796</v>
      </c>
      <c r="K22" s="33">
        <v>4</v>
      </c>
      <c r="L22" s="33">
        <v>180</v>
      </c>
      <c r="M22" s="19">
        <v>5889.9508999999998</v>
      </c>
      <c r="N22" s="25"/>
      <c r="Q22" s="100">
        <v>265.3</v>
      </c>
      <c r="R22" s="100">
        <v>263.5</v>
      </c>
      <c r="S22"/>
      <c r="T22" s="386"/>
      <c r="U22" s="438"/>
      <c r="V22" s="342"/>
      <c r="W22"/>
      <c r="X22"/>
      <c r="Y22"/>
    </row>
    <row r="23" spans="1:46">
      <c r="A23" s="25" t="s">
        <v>882</v>
      </c>
      <c r="B23" s="25" t="s">
        <v>1314</v>
      </c>
      <c r="C23" s="15">
        <v>0.1673611111111111</v>
      </c>
      <c r="D23" s="15"/>
      <c r="E23" s="19">
        <v>600</v>
      </c>
      <c r="F23" s="19" t="s">
        <v>1037</v>
      </c>
      <c r="G23" s="16">
        <v>1190</v>
      </c>
      <c r="H23" s="16">
        <v>1098</v>
      </c>
      <c r="I23" s="52"/>
      <c r="J23" s="16" t="s">
        <v>796</v>
      </c>
      <c r="K23" s="33">
        <v>4</v>
      </c>
      <c r="L23" s="33">
        <v>180</v>
      </c>
      <c r="M23" s="19">
        <v>5889.9508999999998</v>
      </c>
      <c r="N23" s="25"/>
      <c r="Q23" s="100">
        <v>265.3</v>
      </c>
      <c r="R23" s="100">
        <v>263.5</v>
      </c>
      <c r="S23"/>
      <c r="T23" s="386"/>
      <c r="U23" s="438"/>
      <c r="V23" s="342"/>
      <c r="W23"/>
      <c r="X23"/>
      <c r="Y23"/>
    </row>
    <row r="24" spans="1:46">
      <c r="A24" s="25" t="s">
        <v>882</v>
      </c>
      <c r="B24" s="25" t="s">
        <v>1315</v>
      </c>
      <c r="C24" s="15">
        <v>0.17430555555555557</v>
      </c>
      <c r="D24" s="15"/>
      <c r="E24" s="19">
        <v>600</v>
      </c>
      <c r="F24" s="19" t="s">
        <v>1037</v>
      </c>
      <c r="G24" s="16">
        <v>1190</v>
      </c>
      <c r="H24" s="16">
        <v>1098</v>
      </c>
      <c r="I24" s="52"/>
      <c r="J24" s="16" t="s">
        <v>796</v>
      </c>
      <c r="K24" s="33">
        <v>4</v>
      </c>
      <c r="L24" s="33">
        <v>180</v>
      </c>
      <c r="M24" s="19">
        <v>5889.9508999999998</v>
      </c>
      <c r="N24" s="25"/>
      <c r="Q24" s="100">
        <v>265.3</v>
      </c>
      <c r="R24" s="100">
        <v>263.5</v>
      </c>
      <c r="S24"/>
      <c r="T24" s="386"/>
      <c r="U24" s="438"/>
      <c r="V24" s="342"/>
      <c r="W24"/>
      <c r="X24"/>
      <c r="Y24"/>
    </row>
    <row r="25" spans="1:46">
      <c r="A25" s="25" t="s">
        <v>882</v>
      </c>
      <c r="B25" s="25" t="s">
        <v>955</v>
      </c>
      <c r="C25" s="15">
        <v>0.18194444444444444</v>
      </c>
      <c r="D25" s="15"/>
      <c r="E25" s="19">
        <v>600</v>
      </c>
      <c r="F25" s="19" t="s">
        <v>1037</v>
      </c>
      <c r="G25" s="16">
        <v>1190</v>
      </c>
      <c r="H25" s="16">
        <v>1098</v>
      </c>
      <c r="I25" s="52"/>
      <c r="J25" s="16" t="s">
        <v>796</v>
      </c>
      <c r="K25" s="33">
        <v>4</v>
      </c>
      <c r="L25" s="33">
        <v>180</v>
      </c>
      <c r="M25" s="19">
        <v>5889.9508999999998</v>
      </c>
      <c r="N25" s="25"/>
      <c r="Q25" s="100">
        <v>265.3</v>
      </c>
      <c r="R25" s="100">
        <v>263.5</v>
      </c>
      <c r="S25"/>
      <c r="T25" s="386"/>
      <c r="U25" s="438"/>
      <c r="V25" s="342"/>
      <c r="W25"/>
      <c r="X25"/>
      <c r="Y25"/>
    </row>
    <row r="26" spans="1:46">
      <c r="A26" s="25" t="s">
        <v>1309</v>
      </c>
      <c r="B26" s="25" t="s">
        <v>800</v>
      </c>
      <c r="C26" s="15">
        <v>0.21041666666666667</v>
      </c>
      <c r="D26" s="15"/>
      <c r="E26" s="19">
        <v>30</v>
      </c>
      <c r="F26" s="16" t="s">
        <v>1039</v>
      </c>
      <c r="G26" s="16">
        <v>870</v>
      </c>
      <c r="H26" s="16">
        <v>780</v>
      </c>
      <c r="I26" s="52" t="s">
        <v>638</v>
      </c>
      <c r="J26" s="16" t="s">
        <v>796</v>
      </c>
      <c r="K26" s="33">
        <v>4</v>
      </c>
      <c r="L26" s="33">
        <v>180</v>
      </c>
      <c r="M26" s="19">
        <v>7698.9647000000004</v>
      </c>
      <c r="N26" s="25" t="s">
        <v>1306</v>
      </c>
      <c r="Q26" s="100">
        <v>264.3</v>
      </c>
      <c r="R26" s="100">
        <v>263.5</v>
      </c>
      <c r="S26" s="431" t="s">
        <v>1188</v>
      </c>
      <c r="T26" s="386"/>
      <c r="U26" s="438"/>
      <c r="V26" s="342"/>
      <c r="W26"/>
      <c r="X26"/>
      <c r="Y26"/>
      <c r="Z26" s="573">
        <v>184.79329999999999</v>
      </c>
      <c r="AA26" s="573">
        <v>-4.5540099999999999</v>
      </c>
      <c r="AB26" s="570">
        <v>103.30629999999999</v>
      </c>
      <c r="AC26" s="570">
        <v>12.0153</v>
      </c>
      <c r="AD26" s="572">
        <v>7.4829465389000003</v>
      </c>
      <c r="AE26" s="570">
        <v>4.6760000000000002</v>
      </c>
      <c r="AF26" s="570">
        <v>0.74</v>
      </c>
      <c r="AG26" s="570">
        <v>4.2</v>
      </c>
      <c r="AH26" s="570">
        <v>89.974000000000004</v>
      </c>
      <c r="AI26" s="569">
        <v>1820.521</v>
      </c>
      <c r="AJ26" s="570">
        <v>355.37072999999998</v>
      </c>
      <c r="AK26" s="570">
        <v>2.9687600000000001</v>
      </c>
      <c r="AL26" s="570">
        <v>318.45600000000002</v>
      </c>
      <c r="AM26" s="570">
        <v>1.39096</v>
      </c>
      <c r="AN26" s="568">
        <v>148166904.5</v>
      </c>
      <c r="AO26" s="571">
        <v>-0.19837940000000001</v>
      </c>
      <c r="AP26" s="568">
        <v>393695.74773</v>
      </c>
      <c r="AQ26" s="571">
        <v>-0.39936470000000002</v>
      </c>
      <c r="AR26" s="570">
        <v>142.98429999999999</v>
      </c>
      <c r="AS26" s="568" t="s">
        <v>473</v>
      </c>
      <c r="AT26" s="570">
        <v>36.924199999999999</v>
      </c>
    </row>
    <row r="27" spans="1:46">
      <c r="A27" s="25" t="s">
        <v>1309</v>
      </c>
      <c r="B27" s="25" t="s">
        <v>1040</v>
      </c>
      <c r="C27" s="15">
        <v>0.22013888888888888</v>
      </c>
      <c r="D27" s="15"/>
      <c r="E27" s="19">
        <v>600</v>
      </c>
      <c r="F27" s="16" t="s">
        <v>1039</v>
      </c>
      <c r="G27" s="16">
        <v>870</v>
      </c>
      <c r="H27" s="16">
        <v>780</v>
      </c>
      <c r="I27" s="52" t="s">
        <v>638</v>
      </c>
      <c r="J27" s="16" t="s">
        <v>796</v>
      </c>
      <c r="K27" s="33">
        <v>4</v>
      </c>
      <c r="L27" s="33">
        <v>180</v>
      </c>
      <c r="M27" s="19">
        <v>7698.9647000000004</v>
      </c>
      <c r="N27" s="25" t="s">
        <v>1146</v>
      </c>
      <c r="Q27" s="100">
        <v>264.3</v>
      </c>
      <c r="R27" s="100">
        <v>263.5</v>
      </c>
      <c r="S27" s="431" t="s">
        <v>1188</v>
      </c>
      <c r="T27" s="386"/>
      <c r="U27" s="438"/>
      <c r="V27" s="342"/>
      <c r="W27"/>
      <c r="X27"/>
      <c r="Y27"/>
      <c r="Z27" s="573">
        <v>184.92845</v>
      </c>
      <c r="AA27" s="573">
        <v>-4.6121299999999996</v>
      </c>
      <c r="AB27" s="570">
        <v>106.05240000000001</v>
      </c>
      <c r="AC27" s="570">
        <v>15.7803</v>
      </c>
      <c r="AD27" s="572">
        <v>7.8004801779999999</v>
      </c>
      <c r="AE27" s="570">
        <v>3.621</v>
      </c>
      <c r="AF27" s="570">
        <v>0.57299999999999995</v>
      </c>
      <c r="AG27" s="570">
        <v>4.2</v>
      </c>
      <c r="AH27" s="570">
        <v>89.903999999999996</v>
      </c>
      <c r="AI27" s="569">
        <v>1822.6020000000001</v>
      </c>
      <c r="AJ27" s="570">
        <v>355.34372999999999</v>
      </c>
      <c r="AK27" s="570">
        <v>2.9650699999999999</v>
      </c>
      <c r="AL27" s="570">
        <v>318.29575999999997</v>
      </c>
      <c r="AM27" s="570">
        <v>1.39066</v>
      </c>
      <c r="AN27" s="568">
        <v>148166677.19999999</v>
      </c>
      <c r="AO27" s="571">
        <v>-0.20027500000000001</v>
      </c>
      <c r="AP27" s="568">
        <v>393246.14828000002</v>
      </c>
      <c r="AQ27" s="571">
        <v>-0.38906299999999999</v>
      </c>
      <c r="AR27" s="570">
        <v>142.85120000000001</v>
      </c>
      <c r="AS27" s="568" t="s">
        <v>473</v>
      </c>
      <c r="AT27" s="570">
        <v>37.057099999999998</v>
      </c>
    </row>
    <row r="28" spans="1:46">
      <c r="A28" s="25" t="s">
        <v>1345</v>
      </c>
      <c r="B28" s="25" t="s">
        <v>1041</v>
      </c>
      <c r="C28" s="15">
        <v>0.22361111111111109</v>
      </c>
      <c r="D28" s="15"/>
      <c r="E28" s="19">
        <v>600</v>
      </c>
      <c r="F28" s="16" t="s">
        <v>1039</v>
      </c>
      <c r="G28" s="16">
        <v>870</v>
      </c>
      <c r="H28" s="16">
        <v>780</v>
      </c>
      <c r="I28" s="52" t="s">
        <v>1300</v>
      </c>
      <c r="J28" s="16" t="s">
        <v>796</v>
      </c>
      <c r="K28" s="33">
        <v>4</v>
      </c>
      <c r="L28" s="33">
        <v>180</v>
      </c>
      <c r="M28" s="19">
        <v>7698.9647000000004</v>
      </c>
      <c r="N28" s="25"/>
      <c r="Q28" s="100">
        <v>264.3</v>
      </c>
      <c r="R28" s="100">
        <v>263.5</v>
      </c>
      <c r="S28" s="431" t="s">
        <v>1262</v>
      </c>
      <c r="T28" s="386">
        <v>0</v>
      </c>
      <c r="U28" s="441">
        <v>0</v>
      </c>
      <c r="V28" s="431" t="s">
        <v>13</v>
      </c>
      <c r="W28" s="569">
        <v>-94.329965625235815</v>
      </c>
      <c r="X28" s="569">
        <v>-1.0654059051931104</v>
      </c>
      <c r="Y28" s="569">
        <v>171.52874531720067</v>
      </c>
      <c r="Z28" s="573">
        <v>184.96322000000001</v>
      </c>
      <c r="AA28" s="573">
        <v>-4.6274100000000002</v>
      </c>
      <c r="AB28" s="570">
        <v>106.7958</v>
      </c>
      <c r="AC28" s="570">
        <v>16.763300000000001</v>
      </c>
      <c r="AD28" s="572">
        <v>7.8840416619999996</v>
      </c>
      <c r="AE28" s="570">
        <v>3.4209999999999998</v>
      </c>
      <c r="AF28" s="570">
        <v>0.54100000000000004</v>
      </c>
      <c r="AG28" s="570">
        <v>4.21</v>
      </c>
      <c r="AH28" s="570">
        <v>89.885999999999996</v>
      </c>
      <c r="AI28" s="569">
        <v>1823.1410000000001</v>
      </c>
      <c r="AJ28" s="570">
        <v>355.33589999999998</v>
      </c>
      <c r="AK28" s="570">
        <v>2.9644300000000001</v>
      </c>
      <c r="AL28" s="570">
        <v>318.25358999999997</v>
      </c>
      <c r="AM28" s="570">
        <v>1.39059</v>
      </c>
      <c r="AN28" s="568">
        <v>148166617.09999999</v>
      </c>
      <c r="AO28" s="571">
        <v>-0.20077329999999999</v>
      </c>
      <c r="AP28" s="568">
        <v>393129.89731999999</v>
      </c>
      <c r="AQ28" s="571">
        <v>-0.38596429999999998</v>
      </c>
      <c r="AR28" s="570">
        <v>142.8169</v>
      </c>
      <c r="AS28" s="568" t="s">
        <v>473</v>
      </c>
      <c r="AT28" s="570">
        <v>37.091299999999997</v>
      </c>
    </row>
    <row r="29" spans="1:46">
      <c r="A29" s="25" t="s">
        <v>1345</v>
      </c>
      <c r="B29" s="25" t="s">
        <v>1042</v>
      </c>
      <c r="C29" s="15">
        <v>0.23402777777777781</v>
      </c>
      <c r="D29" s="15"/>
      <c r="E29" s="19">
        <v>600</v>
      </c>
      <c r="F29" s="16" t="s">
        <v>1039</v>
      </c>
      <c r="G29" s="16">
        <v>870</v>
      </c>
      <c r="H29" s="16">
        <v>780</v>
      </c>
      <c r="I29" s="52" t="s">
        <v>1300</v>
      </c>
      <c r="J29" s="16" t="s">
        <v>796</v>
      </c>
      <c r="K29" s="33">
        <v>4</v>
      </c>
      <c r="L29" s="33">
        <v>180</v>
      </c>
      <c r="M29" s="19">
        <v>7698.9647000000004</v>
      </c>
      <c r="N29" s="25"/>
      <c r="Q29" s="100">
        <v>264.3</v>
      </c>
      <c r="R29" s="100">
        <v>263.5</v>
      </c>
      <c r="S29" s="431" t="s">
        <v>1262</v>
      </c>
      <c r="T29" s="386">
        <v>0</v>
      </c>
      <c r="U29" s="441">
        <v>0</v>
      </c>
      <c r="V29" s="431" t="s">
        <v>13</v>
      </c>
      <c r="W29" s="569">
        <v>-94.355860049486608</v>
      </c>
      <c r="X29" s="569">
        <v>-1.0633016122744818</v>
      </c>
      <c r="Y29" s="569">
        <v>171.3802896126922</v>
      </c>
      <c r="Z29" s="573">
        <v>185.06558000000001</v>
      </c>
      <c r="AA29" s="573">
        <v>-4.6732399999999998</v>
      </c>
      <c r="AB29" s="570">
        <v>109.08629999999999</v>
      </c>
      <c r="AC29" s="570">
        <v>19.6889</v>
      </c>
      <c r="AD29" s="572">
        <v>8.1347261138999993</v>
      </c>
      <c r="AE29" s="570">
        <v>2.94</v>
      </c>
      <c r="AF29" s="570">
        <v>0.46500000000000002</v>
      </c>
      <c r="AG29" s="570">
        <v>4.21</v>
      </c>
      <c r="AH29" s="570">
        <v>89.832999999999998</v>
      </c>
      <c r="AI29" s="569">
        <v>1824.732</v>
      </c>
      <c r="AJ29" s="570">
        <v>355.31061999999997</v>
      </c>
      <c r="AK29" s="570">
        <v>2.9632900000000002</v>
      </c>
      <c r="AL29" s="570">
        <v>318.12709000000001</v>
      </c>
      <c r="AM29" s="570">
        <v>1.39035</v>
      </c>
      <c r="AN29" s="568">
        <v>148166435.69999999</v>
      </c>
      <c r="AO29" s="571">
        <v>-0.2022668</v>
      </c>
      <c r="AP29" s="568">
        <v>392787.05518999998</v>
      </c>
      <c r="AQ29" s="571">
        <v>-0.37571840000000001</v>
      </c>
      <c r="AR29" s="570">
        <v>142.7157</v>
      </c>
      <c r="AS29" s="568" t="s">
        <v>473</v>
      </c>
      <c r="AT29" s="570">
        <v>37.192399999999999</v>
      </c>
    </row>
    <row r="30" spans="1:46">
      <c r="A30" s="25" t="s">
        <v>1346</v>
      </c>
      <c r="B30" s="25" t="s">
        <v>1043</v>
      </c>
      <c r="C30" s="15">
        <v>0.24236111111111111</v>
      </c>
      <c r="D30" s="15"/>
      <c r="E30" s="19">
        <v>600</v>
      </c>
      <c r="F30" s="16" t="s">
        <v>1039</v>
      </c>
      <c r="G30" s="16">
        <v>870</v>
      </c>
      <c r="H30" s="16">
        <v>780</v>
      </c>
      <c r="I30" s="52" t="s">
        <v>1300</v>
      </c>
      <c r="J30" s="16" t="s">
        <v>796</v>
      </c>
      <c r="K30" s="33">
        <v>4</v>
      </c>
      <c r="L30" s="33">
        <v>180</v>
      </c>
      <c r="M30" s="19">
        <v>7698.9647000000004</v>
      </c>
      <c r="N30" s="25"/>
      <c r="Q30" s="100">
        <v>264.3</v>
      </c>
      <c r="R30" s="100">
        <v>263.5</v>
      </c>
      <c r="S30" s="431" t="s">
        <v>652</v>
      </c>
      <c r="T30" s="386">
        <v>0</v>
      </c>
      <c r="U30" s="441">
        <v>0</v>
      </c>
      <c r="V30" s="431" t="s">
        <v>13</v>
      </c>
      <c r="W30" s="569">
        <v>-96.007452977721684</v>
      </c>
      <c r="X30" s="569">
        <v>28.539993100645635</v>
      </c>
      <c r="Y30" s="569">
        <v>171.27406432428938</v>
      </c>
      <c r="Z30" s="573">
        <v>185.14541</v>
      </c>
      <c r="AA30" s="573">
        <v>-4.7098500000000003</v>
      </c>
      <c r="AB30" s="570">
        <v>110.99209999999999</v>
      </c>
      <c r="AC30" s="570">
        <v>22.001000000000001</v>
      </c>
      <c r="AD30" s="572">
        <v>8.3352736754999999</v>
      </c>
      <c r="AE30" s="570">
        <v>2.649</v>
      </c>
      <c r="AF30" s="570">
        <v>0.41899999999999998</v>
      </c>
      <c r="AG30" s="570">
        <v>4.21</v>
      </c>
      <c r="AH30" s="570">
        <v>89.790999999999997</v>
      </c>
      <c r="AI30" s="569">
        <v>1825.9749999999999</v>
      </c>
      <c r="AJ30" s="570">
        <v>355.28850999999997</v>
      </c>
      <c r="AK30" s="570">
        <v>2.9632000000000001</v>
      </c>
      <c r="AL30" s="570">
        <v>318.02587999999997</v>
      </c>
      <c r="AM30" s="570">
        <v>1.3901600000000001</v>
      </c>
      <c r="AN30" s="568">
        <v>148166289.59999999</v>
      </c>
      <c r="AO30" s="571">
        <v>-0.20346030000000001</v>
      </c>
      <c r="AP30" s="568">
        <v>392519.81425</v>
      </c>
      <c r="AQ30" s="571">
        <v>-0.36651650000000002</v>
      </c>
      <c r="AR30" s="570">
        <v>142.63669999999999</v>
      </c>
      <c r="AS30" s="568" t="s">
        <v>473</v>
      </c>
      <c r="AT30" s="570">
        <v>37.271299999999997</v>
      </c>
    </row>
    <row r="31" spans="1:46">
      <c r="A31" s="25" t="s">
        <v>1346</v>
      </c>
      <c r="B31" s="25" t="s">
        <v>1044</v>
      </c>
      <c r="C31" s="15">
        <v>0.25069444444444444</v>
      </c>
      <c r="D31" s="15"/>
      <c r="E31" s="19">
        <v>600</v>
      </c>
      <c r="F31" s="16" t="s">
        <v>1039</v>
      </c>
      <c r="G31" s="16">
        <v>870</v>
      </c>
      <c r="H31" s="16">
        <v>780</v>
      </c>
      <c r="I31" s="52" t="s">
        <v>792</v>
      </c>
      <c r="J31" s="16" t="s">
        <v>796</v>
      </c>
      <c r="K31" s="33">
        <v>4</v>
      </c>
      <c r="L31" s="33">
        <v>180</v>
      </c>
      <c r="M31" s="19">
        <v>7698.9647000000004</v>
      </c>
      <c r="N31" s="25"/>
      <c r="Q31" s="100">
        <v>264.3</v>
      </c>
      <c r="R31" s="100">
        <v>263.5</v>
      </c>
      <c r="S31" s="431" t="s">
        <v>652</v>
      </c>
      <c r="T31" s="386">
        <v>0</v>
      </c>
      <c r="U31" s="441">
        <v>0</v>
      </c>
      <c r="V31" s="431" t="s">
        <v>203</v>
      </c>
      <c r="W31" s="569">
        <v>-95.968428401911538</v>
      </c>
      <c r="X31" s="569">
        <v>28.147169999548712</v>
      </c>
      <c r="Y31" s="569">
        <v>392.23221847692867</v>
      </c>
      <c r="Z31" s="573">
        <v>185.22345000000001</v>
      </c>
      <c r="AA31" s="573">
        <v>-4.7464199999999996</v>
      </c>
      <c r="AB31" s="570">
        <v>112.97239999999999</v>
      </c>
      <c r="AC31" s="570">
        <v>24.283899999999999</v>
      </c>
      <c r="AD31" s="572">
        <v>8.5358212370000004</v>
      </c>
      <c r="AE31" s="570">
        <v>2.4169999999999998</v>
      </c>
      <c r="AF31" s="570">
        <v>0.38200000000000001</v>
      </c>
      <c r="AG31" s="570">
        <v>4.21</v>
      </c>
      <c r="AH31" s="570">
        <v>89.75</v>
      </c>
      <c r="AI31" s="569">
        <v>1827.1869999999999</v>
      </c>
      <c r="AJ31" s="570">
        <v>355.26474999999999</v>
      </c>
      <c r="AK31" s="570">
        <v>2.9638300000000002</v>
      </c>
      <c r="AL31" s="570">
        <v>317.92468000000002</v>
      </c>
      <c r="AM31" s="570">
        <v>1.3899699999999999</v>
      </c>
      <c r="AN31" s="568">
        <v>148166142.69999999</v>
      </c>
      <c r="AO31" s="571">
        <v>-0.20465240000000001</v>
      </c>
      <c r="AP31" s="568">
        <v>392259.51250000001</v>
      </c>
      <c r="AQ31" s="571">
        <v>-0.35644569999999998</v>
      </c>
      <c r="AR31" s="570">
        <v>142.5592</v>
      </c>
      <c r="AS31" s="568" t="s">
        <v>473</v>
      </c>
      <c r="AT31" s="570">
        <v>37.348700000000001</v>
      </c>
    </row>
    <row r="32" spans="1:46">
      <c r="A32" s="25" t="s">
        <v>1254</v>
      </c>
      <c r="B32" s="25" t="s">
        <v>874</v>
      </c>
      <c r="C32" s="15">
        <v>0.25972222222222224</v>
      </c>
      <c r="D32" s="15"/>
      <c r="E32" s="19">
        <v>600</v>
      </c>
      <c r="F32" s="16" t="s">
        <v>1039</v>
      </c>
      <c r="G32" s="16">
        <v>870</v>
      </c>
      <c r="H32" s="16">
        <v>780</v>
      </c>
      <c r="I32" s="52" t="s">
        <v>1300</v>
      </c>
      <c r="J32" s="16" t="s">
        <v>796</v>
      </c>
      <c r="K32" s="33">
        <v>4</v>
      </c>
      <c r="L32" s="33">
        <v>180</v>
      </c>
      <c r="M32" s="19">
        <v>7698.9647000000004</v>
      </c>
      <c r="N32" s="25"/>
      <c r="Q32" s="100">
        <v>264.3</v>
      </c>
      <c r="R32" s="100">
        <v>263.5</v>
      </c>
      <c r="S32" s="431" t="s">
        <v>1132</v>
      </c>
      <c r="T32" s="386">
        <v>0</v>
      </c>
      <c r="U32" s="438">
        <v>0</v>
      </c>
      <c r="V32" s="431" t="s">
        <v>199</v>
      </c>
      <c r="W32" s="569">
        <v>-80.793745180672502</v>
      </c>
      <c r="X32" s="569">
        <v>-76.7632622291449</v>
      </c>
      <c r="Y32" s="569">
        <v>171.02921952226734</v>
      </c>
      <c r="Z32" s="573">
        <v>185.30604</v>
      </c>
      <c r="AA32" s="573">
        <v>-4.7859699999999998</v>
      </c>
      <c r="AB32" s="570">
        <v>115.2129</v>
      </c>
      <c r="AC32" s="570">
        <v>26.719100000000001</v>
      </c>
      <c r="AD32" s="572">
        <v>8.7530810954000007</v>
      </c>
      <c r="AE32" s="570">
        <v>2.2130000000000001</v>
      </c>
      <c r="AF32" s="570">
        <v>0.35</v>
      </c>
      <c r="AG32" s="570">
        <v>4.21</v>
      </c>
      <c r="AH32" s="570">
        <v>89.706999999999994</v>
      </c>
      <c r="AI32" s="569">
        <v>1828.461</v>
      </c>
      <c r="AJ32" s="570">
        <v>355.23721</v>
      </c>
      <c r="AK32" s="570">
        <v>2.9652599999999998</v>
      </c>
      <c r="AL32" s="570">
        <v>317.81504000000001</v>
      </c>
      <c r="AM32" s="570">
        <v>1.3897699999999999</v>
      </c>
      <c r="AN32" s="568">
        <v>148165982.59999999</v>
      </c>
      <c r="AO32" s="571">
        <v>-0.2059425</v>
      </c>
      <c r="AP32" s="568">
        <v>391986.06439999997</v>
      </c>
      <c r="AQ32" s="571">
        <v>-0.34458440000000001</v>
      </c>
      <c r="AR32" s="570">
        <v>142.47710000000001</v>
      </c>
      <c r="AS32" s="568" t="s">
        <v>473</v>
      </c>
      <c r="AT32" s="570">
        <v>37.430700000000002</v>
      </c>
    </row>
    <row r="33" spans="1:46">
      <c r="A33" s="25" t="s">
        <v>1338</v>
      </c>
      <c r="B33" s="25" t="s">
        <v>1088</v>
      </c>
      <c r="C33" s="15">
        <v>0.26874999999999999</v>
      </c>
      <c r="D33" s="32">
        <v>0</v>
      </c>
      <c r="E33" s="19">
        <v>30</v>
      </c>
      <c r="F33" s="16" t="s">
        <v>1038</v>
      </c>
      <c r="G33" s="16">
        <v>880</v>
      </c>
      <c r="H33" s="16">
        <v>864</v>
      </c>
      <c r="I33" s="35" t="s">
        <v>526</v>
      </c>
      <c r="J33" s="66" t="s">
        <v>1258</v>
      </c>
      <c r="K33" s="33">
        <v>4</v>
      </c>
      <c r="L33" s="33">
        <v>180</v>
      </c>
      <c r="M33" s="80">
        <v>7647.38</v>
      </c>
      <c r="N33" s="52" t="s">
        <v>807</v>
      </c>
      <c r="O33" s="100">
        <v>264.3</v>
      </c>
      <c r="P33" s="100">
        <v>264.60000000000002</v>
      </c>
      <c r="Q33" s="100">
        <v>264.3</v>
      </c>
      <c r="R33" s="100">
        <v>263.5</v>
      </c>
      <c r="S33"/>
      <c r="T33" s="386"/>
      <c r="U33" s="438"/>
      <c r="V33" s="342"/>
      <c r="W33"/>
      <c r="X33"/>
      <c r="Y33"/>
    </row>
    <row r="34" spans="1:46" ht="24">
      <c r="A34" s="25" t="s">
        <v>1338</v>
      </c>
      <c r="B34" s="25" t="s">
        <v>954</v>
      </c>
      <c r="C34" s="15">
        <v>0.27083333333333331</v>
      </c>
      <c r="D34" s="32">
        <v>0</v>
      </c>
      <c r="E34" s="19">
        <v>30</v>
      </c>
      <c r="F34" s="19" t="s">
        <v>1037</v>
      </c>
      <c r="G34" s="16">
        <v>1190</v>
      </c>
      <c r="H34" s="16">
        <v>1098</v>
      </c>
      <c r="I34" s="35" t="s">
        <v>526</v>
      </c>
      <c r="J34" s="66" t="s">
        <v>1258</v>
      </c>
      <c r="K34" s="33">
        <v>4</v>
      </c>
      <c r="L34" s="33">
        <v>180</v>
      </c>
      <c r="M34" s="19">
        <v>5889.9508999999998</v>
      </c>
      <c r="N34" s="25" t="s">
        <v>1213</v>
      </c>
      <c r="Q34" s="100">
        <f>AVERAGE(O40,O48,O56,O68,O69,O72)</f>
        <v>266.83999999999997</v>
      </c>
      <c r="R34" s="100">
        <f>AVERAGE(P40,P48,P56,P68)</f>
        <v>269.72499999999997</v>
      </c>
      <c r="S34"/>
      <c r="T34" s="386"/>
      <c r="U34" s="438"/>
      <c r="V34" s="342"/>
      <c r="W34"/>
      <c r="X34"/>
      <c r="Y34"/>
    </row>
    <row r="35" spans="1:46">
      <c r="A35" s="25" t="s">
        <v>1345</v>
      </c>
      <c r="B35" s="25" t="s">
        <v>879</v>
      </c>
      <c r="C35" s="15">
        <v>0.27361111111111108</v>
      </c>
      <c r="D35" s="32"/>
      <c r="E35" s="19">
        <v>600</v>
      </c>
      <c r="F35" s="19" t="s">
        <v>1037</v>
      </c>
      <c r="G35" s="16">
        <v>1190</v>
      </c>
      <c r="H35" s="16">
        <v>1098</v>
      </c>
      <c r="I35" s="52" t="s">
        <v>1300</v>
      </c>
      <c r="J35" s="16" t="s">
        <v>796</v>
      </c>
      <c r="K35" s="33">
        <v>4</v>
      </c>
      <c r="L35" s="33">
        <v>180</v>
      </c>
      <c r="M35" s="19">
        <v>5889.9508999999998</v>
      </c>
      <c r="N35" s="25"/>
      <c r="Q35" s="100">
        <f>AVERAGE(O40,O48,O56,O68:O70)</f>
        <v>266.86666666666662</v>
      </c>
      <c r="R35" s="100">
        <f>AVERAGE(P40,P48,P56,P68:P70)</f>
        <v>269.54999999999995</v>
      </c>
      <c r="S35" s="431" t="s">
        <v>1262</v>
      </c>
      <c r="T35" s="386">
        <v>0</v>
      </c>
      <c r="U35" s="438">
        <v>0</v>
      </c>
      <c r="V35" s="431" t="s">
        <v>13</v>
      </c>
      <c r="W35" s="569">
        <v>-94.475152307395234</v>
      </c>
      <c r="X35" s="569">
        <v>-1.0598343095567206</v>
      </c>
      <c r="Y35" s="569">
        <v>170.85832350364421</v>
      </c>
      <c r="Z35" s="573">
        <v>185.42930000000001</v>
      </c>
      <c r="AA35" s="573">
        <v>-4.8466399999999998</v>
      </c>
      <c r="AB35" s="570">
        <v>118.8817</v>
      </c>
      <c r="AC35" s="570">
        <v>30.3752</v>
      </c>
      <c r="AD35" s="572">
        <v>9.0873270313999992</v>
      </c>
      <c r="AE35" s="570">
        <v>1.97</v>
      </c>
      <c r="AF35" s="570">
        <v>0.312</v>
      </c>
      <c r="AG35" s="570">
        <v>4.21</v>
      </c>
      <c r="AH35" s="570">
        <v>89.641999999999996</v>
      </c>
      <c r="AI35" s="569">
        <v>1830.337</v>
      </c>
      <c r="AJ35" s="570">
        <v>355.19130999999999</v>
      </c>
      <c r="AK35" s="570">
        <v>2.9689100000000002</v>
      </c>
      <c r="AL35" s="570">
        <v>317.64636000000002</v>
      </c>
      <c r="AM35" s="570">
        <v>1.3894500000000001</v>
      </c>
      <c r="AN35" s="568">
        <v>148165734.30000001</v>
      </c>
      <c r="AO35" s="571">
        <v>-0.2079242</v>
      </c>
      <c r="AP35" s="568">
        <v>391584.42859000002</v>
      </c>
      <c r="AQ35" s="571">
        <v>-0.32448490000000002</v>
      </c>
      <c r="AR35" s="570">
        <v>142.35419999999999</v>
      </c>
      <c r="AS35" s="568" t="s">
        <v>473</v>
      </c>
      <c r="AT35" s="570">
        <v>37.553400000000003</v>
      </c>
    </row>
    <row r="36" spans="1:46">
      <c r="A36" s="25" t="s">
        <v>1346</v>
      </c>
      <c r="B36" s="25" t="s">
        <v>1090</v>
      </c>
      <c r="C36" s="15">
        <v>0.28333333333333333</v>
      </c>
      <c r="D36" s="32"/>
      <c r="E36" s="19">
        <v>600</v>
      </c>
      <c r="F36" s="19" t="s">
        <v>1037</v>
      </c>
      <c r="G36" s="16">
        <v>1190</v>
      </c>
      <c r="H36" s="16">
        <v>1098</v>
      </c>
      <c r="I36" s="52" t="s">
        <v>1300</v>
      </c>
      <c r="J36" s="16" t="s">
        <v>796</v>
      </c>
      <c r="K36" s="33">
        <v>4</v>
      </c>
      <c r="L36" s="33">
        <v>180</v>
      </c>
      <c r="M36" s="19">
        <v>5889.9508999999998</v>
      </c>
      <c r="N36" s="25"/>
      <c r="Q36" s="100">
        <v>266.86669999999998</v>
      </c>
      <c r="R36" s="100">
        <v>269.55</v>
      </c>
      <c r="S36" s="431" t="s">
        <v>652</v>
      </c>
      <c r="T36" s="386">
        <v>0</v>
      </c>
      <c r="U36" s="441">
        <v>0</v>
      </c>
      <c r="V36" s="431" t="s">
        <v>13</v>
      </c>
      <c r="W36" s="569">
        <v>-96.144350973942508</v>
      </c>
      <c r="X36" s="569">
        <v>28.562595716976173</v>
      </c>
      <c r="Y36" s="569">
        <v>170.74061411476237</v>
      </c>
      <c r="Z36" s="573">
        <v>185.51297</v>
      </c>
      <c r="AA36" s="573">
        <v>-4.8889800000000001</v>
      </c>
      <c r="AB36" s="570">
        <v>121.63379999999999</v>
      </c>
      <c r="AC36" s="570">
        <v>32.857300000000002</v>
      </c>
      <c r="AD36" s="572">
        <v>9.3212991865999992</v>
      </c>
      <c r="AE36" s="570">
        <v>1.8380000000000001</v>
      </c>
      <c r="AF36" s="570">
        <v>0.29099999999999998</v>
      </c>
      <c r="AG36" s="570">
        <v>4.22</v>
      </c>
      <c r="AH36" s="570">
        <v>89.596999999999994</v>
      </c>
      <c r="AI36" s="569">
        <v>1831.5820000000001</v>
      </c>
      <c r="AJ36" s="570">
        <v>355.15676000000002</v>
      </c>
      <c r="AK36" s="570">
        <v>2.9724300000000001</v>
      </c>
      <c r="AL36" s="570">
        <v>317.52829000000003</v>
      </c>
      <c r="AM36" s="570">
        <v>1.38923</v>
      </c>
      <c r="AN36" s="568">
        <v>148165559</v>
      </c>
      <c r="AO36" s="571">
        <v>-0.20930940000000001</v>
      </c>
      <c r="AP36" s="568">
        <v>391318.24916000001</v>
      </c>
      <c r="AQ36" s="571">
        <v>-0.30914649999999999</v>
      </c>
      <c r="AR36" s="570">
        <v>142.27070000000001</v>
      </c>
      <c r="AS36" s="568" t="s">
        <v>473</v>
      </c>
      <c r="AT36" s="570">
        <v>37.636800000000001</v>
      </c>
    </row>
    <row r="37" spans="1:46">
      <c r="A37" s="25" t="s">
        <v>1254</v>
      </c>
      <c r="B37" s="25" t="s">
        <v>1092</v>
      </c>
      <c r="C37" s="15">
        <v>0.29166666666666669</v>
      </c>
      <c r="D37" s="32"/>
      <c r="E37" s="19">
        <v>600</v>
      </c>
      <c r="F37" s="19" t="s">
        <v>1037</v>
      </c>
      <c r="G37" s="16">
        <v>1190</v>
      </c>
      <c r="H37" s="16">
        <v>1098</v>
      </c>
      <c r="I37" s="52" t="s">
        <v>1300</v>
      </c>
      <c r="J37" s="16" t="s">
        <v>796</v>
      </c>
      <c r="K37" s="33">
        <v>4</v>
      </c>
      <c r="L37" s="33">
        <v>180</v>
      </c>
      <c r="M37" s="19">
        <v>5889.9508999999998</v>
      </c>
      <c r="N37" s="25"/>
      <c r="Q37" s="100">
        <v>266.86669999999998</v>
      </c>
      <c r="R37" s="100">
        <v>269.55</v>
      </c>
      <c r="S37" s="431" t="s">
        <v>1132</v>
      </c>
      <c r="T37" s="386">
        <v>0</v>
      </c>
      <c r="U37" s="438">
        <v>0</v>
      </c>
      <c r="V37" s="431" t="s">
        <v>199</v>
      </c>
      <c r="W37" s="569">
        <v>-80.770576003622111</v>
      </c>
      <c r="X37" s="569">
        <v>-76.834107128498431</v>
      </c>
      <c r="Y37" s="569">
        <v>170.64452282488605</v>
      </c>
      <c r="Z37" s="573">
        <v>185.58306999999999</v>
      </c>
      <c r="AA37" s="573">
        <v>-4.92516</v>
      </c>
      <c r="AB37" s="570">
        <v>124.1296</v>
      </c>
      <c r="AC37" s="570">
        <v>34.9255</v>
      </c>
      <c r="AD37" s="572">
        <v>9.5218467481999998</v>
      </c>
      <c r="AE37" s="570">
        <v>1.742</v>
      </c>
      <c r="AF37" s="570">
        <v>0.27600000000000002</v>
      </c>
      <c r="AG37" s="570">
        <v>4.22</v>
      </c>
      <c r="AH37" s="570">
        <v>89.56</v>
      </c>
      <c r="AI37" s="569">
        <v>1832.6010000000001</v>
      </c>
      <c r="AJ37" s="570">
        <v>355.12563</v>
      </c>
      <c r="AK37" s="570">
        <v>2.9760399999999998</v>
      </c>
      <c r="AL37" s="570">
        <v>317.42707999999999</v>
      </c>
      <c r="AM37" s="570">
        <v>1.3890400000000001</v>
      </c>
      <c r="AN37" s="568">
        <v>148165407.90000001</v>
      </c>
      <c r="AO37" s="571">
        <v>-0.21049519999999999</v>
      </c>
      <c r="AP37" s="568">
        <v>391100.65055000002</v>
      </c>
      <c r="AQ37" s="571">
        <v>-0.29521419999999998</v>
      </c>
      <c r="AR37" s="570">
        <v>142.20050000000001</v>
      </c>
      <c r="AS37" s="568" t="s">
        <v>473</v>
      </c>
      <c r="AT37" s="570">
        <v>37.706899999999997</v>
      </c>
    </row>
    <row r="38" spans="1:46">
      <c r="A38" s="25" t="s">
        <v>1309</v>
      </c>
      <c r="B38" s="25" t="s">
        <v>884</v>
      </c>
      <c r="C38" s="15">
        <v>0.3</v>
      </c>
      <c r="D38" s="32"/>
      <c r="E38" s="19">
        <v>30</v>
      </c>
      <c r="F38" s="19" t="s">
        <v>1037</v>
      </c>
      <c r="G38" s="16">
        <v>1190</v>
      </c>
      <c r="H38" s="16">
        <v>1098</v>
      </c>
      <c r="I38" s="52" t="s">
        <v>638</v>
      </c>
      <c r="J38" s="16" t="s">
        <v>796</v>
      </c>
      <c r="K38" s="33">
        <v>4</v>
      </c>
      <c r="L38" s="33">
        <v>180</v>
      </c>
      <c r="M38" s="19">
        <v>5889.9508999999998</v>
      </c>
      <c r="N38" s="25"/>
      <c r="Q38" s="100">
        <v>266.86669999999998</v>
      </c>
      <c r="R38" s="100">
        <v>269.55</v>
      </c>
      <c r="S38" s="431" t="s">
        <v>1188</v>
      </c>
      <c r="T38" s="386"/>
      <c r="U38" s="438"/>
      <c r="V38" s="342"/>
      <c r="W38"/>
      <c r="X38"/>
      <c r="Y38"/>
      <c r="Z38" s="573">
        <v>185.62331</v>
      </c>
      <c r="AA38" s="573">
        <v>-4.9462200000000003</v>
      </c>
      <c r="AB38" s="570">
        <v>125.649</v>
      </c>
      <c r="AC38" s="570">
        <v>36.103700000000003</v>
      </c>
      <c r="AD38" s="572">
        <v>9.6388328257999998</v>
      </c>
      <c r="AE38" s="570">
        <v>1.6930000000000001</v>
      </c>
      <c r="AF38" s="570">
        <v>0.26800000000000002</v>
      </c>
      <c r="AG38" s="570">
        <v>4.22</v>
      </c>
      <c r="AH38" s="570">
        <v>89.537999999999997</v>
      </c>
      <c r="AI38" s="569">
        <v>1833.174</v>
      </c>
      <c r="AJ38" s="570">
        <v>355.10685000000001</v>
      </c>
      <c r="AK38" s="570">
        <v>2.97837</v>
      </c>
      <c r="AL38" s="570">
        <v>317.36804999999998</v>
      </c>
      <c r="AM38" s="570">
        <v>1.38893</v>
      </c>
      <c r="AN38" s="568">
        <v>148165319.30000001</v>
      </c>
      <c r="AO38" s="571">
        <v>-0.21118629999999999</v>
      </c>
      <c r="AP38" s="568">
        <v>390978.43395999999</v>
      </c>
      <c r="AQ38" s="571">
        <v>-0.28676750000000001</v>
      </c>
      <c r="AR38" s="570">
        <v>142.1602</v>
      </c>
      <c r="AS38" s="568" t="s">
        <v>473</v>
      </c>
      <c r="AT38" s="570">
        <v>37.747199999999999</v>
      </c>
    </row>
    <row r="39" spans="1:46">
      <c r="A39" s="25" t="s">
        <v>882</v>
      </c>
      <c r="B39" s="25" t="s">
        <v>808</v>
      </c>
      <c r="C39" s="15">
        <v>0.30138888888888887</v>
      </c>
      <c r="D39" s="32"/>
      <c r="E39" s="19">
        <v>600</v>
      </c>
      <c r="F39" s="19" t="s">
        <v>1037</v>
      </c>
      <c r="G39" s="16">
        <v>1190</v>
      </c>
      <c r="H39" s="16">
        <v>1098</v>
      </c>
      <c r="I39" s="52" t="s">
        <v>1133</v>
      </c>
      <c r="J39" s="16" t="s">
        <v>796</v>
      </c>
      <c r="K39" s="33">
        <v>4</v>
      </c>
      <c r="L39" s="33">
        <v>180</v>
      </c>
      <c r="M39" s="19">
        <v>5889.9508999999998</v>
      </c>
      <c r="N39" s="25"/>
      <c r="Q39" s="100">
        <v>266.86669999999998</v>
      </c>
      <c r="R39" s="100">
        <v>269.55</v>
      </c>
      <c r="S39"/>
      <c r="T39" s="386"/>
      <c r="U39" s="438"/>
      <c r="V39" s="342"/>
      <c r="W39"/>
      <c r="X39"/>
      <c r="Y39"/>
    </row>
    <row r="40" spans="1:46">
      <c r="A40" s="25" t="s">
        <v>1338</v>
      </c>
      <c r="B40" s="25" t="s">
        <v>809</v>
      </c>
      <c r="C40" s="15">
        <v>0.31111111111111112</v>
      </c>
      <c r="D40" s="32">
        <v>0</v>
      </c>
      <c r="E40" s="19">
        <v>30</v>
      </c>
      <c r="F40" s="19" t="s">
        <v>1037</v>
      </c>
      <c r="G40" s="16">
        <v>1190</v>
      </c>
      <c r="H40" s="16">
        <v>995</v>
      </c>
      <c r="I40" s="35" t="s">
        <v>526</v>
      </c>
      <c r="J40" s="66" t="s">
        <v>1258</v>
      </c>
      <c r="K40" s="33">
        <v>4</v>
      </c>
      <c r="L40" s="33">
        <v>180</v>
      </c>
      <c r="M40" s="19">
        <v>5891.451</v>
      </c>
      <c r="N40" s="25" t="s">
        <v>957</v>
      </c>
      <c r="O40" s="100">
        <v>266.89999999999998</v>
      </c>
      <c r="P40" s="100">
        <v>269.7</v>
      </c>
      <c r="Q40" s="100">
        <v>266.86669999999998</v>
      </c>
      <c r="R40" s="100">
        <v>269.55</v>
      </c>
      <c r="S40"/>
      <c r="T40" s="386"/>
      <c r="U40" s="438"/>
      <c r="V40" s="342"/>
      <c r="W40"/>
      <c r="X40"/>
      <c r="Y40"/>
    </row>
    <row r="41" spans="1:46">
      <c r="A41" s="25" t="s">
        <v>1345</v>
      </c>
      <c r="B41" s="25" t="s">
        <v>657</v>
      </c>
      <c r="C41" s="15">
        <v>0.31805555555555554</v>
      </c>
      <c r="D41" s="32"/>
      <c r="E41" s="19">
        <v>600</v>
      </c>
      <c r="F41" s="19" t="s">
        <v>1037</v>
      </c>
      <c r="G41" s="16">
        <v>1190</v>
      </c>
      <c r="H41" s="16">
        <v>1098</v>
      </c>
      <c r="I41" s="17" t="s">
        <v>1300</v>
      </c>
      <c r="J41" s="16" t="s">
        <v>796</v>
      </c>
      <c r="K41" s="33">
        <v>4</v>
      </c>
      <c r="L41" s="33">
        <v>180</v>
      </c>
      <c r="M41" s="19">
        <v>5889.9508999999998</v>
      </c>
      <c r="N41" s="25"/>
      <c r="Q41" s="100">
        <v>266.86669999999998</v>
      </c>
      <c r="R41" s="100">
        <v>269.55</v>
      </c>
      <c r="S41" s="431" t="s">
        <v>1262</v>
      </c>
      <c r="T41" s="386">
        <v>0</v>
      </c>
      <c r="U41" s="441">
        <v>0</v>
      </c>
      <c r="V41" s="431" t="s">
        <v>13</v>
      </c>
      <c r="W41" s="569">
        <v>-94.646021451808252</v>
      </c>
      <c r="X41" s="569">
        <v>-1.0531332437968708</v>
      </c>
      <c r="Y41" s="569">
        <v>170.37209846096971</v>
      </c>
      <c r="Z41" s="573">
        <v>185.79612</v>
      </c>
      <c r="AA41" s="573">
        <v>-5.0389900000000001</v>
      </c>
      <c r="AB41" s="570">
        <v>133.01410000000001</v>
      </c>
      <c r="AC41" s="570">
        <v>41.023400000000002</v>
      </c>
      <c r="AD41" s="572">
        <v>10.156914026800001</v>
      </c>
      <c r="AE41" s="570">
        <v>1.5209999999999999</v>
      </c>
      <c r="AF41" s="570">
        <v>0.24099999999999999</v>
      </c>
      <c r="AG41" s="570">
        <v>4.22</v>
      </c>
      <c r="AH41" s="570">
        <v>89.445999999999998</v>
      </c>
      <c r="AI41" s="569">
        <v>1835.5060000000001</v>
      </c>
      <c r="AJ41" s="570">
        <v>355.01862</v>
      </c>
      <c r="AK41" s="570">
        <v>2.9905200000000001</v>
      </c>
      <c r="AL41" s="570">
        <v>317.10660000000001</v>
      </c>
      <c r="AM41" s="570">
        <v>1.3884399999999999</v>
      </c>
      <c r="AN41" s="568">
        <v>148164923.69999999</v>
      </c>
      <c r="AO41" s="571">
        <v>-0.21424180000000001</v>
      </c>
      <c r="AP41" s="568">
        <v>390481.65947999997</v>
      </c>
      <c r="AQ41" s="571">
        <v>-0.24674969999999999</v>
      </c>
      <c r="AR41" s="570">
        <v>141.98670000000001</v>
      </c>
      <c r="AS41" s="568" t="s">
        <v>473</v>
      </c>
      <c r="AT41" s="570">
        <v>37.920400000000001</v>
      </c>
    </row>
    <row r="42" spans="1:46">
      <c r="A42" s="25" t="s">
        <v>1345</v>
      </c>
      <c r="B42" s="25" t="s">
        <v>658</v>
      </c>
      <c r="C42" s="15">
        <v>0.32569444444444445</v>
      </c>
      <c r="D42" s="32"/>
      <c r="E42" s="19">
        <v>600</v>
      </c>
      <c r="F42" s="19" t="s">
        <v>1037</v>
      </c>
      <c r="G42" s="16">
        <v>1190</v>
      </c>
      <c r="H42" s="16">
        <v>1098</v>
      </c>
      <c r="I42" s="52" t="s">
        <v>792</v>
      </c>
      <c r="J42" s="16" t="s">
        <v>796</v>
      </c>
      <c r="K42" s="33">
        <v>4</v>
      </c>
      <c r="L42" s="33">
        <v>180</v>
      </c>
      <c r="M42" s="19">
        <v>5889.9508999999998</v>
      </c>
      <c r="N42" s="73"/>
      <c r="Q42" s="100">
        <v>266.86669999999998</v>
      </c>
      <c r="R42" s="100">
        <v>269.55</v>
      </c>
      <c r="S42" s="431" t="s">
        <v>1262</v>
      </c>
      <c r="T42" s="386">
        <v>0</v>
      </c>
      <c r="U42" s="441">
        <v>0</v>
      </c>
      <c r="V42" s="431" t="s">
        <v>203</v>
      </c>
      <c r="W42" s="569">
        <v>-94.794391050268473</v>
      </c>
      <c r="X42" s="569">
        <v>1.7728067471541311</v>
      </c>
      <c r="Y42" s="569">
        <v>390.28490124182554</v>
      </c>
      <c r="Z42" s="573">
        <v>185.85552000000001</v>
      </c>
      <c r="AA42" s="573">
        <v>-5.0716900000000003</v>
      </c>
      <c r="AB42" s="570">
        <v>135.9042</v>
      </c>
      <c r="AC42" s="570">
        <v>42.631599999999999</v>
      </c>
      <c r="AD42" s="572">
        <v>10.3407492916</v>
      </c>
      <c r="AE42" s="570">
        <v>1.474</v>
      </c>
      <c r="AF42" s="570">
        <v>0.23300000000000001</v>
      </c>
      <c r="AG42" s="570">
        <v>4.22</v>
      </c>
      <c r="AH42" s="570">
        <v>89.414000000000001</v>
      </c>
      <c r="AI42" s="569">
        <v>1836.248</v>
      </c>
      <c r="AJ42" s="570">
        <v>354.98547000000002</v>
      </c>
      <c r="AK42" s="570">
        <v>2.9954499999999999</v>
      </c>
      <c r="AL42" s="570">
        <v>317.01382000000001</v>
      </c>
      <c r="AM42" s="570">
        <v>1.3882699999999999</v>
      </c>
      <c r="AN42" s="568">
        <v>148164781.90000001</v>
      </c>
      <c r="AO42" s="571">
        <v>-0.21532390000000001</v>
      </c>
      <c r="AP42" s="568">
        <v>390323.78408999997</v>
      </c>
      <c r="AQ42" s="571">
        <v>-0.23161490000000001</v>
      </c>
      <c r="AR42" s="570">
        <v>141.92689999999999</v>
      </c>
      <c r="AS42" s="568" t="s">
        <v>473</v>
      </c>
      <c r="AT42" s="570">
        <v>37.9801</v>
      </c>
    </row>
    <row r="43" spans="1:46">
      <c r="A43" s="25" t="s">
        <v>1345</v>
      </c>
      <c r="B43" s="25" t="s">
        <v>810</v>
      </c>
      <c r="C43" s="15">
        <v>0.33402777777777781</v>
      </c>
      <c r="D43" s="32"/>
      <c r="E43" s="19">
        <v>600</v>
      </c>
      <c r="F43" s="19" t="s">
        <v>1037</v>
      </c>
      <c r="G43" s="16">
        <v>1190</v>
      </c>
      <c r="H43" s="16">
        <v>1098</v>
      </c>
      <c r="I43" s="52" t="s">
        <v>754</v>
      </c>
      <c r="J43" s="16" t="s">
        <v>796</v>
      </c>
      <c r="K43" s="33">
        <v>4</v>
      </c>
      <c r="L43" s="33">
        <v>180</v>
      </c>
      <c r="M43" s="19">
        <v>5889.9508999999998</v>
      </c>
      <c r="N43" s="73"/>
      <c r="Q43" s="100">
        <v>266.86669999999998</v>
      </c>
      <c r="R43" s="100">
        <v>269.55</v>
      </c>
      <c r="S43" s="431" t="s">
        <v>1262</v>
      </c>
      <c r="T43" s="386">
        <v>28</v>
      </c>
      <c r="U43" s="441">
        <v>0</v>
      </c>
      <c r="V43" s="431" t="s">
        <v>13</v>
      </c>
      <c r="W43" s="569">
        <v>-94.998404977974346</v>
      </c>
      <c r="X43" s="569">
        <v>6.4226868616264348</v>
      </c>
      <c r="Y43" s="569">
        <v>905.19686631629202</v>
      </c>
      <c r="Z43" s="573">
        <v>185.91928999999999</v>
      </c>
      <c r="AA43" s="573">
        <v>-5.10724</v>
      </c>
      <c r="AB43" s="570">
        <v>139.2388</v>
      </c>
      <c r="AC43" s="570">
        <v>44.288200000000003</v>
      </c>
      <c r="AD43" s="572">
        <v>10.5412968533</v>
      </c>
      <c r="AE43" s="570">
        <v>1.43</v>
      </c>
      <c r="AF43" s="570">
        <v>0.22600000000000001</v>
      </c>
      <c r="AG43" s="570">
        <v>4.22</v>
      </c>
      <c r="AH43" s="570">
        <v>89.379000000000005</v>
      </c>
      <c r="AI43" s="569">
        <v>1837.0039999999999</v>
      </c>
      <c r="AJ43" s="570">
        <v>354.94833</v>
      </c>
      <c r="AK43" s="570">
        <v>3.0011299999999999</v>
      </c>
      <c r="AL43" s="570">
        <v>316.91262</v>
      </c>
      <c r="AM43" s="570">
        <v>1.38808</v>
      </c>
      <c r="AN43" s="568">
        <v>148164626.5</v>
      </c>
      <c r="AO43" s="571">
        <v>-0.2165031</v>
      </c>
      <c r="AP43" s="568">
        <v>390163.12422</v>
      </c>
      <c r="AQ43" s="571">
        <v>-0.21460760000000001</v>
      </c>
      <c r="AR43" s="570">
        <v>141.86269999999999</v>
      </c>
      <c r="AS43" s="568" t="s">
        <v>473</v>
      </c>
      <c r="AT43" s="570">
        <v>38.044199999999996</v>
      </c>
    </row>
    <row r="44" spans="1:46">
      <c r="A44" s="25" t="s">
        <v>1345</v>
      </c>
      <c r="B44" s="25" t="s">
        <v>1135</v>
      </c>
      <c r="C44" s="15">
        <v>0.3444444444444445</v>
      </c>
      <c r="D44" s="32"/>
      <c r="E44" s="19">
        <v>600</v>
      </c>
      <c r="F44" s="19" t="s">
        <v>1037</v>
      </c>
      <c r="G44" s="16">
        <v>1190</v>
      </c>
      <c r="H44" s="16">
        <v>1098</v>
      </c>
      <c r="I44" s="52" t="s">
        <v>910</v>
      </c>
      <c r="J44" s="16" t="s">
        <v>796</v>
      </c>
      <c r="K44" s="33">
        <v>4</v>
      </c>
      <c r="L44" s="33">
        <v>180</v>
      </c>
      <c r="M44" s="19">
        <v>5889.9508999999998</v>
      </c>
      <c r="N44" s="73"/>
      <c r="Q44" s="100">
        <v>266.86669999999998</v>
      </c>
      <c r="R44" s="100">
        <v>269.55</v>
      </c>
      <c r="S44" s="431" t="s">
        <v>1262</v>
      </c>
      <c r="T44" s="386">
        <v>42</v>
      </c>
      <c r="U44" s="441">
        <v>0</v>
      </c>
      <c r="V44" s="431" t="s">
        <v>13</v>
      </c>
      <c r="W44" s="569">
        <v>-95.116210674301954</v>
      </c>
      <c r="X44" s="569">
        <v>8.7731088291618846</v>
      </c>
      <c r="Y44" s="569">
        <v>1282.6890389678338</v>
      </c>
      <c r="Z44" s="573">
        <v>185.99764999999999</v>
      </c>
      <c r="AA44" s="573">
        <v>-5.1514499999999996</v>
      </c>
      <c r="AB44" s="570">
        <v>143.68639999999999</v>
      </c>
      <c r="AC44" s="570">
        <v>46.197600000000001</v>
      </c>
      <c r="AD44" s="572">
        <v>10.7919813054</v>
      </c>
      <c r="AE44" s="570">
        <v>1.3839999999999999</v>
      </c>
      <c r="AF44" s="570">
        <v>0.219</v>
      </c>
      <c r="AG44" s="570">
        <v>4.2300000000000004</v>
      </c>
      <c r="AH44" s="570">
        <v>89.337000000000003</v>
      </c>
      <c r="AI44" s="569">
        <v>1837.8679999999999</v>
      </c>
      <c r="AJ44" s="570">
        <v>354.90055999999998</v>
      </c>
      <c r="AK44" s="570">
        <v>3.00861</v>
      </c>
      <c r="AL44" s="570">
        <v>316.78611000000001</v>
      </c>
      <c r="AM44" s="570">
        <v>1.38784</v>
      </c>
      <c r="AN44" s="568">
        <v>148164431</v>
      </c>
      <c r="AO44" s="571">
        <v>-0.21797530000000001</v>
      </c>
      <c r="AP44" s="568">
        <v>389979.80103999999</v>
      </c>
      <c r="AQ44" s="571">
        <v>-0.19268679999999999</v>
      </c>
      <c r="AR44" s="570">
        <v>141.78380000000001</v>
      </c>
      <c r="AS44" s="568" t="s">
        <v>473</v>
      </c>
      <c r="AT44" s="570">
        <v>38.122999999999998</v>
      </c>
    </row>
    <row r="45" spans="1:46">
      <c r="A45" s="25" t="s">
        <v>1345</v>
      </c>
      <c r="B45" s="25" t="s">
        <v>1136</v>
      </c>
      <c r="C45" s="15">
        <v>0.35416666666666669</v>
      </c>
      <c r="D45" s="15"/>
      <c r="E45" s="19">
        <v>600</v>
      </c>
      <c r="F45" s="19" t="s">
        <v>1037</v>
      </c>
      <c r="G45" s="16">
        <v>1190</v>
      </c>
      <c r="H45" s="16">
        <v>1098</v>
      </c>
      <c r="I45" s="17" t="s">
        <v>969</v>
      </c>
      <c r="J45" s="16" t="s">
        <v>796</v>
      </c>
      <c r="K45" s="33">
        <v>4</v>
      </c>
      <c r="L45" s="33">
        <v>180</v>
      </c>
      <c r="M45" s="19">
        <v>5889.9508999999998</v>
      </c>
      <c r="N45" s="25"/>
      <c r="Q45" s="100">
        <v>266.86669999999998</v>
      </c>
      <c r="R45" s="100">
        <v>269.55</v>
      </c>
      <c r="S45" s="431" t="s">
        <v>1262</v>
      </c>
      <c r="T45" s="386">
        <v>60</v>
      </c>
      <c r="U45" s="441">
        <v>0</v>
      </c>
      <c r="V45" s="431" t="s">
        <v>13</v>
      </c>
      <c r="W45" s="569">
        <v>-95.209069951219988</v>
      </c>
      <c r="X45" s="569">
        <v>11.045838868482116</v>
      </c>
      <c r="Y45" s="569">
        <v>1773.4722955914394</v>
      </c>
      <c r="Z45" s="573">
        <v>186.06957</v>
      </c>
      <c r="AA45" s="573">
        <v>-5.1924900000000003</v>
      </c>
      <c r="AB45" s="570">
        <v>148.12559999999999</v>
      </c>
      <c r="AC45" s="570">
        <v>47.7971</v>
      </c>
      <c r="AD45" s="572">
        <v>11.0259534608</v>
      </c>
      <c r="AE45" s="570">
        <v>1.3480000000000001</v>
      </c>
      <c r="AF45" s="570">
        <v>0.21299999999999999</v>
      </c>
      <c r="AG45" s="570">
        <v>4.2300000000000004</v>
      </c>
      <c r="AH45" s="570">
        <v>89.298000000000002</v>
      </c>
      <c r="AI45" s="569">
        <v>1838.5889999999999</v>
      </c>
      <c r="AJ45" s="570">
        <v>354.85478999999998</v>
      </c>
      <c r="AK45" s="570">
        <v>3.0158999999999998</v>
      </c>
      <c r="AL45" s="570">
        <v>316.66802999999999</v>
      </c>
      <c r="AM45" s="570">
        <v>1.3876200000000001</v>
      </c>
      <c r="AN45" s="568">
        <v>148164247.30000001</v>
      </c>
      <c r="AO45" s="571">
        <v>-0.2193474</v>
      </c>
      <c r="AP45" s="568">
        <v>389826.75678</v>
      </c>
      <c r="AQ45" s="571">
        <v>-0.17163919999999999</v>
      </c>
      <c r="AR45" s="570">
        <v>141.71129999999999</v>
      </c>
      <c r="AS45" s="568" t="s">
        <v>473</v>
      </c>
      <c r="AT45" s="570">
        <v>38.195399999999999</v>
      </c>
    </row>
    <row r="46" spans="1:46">
      <c r="A46" s="25" t="s">
        <v>1309</v>
      </c>
      <c r="B46" s="25" t="s">
        <v>814</v>
      </c>
      <c r="C46" s="15">
        <v>0.36527777777777781</v>
      </c>
      <c r="D46" s="15"/>
      <c r="E46" s="19">
        <v>30</v>
      </c>
      <c r="F46" s="19" t="s">
        <v>1037</v>
      </c>
      <c r="G46" s="16">
        <v>1190</v>
      </c>
      <c r="H46" s="16">
        <v>1098</v>
      </c>
      <c r="I46" s="17" t="s">
        <v>638</v>
      </c>
      <c r="J46" s="16" t="s">
        <v>796</v>
      </c>
      <c r="K46" s="33">
        <v>4</v>
      </c>
      <c r="L46" s="33">
        <v>180</v>
      </c>
      <c r="M46" s="19">
        <v>5889.9508999999998</v>
      </c>
      <c r="N46" s="25"/>
      <c r="Q46" s="100">
        <v>266.86669999999998</v>
      </c>
      <c r="R46" s="100">
        <v>269.55</v>
      </c>
      <c r="S46" s="431" t="s">
        <v>1188</v>
      </c>
      <c r="T46" s="386"/>
      <c r="U46" s="438"/>
      <c r="V46" s="342"/>
      <c r="W46"/>
      <c r="X46"/>
      <c r="Y46"/>
      <c r="Z46" s="573">
        <v>186.12536</v>
      </c>
      <c r="AA46" s="573">
        <v>-5.2245699999999999</v>
      </c>
      <c r="AB46" s="570">
        <v>151.80850000000001</v>
      </c>
      <c r="AC46" s="570">
        <v>48.915599999999998</v>
      </c>
      <c r="AD46" s="572">
        <v>11.209788725599999</v>
      </c>
      <c r="AE46" s="570">
        <v>1.325</v>
      </c>
      <c r="AF46" s="570">
        <v>0.21</v>
      </c>
      <c r="AG46" s="570">
        <v>4.2300000000000004</v>
      </c>
      <c r="AH46" s="570">
        <v>89.266999999999996</v>
      </c>
      <c r="AI46" s="569">
        <v>1839.098</v>
      </c>
      <c r="AJ46" s="570">
        <v>354.81810999999999</v>
      </c>
      <c r="AK46" s="570">
        <v>3.0217700000000001</v>
      </c>
      <c r="AL46" s="570">
        <v>316.57526000000001</v>
      </c>
      <c r="AM46" s="570">
        <v>1.3874500000000001</v>
      </c>
      <c r="AN46" s="568">
        <v>148164102.19999999</v>
      </c>
      <c r="AO46" s="571">
        <v>-0.22042429999999999</v>
      </c>
      <c r="AP46" s="568">
        <v>389719.03814000002</v>
      </c>
      <c r="AQ46" s="571">
        <v>-0.15475430000000001</v>
      </c>
      <c r="AR46" s="570">
        <v>141.655</v>
      </c>
      <c r="AS46" s="568" t="s">
        <v>473</v>
      </c>
      <c r="AT46" s="570">
        <v>38.251600000000003</v>
      </c>
    </row>
    <row r="47" spans="1:46" ht="24">
      <c r="A47" s="25" t="s">
        <v>882</v>
      </c>
      <c r="B47" s="25" t="s">
        <v>639</v>
      </c>
      <c r="C47" s="38">
        <v>0.37291666666666662</v>
      </c>
      <c r="E47" s="19">
        <v>600</v>
      </c>
      <c r="F47" s="19" t="s">
        <v>1037</v>
      </c>
      <c r="G47" s="16">
        <v>1190</v>
      </c>
      <c r="H47" s="16">
        <v>1098</v>
      </c>
      <c r="I47" s="17" t="s">
        <v>1133</v>
      </c>
      <c r="J47" s="16" t="s">
        <v>796</v>
      </c>
      <c r="K47" s="33">
        <v>4</v>
      </c>
      <c r="L47" s="33">
        <v>180</v>
      </c>
      <c r="M47" s="19">
        <v>5889.9508999999998</v>
      </c>
      <c r="N47" s="25" t="s">
        <v>61</v>
      </c>
      <c r="Q47" s="100">
        <v>266.86669999999998</v>
      </c>
      <c r="R47" s="100">
        <v>269.55</v>
      </c>
      <c r="S47"/>
      <c r="T47" s="386"/>
      <c r="U47" s="438"/>
      <c r="V47" s="342"/>
      <c r="W47"/>
      <c r="X47"/>
      <c r="Y47"/>
    </row>
    <row r="48" spans="1:46">
      <c r="A48" s="25" t="s">
        <v>1338</v>
      </c>
      <c r="B48" s="25" t="s">
        <v>640</v>
      </c>
      <c r="C48" s="38">
        <v>0.3833333333333333</v>
      </c>
      <c r="D48" s="32">
        <v>0</v>
      </c>
      <c r="E48" s="19">
        <v>30</v>
      </c>
      <c r="F48" s="19" t="s">
        <v>1037</v>
      </c>
      <c r="G48" s="16">
        <v>1190</v>
      </c>
      <c r="H48" s="16">
        <v>995</v>
      </c>
      <c r="I48" s="35" t="s">
        <v>526</v>
      </c>
      <c r="J48" s="66" t="s">
        <v>1258</v>
      </c>
      <c r="K48" s="33">
        <v>4</v>
      </c>
      <c r="L48" s="33">
        <v>180</v>
      </c>
      <c r="M48" s="19">
        <v>5891.451</v>
      </c>
      <c r="N48" s="25" t="s">
        <v>730</v>
      </c>
      <c r="O48" s="100">
        <v>266.89999999999998</v>
      </c>
      <c r="P48" s="100">
        <v>269.7</v>
      </c>
      <c r="Q48" s="100">
        <v>266.86669999999998</v>
      </c>
      <c r="R48" s="100">
        <v>269.55</v>
      </c>
      <c r="S48"/>
      <c r="T48" s="386"/>
      <c r="U48" s="438"/>
      <c r="V48" s="342"/>
      <c r="W48"/>
      <c r="X48"/>
      <c r="Y48"/>
    </row>
    <row r="49" spans="1:46">
      <c r="A49" s="25" t="s">
        <v>1346</v>
      </c>
      <c r="B49" s="25" t="s">
        <v>1218</v>
      </c>
      <c r="C49" s="38">
        <v>0.38611111111111113</v>
      </c>
      <c r="E49" s="19">
        <v>600</v>
      </c>
      <c r="F49" s="19" t="s">
        <v>1037</v>
      </c>
      <c r="G49" s="16">
        <v>1190</v>
      </c>
      <c r="H49" s="16">
        <v>1098</v>
      </c>
      <c r="I49" s="17" t="s">
        <v>1300</v>
      </c>
      <c r="J49" s="16" t="s">
        <v>796</v>
      </c>
      <c r="K49" s="33">
        <v>4</v>
      </c>
      <c r="L49" s="33">
        <v>180</v>
      </c>
      <c r="M49" s="19">
        <v>5889.9508999999998</v>
      </c>
      <c r="N49" s="25"/>
      <c r="Q49" s="100">
        <v>266.86669999999998</v>
      </c>
      <c r="R49" s="100">
        <v>269.55</v>
      </c>
      <c r="S49" s="431" t="s">
        <v>652</v>
      </c>
      <c r="T49" s="386">
        <v>0</v>
      </c>
      <c r="U49" s="441">
        <v>0</v>
      </c>
      <c r="V49" s="431" t="s">
        <v>13</v>
      </c>
      <c r="W49" s="569">
        <v>-96.643040352291138</v>
      </c>
      <c r="X49" s="569">
        <v>28.620419900051502</v>
      </c>
      <c r="Y49" s="569">
        <v>169.92496267110891</v>
      </c>
      <c r="Z49" s="573">
        <v>186.29966999999999</v>
      </c>
      <c r="AA49" s="573">
        <v>-5.3256300000000003</v>
      </c>
      <c r="AB49" s="570">
        <v>164.57060000000001</v>
      </c>
      <c r="AC49" s="570">
        <v>51.5396</v>
      </c>
      <c r="AD49" s="572">
        <v>11.794719114099999</v>
      </c>
      <c r="AE49" s="570">
        <v>1.276</v>
      </c>
      <c r="AF49" s="570">
        <v>0.20200000000000001</v>
      </c>
      <c r="AG49" s="570">
        <v>4.2300000000000004</v>
      </c>
      <c r="AH49" s="570">
        <v>89.173000000000002</v>
      </c>
      <c r="AI49" s="569">
        <v>1840.36</v>
      </c>
      <c r="AJ49" s="570">
        <v>354.69801999999999</v>
      </c>
      <c r="AK49" s="570">
        <v>3.0409099999999998</v>
      </c>
      <c r="AL49" s="570">
        <v>316.28007000000002</v>
      </c>
      <c r="AM49" s="570">
        <v>1.38689</v>
      </c>
      <c r="AN49" s="568">
        <v>148163635.69999999</v>
      </c>
      <c r="AO49" s="571">
        <v>-0.22384319999999999</v>
      </c>
      <c r="AP49" s="568">
        <v>389451.77256000001</v>
      </c>
      <c r="AQ49" s="571">
        <v>-9.9458699999999997E-2</v>
      </c>
      <c r="AR49" s="570">
        <v>141.4794</v>
      </c>
      <c r="AS49" s="568" t="s">
        <v>473</v>
      </c>
      <c r="AT49" s="570">
        <v>38.426900000000003</v>
      </c>
    </row>
    <row r="50" spans="1:46">
      <c r="A50" s="25" t="s">
        <v>1346</v>
      </c>
      <c r="B50" s="25" t="s">
        <v>1219</v>
      </c>
      <c r="C50" s="38">
        <v>0.39374999999999999</v>
      </c>
      <c r="E50" s="19">
        <v>600</v>
      </c>
      <c r="F50" s="19" t="s">
        <v>1037</v>
      </c>
      <c r="G50" s="16">
        <v>1190</v>
      </c>
      <c r="H50" s="16">
        <v>1098</v>
      </c>
      <c r="I50" s="17" t="s">
        <v>792</v>
      </c>
      <c r="J50" s="16" t="s">
        <v>796</v>
      </c>
      <c r="K50" s="33">
        <v>4</v>
      </c>
      <c r="L50" s="33">
        <v>180</v>
      </c>
      <c r="M50" s="19">
        <v>5889.9508999999998</v>
      </c>
      <c r="N50" s="25"/>
      <c r="Q50" s="100">
        <v>266.86669999999998</v>
      </c>
      <c r="R50" s="100">
        <v>269.55</v>
      </c>
      <c r="S50" s="431" t="s">
        <v>652</v>
      </c>
      <c r="T50" s="386">
        <v>0</v>
      </c>
      <c r="U50" s="441">
        <v>0</v>
      </c>
      <c r="V50" s="431" t="s">
        <v>203</v>
      </c>
      <c r="W50" s="569">
        <v>-96.623286101715607</v>
      </c>
      <c r="X50" s="569">
        <v>28.218594676617492</v>
      </c>
      <c r="Y50" s="569">
        <v>389.36145874622343</v>
      </c>
      <c r="Z50" s="573">
        <v>186.35373000000001</v>
      </c>
      <c r="AA50" s="573">
        <v>-5.3570500000000001</v>
      </c>
      <c r="AB50" s="570">
        <v>168.84780000000001</v>
      </c>
      <c r="AC50" s="570">
        <v>52.036299999999997</v>
      </c>
      <c r="AD50" s="572">
        <v>11.978554379</v>
      </c>
      <c r="AE50" s="570">
        <v>1.2669999999999999</v>
      </c>
      <c r="AF50" s="570">
        <v>0.2</v>
      </c>
      <c r="AG50" s="570">
        <v>4.2300000000000004</v>
      </c>
      <c r="AH50" s="570">
        <v>89.143000000000001</v>
      </c>
      <c r="AI50" s="569">
        <v>1840.6420000000001</v>
      </c>
      <c r="AJ50" s="570">
        <v>354.65947999999997</v>
      </c>
      <c r="AK50" s="570">
        <v>3.0469200000000001</v>
      </c>
      <c r="AL50" s="570">
        <v>316.18729000000002</v>
      </c>
      <c r="AM50" s="570">
        <v>1.38672</v>
      </c>
      <c r="AN50" s="568">
        <v>148163487.59999999</v>
      </c>
      <c r="AO50" s="571">
        <v>-0.22491539999999999</v>
      </c>
      <c r="AP50" s="568">
        <v>389391.97814999998</v>
      </c>
      <c r="AQ50" s="571">
        <v>-8.1727999999999995E-2</v>
      </c>
      <c r="AR50" s="570">
        <v>141.42500000000001</v>
      </c>
      <c r="AS50" s="568" t="s">
        <v>473</v>
      </c>
      <c r="AT50" s="570">
        <v>38.481299999999997</v>
      </c>
    </row>
    <row r="51" spans="1:46">
      <c r="A51" s="25" t="s">
        <v>1346</v>
      </c>
      <c r="B51" s="25" t="s">
        <v>1052</v>
      </c>
      <c r="C51" s="38">
        <v>0.40277777777777773</v>
      </c>
      <c r="E51" s="19">
        <v>600</v>
      </c>
      <c r="F51" s="19" t="s">
        <v>1037</v>
      </c>
      <c r="G51" s="16">
        <v>1190</v>
      </c>
      <c r="H51" s="16">
        <v>1098</v>
      </c>
      <c r="I51" s="17" t="s">
        <v>754</v>
      </c>
      <c r="J51" s="16" t="s">
        <v>796</v>
      </c>
      <c r="K51" s="33">
        <v>4</v>
      </c>
      <c r="L51" s="33">
        <v>180</v>
      </c>
      <c r="M51" s="19">
        <v>5889.9508999999998</v>
      </c>
      <c r="N51" s="25"/>
      <c r="Q51" s="100">
        <v>266.86669999999998</v>
      </c>
      <c r="R51" s="100">
        <v>269.55</v>
      </c>
      <c r="S51" s="431" t="s">
        <v>652</v>
      </c>
      <c r="T51" s="386">
        <v>28</v>
      </c>
      <c r="U51" s="441">
        <v>0</v>
      </c>
      <c r="V51" s="431" t="s">
        <v>13</v>
      </c>
      <c r="W51" s="569">
        <v>-96.528916878354011</v>
      </c>
      <c r="X51" s="569">
        <v>27.474587291540523</v>
      </c>
      <c r="Y51" s="569">
        <v>957.80717282950036</v>
      </c>
      <c r="Z51" s="573">
        <v>186.41736</v>
      </c>
      <c r="AA51" s="573">
        <v>-5.3939700000000004</v>
      </c>
      <c r="AB51" s="570">
        <v>174.00649999999999</v>
      </c>
      <c r="AC51" s="570">
        <v>52.404000000000003</v>
      </c>
      <c r="AD51" s="572">
        <v>12.1958142376</v>
      </c>
      <c r="AE51" s="570">
        <v>1.2609999999999999</v>
      </c>
      <c r="AF51" s="570">
        <v>0.19900000000000001</v>
      </c>
      <c r="AG51" s="570">
        <v>4.2300000000000004</v>
      </c>
      <c r="AH51" s="570">
        <v>89.108000000000004</v>
      </c>
      <c r="AI51" s="569">
        <v>1840.905</v>
      </c>
      <c r="AJ51" s="570">
        <v>354.61360999999999</v>
      </c>
      <c r="AK51" s="570">
        <v>3.0539399999999999</v>
      </c>
      <c r="AL51" s="570">
        <v>316.07765000000001</v>
      </c>
      <c r="AM51" s="570">
        <v>1.3865099999999999</v>
      </c>
      <c r="AN51" s="568">
        <v>148163311.69999999</v>
      </c>
      <c r="AO51" s="571">
        <v>-0.22618099999999999</v>
      </c>
      <c r="AP51" s="568">
        <v>389336.44799999997</v>
      </c>
      <c r="AQ51" s="571">
        <v>-6.0648399999999998E-2</v>
      </c>
      <c r="AR51" s="570">
        <v>141.36099999999999</v>
      </c>
      <c r="AS51" s="568" t="s">
        <v>473</v>
      </c>
      <c r="AT51" s="570">
        <v>38.545099999999998</v>
      </c>
    </row>
    <row r="52" spans="1:46">
      <c r="A52" s="25" t="s">
        <v>1346</v>
      </c>
      <c r="B52" s="25" t="s">
        <v>641</v>
      </c>
      <c r="C52" s="38">
        <v>0.41250000000000003</v>
      </c>
      <c r="E52" s="19">
        <v>600</v>
      </c>
      <c r="F52" s="19" t="s">
        <v>1037</v>
      </c>
      <c r="G52" s="16">
        <v>1190</v>
      </c>
      <c r="H52" s="16">
        <v>1098</v>
      </c>
      <c r="I52" s="17" t="s">
        <v>910</v>
      </c>
      <c r="J52" s="16" t="s">
        <v>796</v>
      </c>
      <c r="K52" s="33">
        <v>4</v>
      </c>
      <c r="L52" s="33">
        <v>180</v>
      </c>
      <c r="M52" s="19">
        <v>5889.9508999999998</v>
      </c>
      <c r="N52" s="25"/>
      <c r="Q52" s="100">
        <v>266.86669999999998</v>
      </c>
      <c r="R52" s="100">
        <v>269.55</v>
      </c>
      <c r="S52" s="431" t="s">
        <v>652</v>
      </c>
      <c r="T52" s="386">
        <v>42</v>
      </c>
      <c r="U52" s="441">
        <v>0</v>
      </c>
      <c r="V52" s="431" t="s">
        <v>13</v>
      </c>
      <c r="W52" s="569">
        <v>-96.492015783605638</v>
      </c>
      <c r="X52" s="569">
        <v>27.121667030376294</v>
      </c>
      <c r="Y52" s="569">
        <v>1351.7949752794775</v>
      </c>
      <c r="Z52" s="573">
        <v>186.48572999999999</v>
      </c>
      <c r="AA52" s="573">
        <v>-5.4334600000000002</v>
      </c>
      <c r="AB52" s="570">
        <v>179.62700000000001</v>
      </c>
      <c r="AC52" s="570">
        <v>52.526800000000001</v>
      </c>
      <c r="AD52" s="572">
        <v>12.429786393000001</v>
      </c>
      <c r="AE52" s="570">
        <v>1.2589999999999999</v>
      </c>
      <c r="AF52" s="570">
        <v>0.19900000000000001</v>
      </c>
      <c r="AG52" s="570">
        <v>4.24</v>
      </c>
      <c r="AH52" s="570">
        <v>89.070999999999998</v>
      </c>
      <c r="AI52" s="569">
        <v>1841.1</v>
      </c>
      <c r="AJ52" s="570">
        <v>354.56394999999998</v>
      </c>
      <c r="AK52" s="570">
        <v>3.0613199999999998</v>
      </c>
      <c r="AL52" s="570">
        <v>315.95956999999999</v>
      </c>
      <c r="AM52" s="570">
        <v>1.38629</v>
      </c>
      <c r="AN52" s="568">
        <v>148163121.09999999</v>
      </c>
      <c r="AO52" s="571">
        <v>-0.2275423</v>
      </c>
      <c r="AP52" s="568">
        <v>389295.07063999999</v>
      </c>
      <c r="AQ52" s="571">
        <v>-3.7868300000000001E-2</v>
      </c>
      <c r="AR52" s="570">
        <v>141.29230000000001</v>
      </c>
      <c r="AS52" s="568" t="s">
        <v>473</v>
      </c>
      <c r="AT52" s="570">
        <v>38.613599999999998</v>
      </c>
    </row>
    <row r="53" spans="1:46">
      <c r="A53" s="25" t="s">
        <v>1346</v>
      </c>
      <c r="B53" s="25" t="s">
        <v>642</v>
      </c>
      <c r="C53" s="38">
        <v>0.42083333333333334</v>
      </c>
      <c r="E53" s="19">
        <v>600</v>
      </c>
      <c r="F53" s="19" t="s">
        <v>1037</v>
      </c>
      <c r="G53" s="16">
        <v>1190</v>
      </c>
      <c r="H53" s="16">
        <v>1098</v>
      </c>
      <c r="I53" s="17" t="s">
        <v>969</v>
      </c>
      <c r="J53" s="16" t="s">
        <v>796</v>
      </c>
      <c r="K53" s="33">
        <v>4</v>
      </c>
      <c r="L53" s="33">
        <v>180</v>
      </c>
      <c r="M53" s="19">
        <v>5889.9508999999998</v>
      </c>
      <c r="N53" s="25"/>
      <c r="Q53" s="100">
        <v>266.86669999999998</v>
      </c>
      <c r="R53" s="100">
        <v>269.55</v>
      </c>
      <c r="S53" s="431" t="s">
        <v>652</v>
      </c>
      <c r="T53" s="386">
        <v>60</v>
      </c>
      <c r="U53" s="441">
        <v>0</v>
      </c>
      <c r="V53" s="431" t="s">
        <v>13</v>
      </c>
      <c r="W53" s="569">
        <v>-96.435596419011361</v>
      </c>
      <c r="X53" s="569">
        <v>26.778193169962844</v>
      </c>
      <c r="Y53" s="569">
        <v>1858.4885124538359</v>
      </c>
      <c r="Z53" s="573">
        <v>186.54434000000001</v>
      </c>
      <c r="AA53" s="573">
        <v>-5.4670800000000002</v>
      </c>
      <c r="AB53" s="570">
        <v>184.44290000000001</v>
      </c>
      <c r="AC53" s="570">
        <v>52.404299999999999</v>
      </c>
      <c r="AD53" s="572">
        <v>12.630333954799999</v>
      </c>
      <c r="AE53" s="570">
        <v>1.2609999999999999</v>
      </c>
      <c r="AF53" s="570">
        <v>0.19900000000000001</v>
      </c>
      <c r="AG53" s="570">
        <v>4.24</v>
      </c>
      <c r="AH53" s="570">
        <v>89.039000000000001</v>
      </c>
      <c r="AI53" s="569">
        <v>1841.1959999999999</v>
      </c>
      <c r="AJ53" s="570">
        <v>354.52127999999999</v>
      </c>
      <c r="AK53" s="570">
        <v>3.06745</v>
      </c>
      <c r="AL53" s="570">
        <v>315.85836</v>
      </c>
      <c r="AM53" s="570">
        <v>1.3861000000000001</v>
      </c>
      <c r="AN53" s="568">
        <v>148162956.80000001</v>
      </c>
      <c r="AO53" s="571">
        <v>-0.22870760000000001</v>
      </c>
      <c r="AP53" s="568">
        <v>389274.83883000002</v>
      </c>
      <c r="AQ53" s="571">
        <v>-1.8339100000000001E-2</v>
      </c>
      <c r="AR53" s="570">
        <v>141.2336</v>
      </c>
      <c r="AS53" s="568" t="s">
        <v>473</v>
      </c>
      <c r="AT53" s="570">
        <v>38.672199999999997</v>
      </c>
    </row>
    <row r="54" spans="1:46">
      <c r="A54" s="25" t="s">
        <v>1309</v>
      </c>
      <c r="B54" s="25" t="s">
        <v>1066</v>
      </c>
      <c r="C54" s="38">
        <v>0.4291666666666667</v>
      </c>
      <c r="E54" s="19">
        <v>30</v>
      </c>
      <c r="F54" s="19" t="s">
        <v>1037</v>
      </c>
      <c r="G54" s="16">
        <v>1190</v>
      </c>
      <c r="H54" s="16">
        <v>1098</v>
      </c>
      <c r="I54" s="17" t="s">
        <v>638</v>
      </c>
      <c r="J54" s="16" t="s">
        <v>796</v>
      </c>
      <c r="K54" s="33">
        <v>4</v>
      </c>
      <c r="L54" s="33">
        <v>180</v>
      </c>
      <c r="M54" s="19">
        <v>5889.9508999999998</v>
      </c>
      <c r="N54" s="25"/>
      <c r="Q54" s="100">
        <v>266.86669999999998</v>
      </c>
      <c r="R54" s="100">
        <v>269.55</v>
      </c>
      <c r="S54" s="431" t="s">
        <v>1188</v>
      </c>
      <c r="T54" s="386"/>
      <c r="U54" s="438"/>
      <c r="V54" s="342"/>
      <c r="W54"/>
      <c r="X54"/>
      <c r="Y54"/>
      <c r="Z54" s="573">
        <v>186.57857000000001</v>
      </c>
      <c r="AA54" s="573">
        <v>-5.4865899999999996</v>
      </c>
      <c r="AB54" s="570">
        <v>187.23140000000001</v>
      </c>
      <c r="AC54" s="570">
        <v>52.2363</v>
      </c>
      <c r="AD54" s="572">
        <v>12.747320032599999</v>
      </c>
      <c r="AE54" s="570">
        <v>1.264</v>
      </c>
      <c r="AF54" s="570">
        <v>0.2</v>
      </c>
      <c r="AG54" s="570">
        <v>4.24</v>
      </c>
      <c r="AH54" s="570">
        <v>89.02</v>
      </c>
      <c r="AI54" s="569">
        <v>1841.221</v>
      </c>
      <c r="AJ54" s="570">
        <v>354.49639000000002</v>
      </c>
      <c r="AK54" s="570">
        <v>3.07091</v>
      </c>
      <c r="AL54" s="570">
        <v>315.79932000000002</v>
      </c>
      <c r="AM54" s="570">
        <v>1.38598</v>
      </c>
      <c r="AN54" s="568">
        <v>148162860.59999999</v>
      </c>
      <c r="AO54" s="571">
        <v>-0.2293868</v>
      </c>
      <c r="AP54" s="568">
        <v>389269.52555000002</v>
      </c>
      <c r="AQ54" s="571">
        <v>-6.9677999999999997E-3</v>
      </c>
      <c r="AR54" s="570">
        <v>141.1994</v>
      </c>
      <c r="AS54" s="568" t="s">
        <v>473</v>
      </c>
      <c r="AT54" s="570">
        <v>38.706400000000002</v>
      </c>
    </row>
    <row r="55" spans="1:46">
      <c r="A55" s="25" t="s">
        <v>882</v>
      </c>
      <c r="B55" s="25" t="s">
        <v>643</v>
      </c>
      <c r="C55" s="38">
        <v>0.43194444444444446</v>
      </c>
      <c r="E55" s="19">
        <v>600</v>
      </c>
      <c r="F55" s="19" t="s">
        <v>1037</v>
      </c>
      <c r="G55" s="16">
        <v>1190</v>
      </c>
      <c r="H55" s="16">
        <v>1098</v>
      </c>
      <c r="I55" s="17" t="s">
        <v>581</v>
      </c>
      <c r="J55" s="16" t="s">
        <v>796</v>
      </c>
      <c r="K55" s="33">
        <v>4</v>
      </c>
      <c r="L55" s="33">
        <v>180</v>
      </c>
      <c r="M55" s="19">
        <v>5889.9508999999998</v>
      </c>
      <c r="N55" s="25"/>
      <c r="Q55" s="100">
        <v>266.86669999999998</v>
      </c>
      <c r="R55" s="100">
        <v>269.55</v>
      </c>
      <c r="S55"/>
      <c r="T55" s="386"/>
      <c r="U55" s="438"/>
      <c r="V55" s="342"/>
      <c r="W55"/>
      <c r="X55"/>
      <c r="Y55"/>
    </row>
    <row r="56" spans="1:46">
      <c r="A56" s="25" t="s">
        <v>1338</v>
      </c>
      <c r="B56" s="25" t="s">
        <v>644</v>
      </c>
      <c r="C56" s="38">
        <v>0.44166666666666665</v>
      </c>
      <c r="D56" s="32">
        <v>0</v>
      </c>
      <c r="E56" s="19">
        <v>30</v>
      </c>
      <c r="F56" s="19" t="s">
        <v>1037</v>
      </c>
      <c r="G56" s="16">
        <v>1190</v>
      </c>
      <c r="H56" s="16">
        <v>995</v>
      </c>
      <c r="I56" s="35" t="s">
        <v>526</v>
      </c>
      <c r="J56" s="66" t="s">
        <v>1258</v>
      </c>
      <c r="K56" s="33">
        <v>4</v>
      </c>
      <c r="L56" s="33">
        <v>180</v>
      </c>
      <c r="M56" s="19">
        <v>5891.451</v>
      </c>
      <c r="N56" s="25" t="s">
        <v>574</v>
      </c>
      <c r="O56" s="100">
        <v>266.89999999999998</v>
      </c>
      <c r="P56" s="100">
        <v>269.7</v>
      </c>
      <c r="Q56" s="100">
        <v>266.86669999999998</v>
      </c>
      <c r="R56" s="100">
        <v>269.55</v>
      </c>
      <c r="S56"/>
      <c r="T56" s="386"/>
      <c r="U56" s="438"/>
      <c r="V56" s="342"/>
      <c r="W56"/>
      <c r="X56"/>
      <c r="Y56"/>
    </row>
    <row r="57" spans="1:46">
      <c r="A57" s="25" t="s">
        <v>1254</v>
      </c>
      <c r="B57" s="25" t="s">
        <v>1071</v>
      </c>
      <c r="C57" s="38">
        <v>0.44444444444444442</v>
      </c>
      <c r="E57" s="19">
        <v>600</v>
      </c>
      <c r="F57" s="19" t="s">
        <v>1037</v>
      </c>
      <c r="G57" s="16">
        <v>1190</v>
      </c>
      <c r="H57" s="16">
        <v>1098</v>
      </c>
      <c r="I57" s="17" t="s">
        <v>1300</v>
      </c>
      <c r="J57" s="16" t="s">
        <v>796</v>
      </c>
      <c r="K57" s="33">
        <v>4</v>
      </c>
      <c r="L57" s="33">
        <v>180</v>
      </c>
      <c r="M57" s="19">
        <v>5889.9508999999998</v>
      </c>
      <c r="N57" s="25"/>
      <c r="Q57" s="100">
        <v>266.86669999999998</v>
      </c>
      <c r="R57" s="100">
        <v>269.55</v>
      </c>
      <c r="S57" s="431" t="s">
        <v>1132</v>
      </c>
      <c r="T57" s="386">
        <v>0</v>
      </c>
      <c r="U57" s="438">
        <v>0</v>
      </c>
      <c r="V57" s="431" t="s">
        <v>199</v>
      </c>
      <c r="W57" s="569">
        <v>-80.4793435930019</v>
      </c>
      <c r="X57" s="569">
        <v>-77.283930349789657</v>
      </c>
      <c r="Y57" s="569">
        <v>169.86558429188358</v>
      </c>
      <c r="Z57" s="573">
        <v>186.71136000000001</v>
      </c>
      <c r="AA57" s="573">
        <v>-5.5611600000000001</v>
      </c>
      <c r="AB57" s="570">
        <v>197.66720000000001</v>
      </c>
      <c r="AC57" s="570">
        <v>50.946199999999997</v>
      </c>
      <c r="AD57" s="572">
        <v>13.1985520467</v>
      </c>
      <c r="AE57" s="570">
        <v>1.286</v>
      </c>
      <c r="AF57" s="570">
        <v>0.20300000000000001</v>
      </c>
      <c r="AG57" s="570">
        <v>4.24</v>
      </c>
      <c r="AH57" s="570">
        <v>88.947999999999993</v>
      </c>
      <c r="AI57" s="569">
        <v>1841.1079999999999</v>
      </c>
      <c r="AJ57" s="570">
        <v>354.40077000000002</v>
      </c>
      <c r="AK57" s="570">
        <v>3.0833499999999998</v>
      </c>
      <c r="AL57" s="570">
        <v>315.57159000000001</v>
      </c>
      <c r="AM57" s="570">
        <v>1.3855500000000001</v>
      </c>
      <c r="AN57" s="568">
        <v>148162486.90000001</v>
      </c>
      <c r="AO57" s="571">
        <v>-0.23200200000000001</v>
      </c>
      <c r="AP57" s="568">
        <v>389293.57118000003</v>
      </c>
      <c r="AQ57" s="571">
        <v>3.6536100000000002E-2</v>
      </c>
      <c r="AR57" s="570">
        <v>141.0669</v>
      </c>
      <c r="AS57" s="568" t="s">
        <v>473</v>
      </c>
      <c r="AT57" s="570">
        <v>38.838700000000003</v>
      </c>
    </row>
    <row r="58" spans="1:46">
      <c r="A58" s="25" t="s">
        <v>1254</v>
      </c>
      <c r="B58" s="25" t="s">
        <v>1072</v>
      </c>
      <c r="C58" s="38">
        <v>0.45763888888888887</v>
      </c>
      <c r="E58" s="19">
        <v>600</v>
      </c>
      <c r="F58" s="19" t="s">
        <v>1037</v>
      </c>
      <c r="G58" s="16">
        <v>1190</v>
      </c>
      <c r="H58" s="16">
        <v>1098</v>
      </c>
      <c r="I58" s="17" t="s">
        <v>792</v>
      </c>
      <c r="J58" s="16" t="s">
        <v>796</v>
      </c>
      <c r="K58" s="33">
        <v>4</v>
      </c>
      <c r="L58" s="33">
        <v>180</v>
      </c>
      <c r="M58" s="19">
        <v>5889.9508999999998</v>
      </c>
      <c r="N58" s="25"/>
      <c r="Q58" s="100">
        <v>266.86669999999998</v>
      </c>
      <c r="R58" s="100">
        <v>269.55</v>
      </c>
      <c r="S58" s="431" t="s">
        <v>1132</v>
      </c>
      <c r="T58" s="386">
        <v>0</v>
      </c>
      <c r="U58" s="438">
        <v>0</v>
      </c>
      <c r="V58" s="431" t="s">
        <v>202</v>
      </c>
      <c r="W58" s="569">
        <v>-81.776552694209684</v>
      </c>
      <c r="X58" s="569">
        <v>-76.045928625345169</v>
      </c>
      <c r="Y58" s="569">
        <v>389.29785752600537</v>
      </c>
      <c r="Z58" s="573">
        <v>186.78596999999999</v>
      </c>
      <c r="AA58" s="573">
        <v>-5.6021000000000001</v>
      </c>
      <c r="AB58" s="570">
        <v>203.14099999999999</v>
      </c>
      <c r="AC58" s="570">
        <v>49.816200000000002</v>
      </c>
      <c r="AD58" s="572">
        <v>13.4492364991</v>
      </c>
      <c r="AE58" s="570">
        <v>1.3069999999999999</v>
      </c>
      <c r="AF58" s="570">
        <v>0.20699999999999999</v>
      </c>
      <c r="AG58" s="570">
        <v>4.24</v>
      </c>
      <c r="AH58" s="570">
        <v>88.908000000000001</v>
      </c>
      <c r="AI58" s="569">
        <v>1840.9010000000001</v>
      </c>
      <c r="AJ58" s="570">
        <v>354.34820999999999</v>
      </c>
      <c r="AK58" s="570">
        <v>3.08948</v>
      </c>
      <c r="AL58" s="570">
        <v>315.44508000000002</v>
      </c>
      <c r="AM58" s="570">
        <v>1.3853200000000001</v>
      </c>
      <c r="AN58" s="568">
        <v>148162277.5</v>
      </c>
      <c r="AO58" s="571">
        <v>-0.23345189999999999</v>
      </c>
      <c r="AP58" s="568">
        <v>389337.17429</v>
      </c>
      <c r="AQ58" s="571">
        <v>6.0305499999999998E-2</v>
      </c>
      <c r="AR58" s="570">
        <v>140.99270000000001</v>
      </c>
      <c r="AS58" s="568" t="s">
        <v>473</v>
      </c>
      <c r="AT58" s="570">
        <v>38.912599999999998</v>
      </c>
    </row>
    <row r="59" spans="1:46">
      <c r="A59" s="25" t="s">
        <v>1254</v>
      </c>
      <c r="B59" s="25" t="s">
        <v>956</v>
      </c>
      <c r="C59" s="38">
        <v>0.46527777777777773</v>
      </c>
      <c r="E59" s="19">
        <v>600</v>
      </c>
      <c r="F59" s="19" t="s">
        <v>1037</v>
      </c>
      <c r="G59" s="16">
        <v>1190</v>
      </c>
      <c r="H59" s="16">
        <v>1098</v>
      </c>
      <c r="I59" s="52" t="s">
        <v>52</v>
      </c>
      <c r="J59" s="16" t="s">
        <v>796</v>
      </c>
      <c r="K59" s="33">
        <v>4</v>
      </c>
      <c r="L59" s="33">
        <v>180</v>
      </c>
      <c r="M59" s="19">
        <v>5889.9508999999998</v>
      </c>
      <c r="N59" s="25"/>
      <c r="Q59" s="100">
        <v>266.86669999999998</v>
      </c>
      <c r="R59" s="100">
        <v>269.55</v>
      </c>
      <c r="S59" s="431" t="s">
        <v>1132</v>
      </c>
      <c r="T59" s="386">
        <v>0</v>
      </c>
      <c r="U59" s="438">
        <v>-7</v>
      </c>
      <c r="V59" s="431" t="s">
        <v>199</v>
      </c>
      <c r="W59" s="569">
        <v>-83.551131072131511</v>
      </c>
      <c r="X59" s="569">
        <v>-73.763850825819091</v>
      </c>
      <c r="Y59" s="569">
        <v>949.48855910313932</v>
      </c>
      <c r="Z59" s="573">
        <v>186.86144999999999</v>
      </c>
      <c r="AA59" s="573">
        <v>-5.64269</v>
      </c>
      <c r="AB59" s="570">
        <v>208.32329999999999</v>
      </c>
      <c r="AC59" s="570">
        <v>48.420400000000001</v>
      </c>
      <c r="AD59" s="572">
        <v>13.699920951399999</v>
      </c>
      <c r="AE59" s="570">
        <v>1.335</v>
      </c>
      <c r="AF59" s="570">
        <v>0.21099999999999999</v>
      </c>
      <c r="AG59" s="570">
        <v>4.24</v>
      </c>
      <c r="AH59" s="570">
        <v>88.867000000000004</v>
      </c>
      <c r="AI59" s="569">
        <v>1840.595</v>
      </c>
      <c r="AJ59" s="570">
        <v>354.29626999999999</v>
      </c>
      <c r="AK59" s="570">
        <v>3.0949399999999998</v>
      </c>
      <c r="AL59" s="570">
        <v>315.31857000000002</v>
      </c>
      <c r="AM59" s="570">
        <v>1.3850800000000001</v>
      </c>
      <c r="AN59" s="568">
        <v>148162066.69999999</v>
      </c>
      <c r="AO59" s="571">
        <v>-0.23489969999999999</v>
      </c>
      <c r="AP59" s="568">
        <v>389401.99050999997</v>
      </c>
      <c r="AQ59" s="571">
        <v>8.3662899999999998E-2</v>
      </c>
      <c r="AR59" s="570">
        <v>140.9179</v>
      </c>
      <c r="AS59" s="568" t="s">
        <v>473</v>
      </c>
      <c r="AT59" s="570">
        <v>38.987299999999998</v>
      </c>
    </row>
    <row r="60" spans="1:46">
      <c r="A60" s="25" t="s">
        <v>1254</v>
      </c>
      <c r="B60" s="25" t="s">
        <v>958</v>
      </c>
      <c r="C60" s="38">
        <v>0.47430555555555554</v>
      </c>
      <c r="E60" s="19">
        <v>600</v>
      </c>
      <c r="F60" s="19" t="s">
        <v>1037</v>
      </c>
      <c r="G60" s="16">
        <v>1190</v>
      </c>
      <c r="H60" s="16">
        <v>1098</v>
      </c>
      <c r="I60" s="52" t="s">
        <v>53</v>
      </c>
      <c r="J60" s="16" t="s">
        <v>796</v>
      </c>
      <c r="K60" s="33">
        <v>4</v>
      </c>
      <c r="L60" s="33">
        <v>180</v>
      </c>
      <c r="M60" s="19">
        <v>5889.9508999999998</v>
      </c>
      <c r="N60" s="25"/>
      <c r="Q60" s="100">
        <v>266.86669999999998</v>
      </c>
      <c r="R60" s="100">
        <v>269.55</v>
      </c>
      <c r="S60" s="431" t="s">
        <v>1132</v>
      </c>
      <c r="T60" s="386">
        <v>0</v>
      </c>
      <c r="U60" s="438">
        <v>-10.5</v>
      </c>
      <c r="V60" s="431" t="s">
        <v>199</v>
      </c>
      <c r="W60" s="569">
        <v>-84.215890810358033</v>
      </c>
      <c r="X60" s="569">
        <v>-72.662151319509078</v>
      </c>
      <c r="Y60" s="569">
        <v>1342.0144411879669</v>
      </c>
      <c r="Z60" s="573">
        <v>186.92771999999999</v>
      </c>
      <c r="AA60" s="573">
        <v>-5.6776</v>
      </c>
      <c r="AB60" s="570">
        <v>212.5598</v>
      </c>
      <c r="AC60" s="570">
        <v>47.016100000000002</v>
      </c>
      <c r="AD60" s="572">
        <v>13.9171808101</v>
      </c>
      <c r="AE60" s="570">
        <v>1.365</v>
      </c>
      <c r="AF60" s="570">
        <v>0.216</v>
      </c>
      <c r="AG60" s="570">
        <v>4.24</v>
      </c>
      <c r="AH60" s="570">
        <v>88.831000000000003</v>
      </c>
      <c r="AI60" s="569">
        <v>1840.25</v>
      </c>
      <c r="AJ60" s="570">
        <v>354.25191999999998</v>
      </c>
      <c r="AK60" s="570">
        <v>3.0990600000000001</v>
      </c>
      <c r="AL60" s="570">
        <v>315.20891999999998</v>
      </c>
      <c r="AM60" s="570">
        <v>1.38487</v>
      </c>
      <c r="AN60" s="568">
        <v>148161883</v>
      </c>
      <c r="AO60" s="571">
        <v>-0.23615269999999999</v>
      </c>
      <c r="AP60" s="568">
        <v>389475.00526000001</v>
      </c>
      <c r="AQ60" s="571">
        <v>0.1034973</v>
      </c>
      <c r="AR60" s="570">
        <v>140.85249999999999</v>
      </c>
      <c r="AS60" s="568" t="s">
        <v>473</v>
      </c>
      <c r="AT60" s="570">
        <v>39.052500000000002</v>
      </c>
    </row>
    <row r="61" spans="1:46">
      <c r="A61" s="25" t="s">
        <v>1309</v>
      </c>
      <c r="B61" s="25" t="s">
        <v>959</v>
      </c>
      <c r="C61" s="38">
        <v>0.4826388888888889</v>
      </c>
      <c r="E61" s="19">
        <v>30</v>
      </c>
      <c r="F61" s="19" t="s">
        <v>1037</v>
      </c>
      <c r="G61" s="16">
        <v>1190</v>
      </c>
      <c r="H61" s="16">
        <v>1098</v>
      </c>
      <c r="I61" s="17" t="s">
        <v>638</v>
      </c>
      <c r="J61" s="16" t="s">
        <v>796</v>
      </c>
      <c r="K61" s="33">
        <v>4</v>
      </c>
      <c r="L61" s="33">
        <v>180</v>
      </c>
      <c r="M61" s="19">
        <v>5889.9508999999998</v>
      </c>
      <c r="N61" s="25"/>
      <c r="Q61" s="100">
        <v>266.86669999999998</v>
      </c>
      <c r="R61" s="100">
        <v>269.55</v>
      </c>
      <c r="S61" s="431" t="s">
        <v>1188</v>
      </c>
      <c r="T61" s="386"/>
      <c r="U61" s="438"/>
      <c r="V61" s="342"/>
      <c r="W61"/>
      <c r="X61"/>
      <c r="Y61"/>
      <c r="Z61" s="573">
        <v>186.96378999999999</v>
      </c>
      <c r="AA61" s="573">
        <v>-5.6962799999999998</v>
      </c>
      <c r="AB61" s="570">
        <v>214.7406</v>
      </c>
      <c r="AC61" s="570">
        <v>46.191499999999998</v>
      </c>
      <c r="AD61" s="572">
        <v>14.0341668879</v>
      </c>
      <c r="AE61" s="570">
        <v>1.3839999999999999</v>
      </c>
      <c r="AF61" s="570">
        <v>0.219</v>
      </c>
      <c r="AG61" s="570">
        <v>4.25</v>
      </c>
      <c r="AH61" s="570">
        <v>88.811000000000007</v>
      </c>
      <c r="AI61" s="569">
        <v>1840.0340000000001</v>
      </c>
      <c r="AJ61" s="570">
        <v>354.22833000000003</v>
      </c>
      <c r="AK61" s="570">
        <v>3.1010300000000002</v>
      </c>
      <c r="AL61" s="570">
        <v>315.14988</v>
      </c>
      <c r="AM61" s="570">
        <v>1.38476</v>
      </c>
      <c r="AN61" s="568">
        <v>148161783.69999999</v>
      </c>
      <c r="AO61" s="571">
        <v>-0.2368267</v>
      </c>
      <c r="AP61" s="568">
        <v>389520.68083000003</v>
      </c>
      <c r="AQ61" s="571">
        <v>0.113997</v>
      </c>
      <c r="AR61" s="570">
        <v>140.81700000000001</v>
      </c>
      <c r="AS61" s="568" t="s">
        <v>473</v>
      </c>
      <c r="AT61" s="570">
        <v>39.088000000000001</v>
      </c>
    </row>
    <row r="62" spans="1:46">
      <c r="A62" s="25" t="s">
        <v>1086</v>
      </c>
      <c r="B62" s="25" t="s">
        <v>960</v>
      </c>
      <c r="C62" s="38">
        <v>0.48541666666666666</v>
      </c>
      <c r="E62" s="19">
        <v>600</v>
      </c>
      <c r="F62" s="19" t="s">
        <v>1037</v>
      </c>
      <c r="G62" s="16">
        <v>1190</v>
      </c>
      <c r="H62" s="16">
        <v>1098</v>
      </c>
      <c r="I62" s="17" t="s">
        <v>1300</v>
      </c>
      <c r="J62" s="16" t="s">
        <v>796</v>
      </c>
      <c r="K62" s="33">
        <v>4</v>
      </c>
      <c r="L62" s="33">
        <v>180</v>
      </c>
      <c r="M62" s="19">
        <v>5889.9508999999998</v>
      </c>
      <c r="Q62" s="100">
        <v>266.86669999999998</v>
      </c>
      <c r="R62" s="100">
        <v>269.55</v>
      </c>
      <c r="S62" s="431" t="s">
        <v>375</v>
      </c>
      <c r="T62" s="386">
        <v>0</v>
      </c>
      <c r="U62" s="438">
        <v>0</v>
      </c>
      <c r="V62" s="431" t="s">
        <v>198</v>
      </c>
      <c r="W62" s="569">
        <v>108.62576550056978</v>
      </c>
      <c r="X62" s="569">
        <v>83.20093426907178</v>
      </c>
      <c r="Y62" s="569">
        <v>169.99025007838759</v>
      </c>
      <c r="Z62" s="573">
        <v>187.01058</v>
      </c>
      <c r="AA62" s="573">
        <v>-5.7201899999999997</v>
      </c>
      <c r="AB62" s="570">
        <v>217.44149999999999</v>
      </c>
      <c r="AC62" s="570">
        <v>45.066499999999998</v>
      </c>
      <c r="AD62" s="572">
        <v>14.184577559299999</v>
      </c>
      <c r="AE62" s="570">
        <v>1.411</v>
      </c>
      <c r="AF62" s="570">
        <v>0.223</v>
      </c>
      <c r="AG62" s="570">
        <v>4.25</v>
      </c>
      <c r="AH62" s="570">
        <v>88.786000000000001</v>
      </c>
      <c r="AI62" s="569">
        <v>1839.7260000000001</v>
      </c>
      <c r="AJ62" s="570">
        <v>354.19835</v>
      </c>
      <c r="AK62" s="570">
        <v>3.1032799999999998</v>
      </c>
      <c r="AL62" s="570">
        <v>315.07396999999997</v>
      </c>
      <c r="AM62" s="570">
        <v>1.3846099999999999</v>
      </c>
      <c r="AN62" s="568">
        <v>148161655.59999999</v>
      </c>
      <c r="AO62" s="571">
        <v>-0.2376926</v>
      </c>
      <c r="AP62" s="568">
        <v>389585.83536999999</v>
      </c>
      <c r="AQ62" s="571">
        <v>0.12729170000000001</v>
      </c>
      <c r="AR62" s="570">
        <v>140.77099999999999</v>
      </c>
      <c r="AS62" s="568" t="s">
        <v>473</v>
      </c>
      <c r="AT62" s="570">
        <v>39.133899999999997</v>
      </c>
    </row>
    <row r="63" spans="1:46">
      <c r="A63" s="25" t="s">
        <v>1086</v>
      </c>
      <c r="B63" s="25" t="s">
        <v>961</v>
      </c>
      <c r="C63" s="38">
        <v>0.49374999999999997</v>
      </c>
      <c r="E63" s="19">
        <v>600</v>
      </c>
      <c r="F63" s="19" t="s">
        <v>1037</v>
      </c>
      <c r="G63" s="16">
        <v>1190</v>
      </c>
      <c r="H63" s="16">
        <v>1098</v>
      </c>
      <c r="I63" s="17" t="s">
        <v>792</v>
      </c>
      <c r="J63" s="16" t="s">
        <v>796</v>
      </c>
      <c r="K63" s="33">
        <v>4</v>
      </c>
      <c r="L63" s="33">
        <v>180</v>
      </c>
      <c r="M63" s="19">
        <v>5889.9508999999998</v>
      </c>
      <c r="Q63" s="100">
        <v>266.86669999999998</v>
      </c>
      <c r="R63" s="100">
        <v>269.55</v>
      </c>
      <c r="S63" s="431" t="s">
        <v>375</v>
      </c>
      <c r="T63" s="386">
        <v>0</v>
      </c>
      <c r="U63" s="438">
        <v>0</v>
      </c>
      <c r="V63" s="431" t="s">
        <v>201</v>
      </c>
      <c r="W63" s="569">
        <v>102.8780276757678</v>
      </c>
      <c r="X63" s="569">
        <v>81.366047387348829</v>
      </c>
      <c r="Y63" s="569">
        <v>389.65717894906174</v>
      </c>
      <c r="Z63" s="573">
        <v>187.07380000000001</v>
      </c>
      <c r="AA63" s="573">
        <v>-5.7518799999999999</v>
      </c>
      <c r="AB63" s="570">
        <v>220.8655</v>
      </c>
      <c r="AC63" s="570">
        <v>43.461799999999997</v>
      </c>
      <c r="AD63" s="572">
        <v>14.3851251213</v>
      </c>
      <c r="AE63" s="570">
        <v>1.4510000000000001</v>
      </c>
      <c r="AF63" s="570">
        <v>0.23</v>
      </c>
      <c r="AG63" s="570">
        <v>4.25</v>
      </c>
      <c r="AH63" s="570">
        <v>88.751999999999995</v>
      </c>
      <c r="AI63" s="569">
        <v>1839.2639999999999</v>
      </c>
      <c r="AJ63" s="570">
        <v>354.15902</v>
      </c>
      <c r="AK63" s="570">
        <v>3.1057800000000002</v>
      </c>
      <c r="AL63" s="570">
        <v>314.97275999999999</v>
      </c>
      <c r="AM63" s="570">
        <v>1.38442</v>
      </c>
      <c r="AN63" s="568">
        <v>148161484</v>
      </c>
      <c r="AO63" s="571">
        <v>-0.2388459</v>
      </c>
      <c r="AP63" s="568">
        <v>389683.74791999999</v>
      </c>
      <c r="AQ63" s="571">
        <v>0.14462739999999999</v>
      </c>
      <c r="AR63" s="570">
        <v>140.709</v>
      </c>
      <c r="AS63" s="568" t="s">
        <v>473</v>
      </c>
      <c r="AT63" s="570">
        <v>39.195700000000002</v>
      </c>
    </row>
    <row r="64" spans="1:46">
      <c r="A64" s="25" t="s">
        <v>1086</v>
      </c>
      <c r="B64" s="25" t="s">
        <v>1350</v>
      </c>
      <c r="C64" s="38">
        <v>0.50208333333333333</v>
      </c>
      <c r="E64" s="19">
        <v>600</v>
      </c>
      <c r="F64" s="19" t="s">
        <v>1037</v>
      </c>
      <c r="G64" s="16">
        <v>1190</v>
      </c>
      <c r="H64" s="16">
        <v>1098</v>
      </c>
      <c r="I64" s="52" t="s">
        <v>54</v>
      </c>
      <c r="J64" s="16" t="s">
        <v>796</v>
      </c>
      <c r="K64" s="33">
        <v>4</v>
      </c>
      <c r="L64" s="33">
        <v>180</v>
      </c>
      <c r="M64" s="19">
        <v>5889.9508999999998</v>
      </c>
      <c r="Q64" s="100">
        <v>266.86669999999998</v>
      </c>
      <c r="R64" s="100">
        <v>269.55</v>
      </c>
      <c r="S64" s="431" t="s">
        <v>375</v>
      </c>
      <c r="T64" s="386">
        <v>0</v>
      </c>
      <c r="U64" s="438">
        <v>7</v>
      </c>
      <c r="V64" s="431" t="s">
        <v>198</v>
      </c>
      <c r="W64" s="569">
        <v>97.04504272387004</v>
      </c>
      <c r="X64" s="569">
        <v>78.071134870332699</v>
      </c>
      <c r="Y64" s="569">
        <v>934.82109788896059</v>
      </c>
      <c r="Z64" s="573">
        <v>187.13802999999999</v>
      </c>
      <c r="AA64" s="573">
        <v>-5.7833600000000001</v>
      </c>
      <c r="AB64" s="570">
        <v>224.09389999999999</v>
      </c>
      <c r="AC64" s="570">
        <v>41.749000000000002</v>
      </c>
      <c r="AD64" s="572">
        <v>14.5856726832</v>
      </c>
      <c r="AE64" s="570">
        <v>1.4990000000000001</v>
      </c>
      <c r="AF64" s="570">
        <v>0.23699999999999999</v>
      </c>
      <c r="AG64" s="570">
        <v>4.25</v>
      </c>
      <c r="AH64" s="570">
        <v>88.716999999999999</v>
      </c>
      <c r="AI64" s="569">
        <v>1838.7439999999999</v>
      </c>
      <c r="AJ64" s="570">
        <v>354.12052999999997</v>
      </c>
      <c r="AK64" s="570">
        <v>3.10765</v>
      </c>
      <c r="AL64" s="570">
        <v>314.87155000000001</v>
      </c>
      <c r="AM64" s="570">
        <v>1.3842300000000001</v>
      </c>
      <c r="AN64" s="568">
        <v>148161311.59999999</v>
      </c>
      <c r="AO64" s="571">
        <v>-0.23999789999999999</v>
      </c>
      <c r="AP64" s="568">
        <v>389793.96827000001</v>
      </c>
      <c r="AQ64" s="571">
        <v>0.1614747</v>
      </c>
      <c r="AR64" s="570">
        <v>140.64609999999999</v>
      </c>
      <c r="AS64" s="568" t="s">
        <v>473</v>
      </c>
      <c r="AT64" s="570">
        <v>39.258400000000002</v>
      </c>
    </row>
    <row r="65" spans="1:46">
      <c r="A65" s="25" t="s">
        <v>1086</v>
      </c>
      <c r="B65" s="25" t="s">
        <v>1351</v>
      </c>
      <c r="C65" s="38">
        <v>0.51111111111111118</v>
      </c>
      <c r="E65" s="19">
        <v>600</v>
      </c>
      <c r="F65" s="19" t="s">
        <v>1037</v>
      </c>
      <c r="G65" s="16">
        <v>1190</v>
      </c>
      <c r="H65" s="16">
        <v>1098</v>
      </c>
      <c r="I65" s="52" t="s">
        <v>55</v>
      </c>
      <c r="J65" s="16" t="s">
        <v>796</v>
      </c>
      <c r="K65" s="33">
        <v>4</v>
      </c>
      <c r="L65" s="33">
        <v>180</v>
      </c>
      <c r="M65" s="19">
        <v>5889.9508999999998</v>
      </c>
      <c r="Q65" s="100">
        <v>266.86669999999998</v>
      </c>
      <c r="R65" s="100">
        <v>269.55</v>
      </c>
      <c r="S65" s="431" t="s">
        <v>375</v>
      </c>
      <c r="T65" s="386">
        <v>0</v>
      </c>
      <c r="U65" s="438">
        <v>10.5</v>
      </c>
      <c r="V65" s="431" t="s">
        <v>198</v>
      </c>
      <c r="W65" s="569">
        <v>95.116394000614036</v>
      </c>
      <c r="X65" s="569">
        <v>76.430985758200734</v>
      </c>
      <c r="Y65" s="569">
        <v>1323.2892912325724</v>
      </c>
      <c r="Z65" s="573">
        <v>187.20889</v>
      </c>
      <c r="AA65" s="573">
        <v>-5.8172100000000002</v>
      </c>
      <c r="AB65" s="570">
        <v>227.38229999999999</v>
      </c>
      <c r="AC65" s="570">
        <v>39.7849</v>
      </c>
      <c r="AD65" s="572">
        <v>14.802932542000001</v>
      </c>
      <c r="AE65" s="570">
        <v>1.56</v>
      </c>
      <c r="AF65" s="570">
        <v>0.247</v>
      </c>
      <c r="AG65" s="570">
        <v>4.25</v>
      </c>
      <c r="AH65" s="570">
        <v>88.679000000000002</v>
      </c>
      <c r="AI65" s="569">
        <v>1838.117</v>
      </c>
      <c r="AJ65" s="570">
        <v>354.07987000000003</v>
      </c>
      <c r="AK65" s="570">
        <v>3.10894</v>
      </c>
      <c r="AL65" s="570">
        <v>314.76190000000003</v>
      </c>
      <c r="AM65" s="570">
        <v>1.38402</v>
      </c>
      <c r="AN65" s="568">
        <v>148161123.90000001</v>
      </c>
      <c r="AO65" s="571">
        <v>-0.24124419999999999</v>
      </c>
      <c r="AP65" s="568">
        <v>389926.83539999998</v>
      </c>
      <c r="AQ65" s="571">
        <v>0.17912330000000001</v>
      </c>
      <c r="AR65" s="570">
        <v>140.5771</v>
      </c>
      <c r="AS65" s="568" t="s">
        <v>473</v>
      </c>
      <c r="AT65" s="570">
        <v>39.327300000000001</v>
      </c>
    </row>
    <row r="66" spans="1:46">
      <c r="A66" s="2" t="s">
        <v>1309</v>
      </c>
      <c r="B66" s="25" t="s">
        <v>575</v>
      </c>
      <c r="C66" s="38">
        <v>0.51944444444444449</v>
      </c>
      <c r="D66" s="38"/>
      <c r="E66" s="1">
        <v>30</v>
      </c>
      <c r="F66" s="19" t="s">
        <v>1037</v>
      </c>
      <c r="G66" s="16">
        <v>1190</v>
      </c>
      <c r="H66" s="16">
        <v>1098</v>
      </c>
      <c r="I66" s="17" t="s">
        <v>638</v>
      </c>
      <c r="J66" s="16" t="s">
        <v>796</v>
      </c>
      <c r="K66" s="33">
        <v>4</v>
      </c>
      <c r="L66" s="33">
        <v>180</v>
      </c>
      <c r="M66" s="19">
        <v>5889.9508999999998</v>
      </c>
      <c r="Q66" s="100">
        <v>266.86669999999998</v>
      </c>
      <c r="R66" s="100">
        <v>269.55</v>
      </c>
      <c r="S66" s="431" t="s">
        <v>1188</v>
      </c>
      <c r="T66" s="386"/>
      <c r="U66" s="386"/>
      <c r="V66" s="342"/>
      <c r="W66"/>
      <c r="X66"/>
      <c r="Y66"/>
      <c r="Z66" s="573">
        <v>187.24762000000001</v>
      </c>
      <c r="AA66" s="573">
        <v>-5.8353299999999999</v>
      </c>
      <c r="AB66" s="570">
        <v>229.06780000000001</v>
      </c>
      <c r="AC66" s="570">
        <v>38.685099999999998</v>
      </c>
      <c r="AD66" s="572">
        <v>14.919918619800001</v>
      </c>
      <c r="AE66" s="570">
        <v>1.597</v>
      </c>
      <c r="AF66" s="570">
        <v>0.253</v>
      </c>
      <c r="AG66" s="570">
        <v>4.25</v>
      </c>
      <c r="AH66" s="570">
        <v>88.659000000000006</v>
      </c>
      <c r="AI66" s="569">
        <v>1837.7539999999999</v>
      </c>
      <c r="AJ66" s="570">
        <v>354.05846000000003</v>
      </c>
      <c r="AK66" s="570">
        <v>3.1093000000000002</v>
      </c>
      <c r="AL66" s="570">
        <v>314.70285999999999</v>
      </c>
      <c r="AM66" s="570">
        <v>1.38391</v>
      </c>
      <c r="AN66" s="568">
        <v>148161022.5</v>
      </c>
      <c r="AO66" s="571">
        <v>-0.24191470000000001</v>
      </c>
      <c r="AP66" s="568">
        <v>390004.00646</v>
      </c>
      <c r="AQ66" s="571">
        <v>0.18834809999999999</v>
      </c>
      <c r="AR66" s="570">
        <v>140.5394</v>
      </c>
      <c r="AS66" s="568" t="s">
        <v>473</v>
      </c>
      <c r="AT66" s="570">
        <v>39.364899999999999</v>
      </c>
    </row>
    <row r="67" spans="1:46">
      <c r="A67" s="2" t="s">
        <v>882</v>
      </c>
      <c r="B67" s="25" t="s">
        <v>576</v>
      </c>
      <c r="C67" s="38">
        <v>0.52013888888888882</v>
      </c>
      <c r="D67" s="38"/>
      <c r="E67" s="1">
        <v>600</v>
      </c>
      <c r="F67" s="19" t="s">
        <v>1037</v>
      </c>
      <c r="G67" s="16">
        <v>1190</v>
      </c>
      <c r="H67" s="16">
        <v>1098</v>
      </c>
      <c r="I67" s="17" t="s">
        <v>581</v>
      </c>
      <c r="J67" s="16" t="s">
        <v>796</v>
      </c>
      <c r="K67" s="33">
        <v>4</v>
      </c>
      <c r="L67" s="33">
        <v>180</v>
      </c>
      <c r="M67" s="19">
        <v>5889.9508999999998</v>
      </c>
      <c r="Q67" s="100">
        <v>266.86669999999998</v>
      </c>
      <c r="R67" s="100">
        <v>269.55</v>
      </c>
      <c r="S67"/>
      <c r="T67" s="386"/>
      <c r="U67" s="386"/>
      <c r="V67" s="342"/>
      <c r="W67"/>
      <c r="X67"/>
      <c r="Y67"/>
    </row>
    <row r="68" spans="1:46">
      <c r="A68" s="2" t="s">
        <v>1338</v>
      </c>
      <c r="B68" s="25" t="s">
        <v>577</v>
      </c>
      <c r="C68" s="38">
        <v>0.52916666666666667</v>
      </c>
      <c r="D68" s="32">
        <v>0</v>
      </c>
      <c r="E68" s="1">
        <v>30</v>
      </c>
      <c r="F68" s="19" t="s">
        <v>1037</v>
      </c>
      <c r="G68" s="1">
        <v>1190</v>
      </c>
      <c r="H68" s="1">
        <v>995</v>
      </c>
      <c r="I68" s="35" t="s">
        <v>526</v>
      </c>
      <c r="J68" s="66" t="s">
        <v>1258</v>
      </c>
      <c r="K68" s="33">
        <v>4</v>
      </c>
      <c r="L68" s="33">
        <v>180</v>
      </c>
      <c r="M68" s="19">
        <v>5891.451</v>
      </c>
      <c r="N68" t="s">
        <v>897</v>
      </c>
      <c r="O68" s="100">
        <v>266.7</v>
      </c>
      <c r="P68" s="100">
        <v>269.8</v>
      </c>
      <c r="Q68" s="100">
        <v>266.86669999999998</v>
      </c>
      <c r="R68" s="100">
        <v>269.55</v>
      </c>
      <c r="S68"/>
      <c r="T68" s="386"/>
      <c r="U68" s="386"/>
      <c r="V68" s="342"/>
      <c r="W68"/>
      <c r="X68"/>
      <c r="Y68"/>
    </row>
    <row r="69" spans="1:46">
      <c r="A69" s="2" t="s">
        <v>1338</v>
      </c>
      <c r="B69" s="25" t="s">
        <v>585</v>
      </c>
      <c r="C69" s="38">
        <v>0.53194444444444444</v>
      </c>
      <c r="D69" s="32">
        <v>0</v>
      </c>
      <c r="E69" s="1">
        <v>30</v>
      </c>
      <c r="F69" s="19" t="s">
        <v>1037</v>
      </c>
      <c r="G69" s="1">
        <v>1070</v>
      </c>
      <c r="H69" s="1">
        <v>875</v>
      </c>
      <c r="I69" s="17" t="s">
        <v>1267</v>
      </c>
      <c r="J69" s="16" t="s">
        <v>1258</v>
      </c>
      <c r="K69" s="33">
        <v>4</v>
      </c>
      <c r="L69" s="33">
        <v>180</v>
      </c>
      <c r="M69" s="19">
        <v>5891.451</v>
      </c>
      <c r="O69" s="105">
        <v>266.8</v>
      </c>
      <c r="P69" s="105">
        <v>269</v>
      </c>
      <c r="Q69" s="100">
        <v>266.86669999999998</v>
      </c>
      <c r="R69" s="100">
        <v>269.55</v>
      </c>
      <c r="S69"/>
      <c r="T69" s="386"/>
      <c r="U69" s="386"/>
      <c r="V69"/>
      <c r="W69"/>
      <c r="X69"/>
      <c r="Y69"/>
    </row>
    <row r="70" spans="1:46">
      <c r="A70" s="2" t="s">
        <v>1259</v>
      </c>
      <c r="B70" s="25" t="s">
        <v>586</v>
      </c>
      <c r="C70" s="38">
        <v>0.55069444444444449</v>
      </c>
      <c r="D70" s="32">
        <v>0</v>
      </c>
      <c r="E70" s="1">
        <v>10</v>
      </c>
      <c r="F70" s="19" t="s">
        <v>1037</v>
      </c>
      <c r="G70" s="1">
        <v>1190</v>
      </c>
      <c r="H70" s="1">
        <v>1098</v>
      </c>
      <c r="I70" s="35" t="s">
        <v>526</v>
      </c>
      <c r="J70" s="66" t="s">
        <v>1258</v>
      </c>
      <c r="K70" s="33">
        <v>4</v>
      </c>
      <c r="L70" s="33">
        <v>180</v>
      </c>
      <c r="M70" s="19">
        <v>5889.9508999999998</v>
      </c>
      <c r="O70" s="105">
        <v>267</v>
      </c>
      <c r="P70" s="105">
        <v>269.39999999999998</v>
      </c>
      <c r="Q70" s="100">
        <v>266.86669999999998</v>
      </c>
      <c r="R70" s="100">
        <v>269.55</v>
      </c>
      <c r="S70"/>
      <c r="T70" s="385"/>
      <c r="U70" s="385"/>
      <c r="V70"/>
      <c r="W70"/>
      <c r="X70"/>
      <c r="Y70"/>
    </row>
    <row r="71" spans="1:46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N71" t="s">
        <v>578</v>
      </c>
      <c r="S71"/>
      <c r="T71"/>
      <c r="U71"/>
      <c r="V71"/>
      <c r="W71"/>
      <c r="X71"/>
      <c r="Y71"/>
    </row>
    <row r="72" spans="1:46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N72" t="s">
        <v>584</v>
      </c>
      <c r="S72"/>
      <c r="T72"/>
      <c r="U72"/>
      <c r="V72"/>
      <c r="W72"/>
      <c r="X72"/>
      <c r="Y72"/>
    </row>
    <row r="73" spans="1:46">
      <c r="A73" s="2"/>
      <c r="B73" s="183" t="s">
        <v>1260</v>
      </c>
      <c r="C73" s="147" t="s">
        <v>1261</v>
      </c>
      <c r="D73" s="84">
        <v>5888.5839999999998</v>
      </c>
      <c r="E73" s="149"/>
      <c r="F73" s="84" t="s">
        <v>1262</v>
      </c>
      <c r="G73" s="84" t="s">
        <v>1263</v>
      </c>
      <c r="H73" s="84" t="s">
        <v>1264</v>
      </c>
      <c r="I73" s="22" t="s">
        <v>1100</v>
      </c>
      <c r="J73" s="84" t="s">
        <v>1101</v>
      </c>
      <c r="K73" s="84" t="s">
        <v>1102</v>
      </c>
      <c r="L73" s="177"/>
      <c r="M73" s="39"/>
      <c r="S73" s="35"/>
      <c r="T73" s="35"/>
      <c r="U73" s="35"/>
      <c r="V73" s="35"/>
      <c r="W73"/>
      <c r="X73"/>
      <c r="Y73"/>
    </row>
    <row r="74" spans="1:46">
      <c r="A74" s="2"/>
      <c r="B74" s="182"/>
      <c r="C74" s="147" t="s">
        <v>1099</v>
      </c>
      <c r="D74" s="84">
        <v>5889.9508999999998</v>
      </c>
      <c r="E74" s="149"/>
      <c r="F74" s="84" t="s">
        <v>652</v>
      </c>
      <c r="G74" s="84" t="s">
        <v>653</v>
      </c>
      <c r="H74" s="84" t="s">
        <v>654</v>
      </c>
      <c r="I74" s="22" t="s">
        <v>1294</v>
      </c>
      <c r="J74" s="84" t="s">
        <v>1295</v>
      </c>
      <c r="K74" s="84" t="s">
        <v>501</v>
      </c>
      <c r="L74" s="177"/>
      <c r="M74" s="39"/>
      <c r="S74"/>
      <c r="T74"/>
      <c r="U74"/>
      <c r="V74"/>
      <c r="W74"/>
      <c r="X74"/>
      <c r="Y74"/>
    </row>
    <row r="75" spans="1:46">
      <c r="A75" s="2"/>
      <c r="B75" s="182"/>
      <c r="C75" s="147" t="s">
        <v>502</v>
      </c>
      <c r="D75" s="84">
        <v>5891.451</v>
      </c>
      <c r="E75" s="149"/>
      <c r="F75" s="84" t="s">
        <v>503</v>
      </c>
      <c r="G75" s="84" t="s">
        <v>504</v>
      </c>
      <c r="H75" s="84" t="s">
        <v>505</v>
      </c>
      <c r="I75" s="22" t="s">
        <v>480</v>
      </c>
      <c r="J75" s="84" t="s">
        <v>496</v>
      </c>
      <c r="K75" s="84" t="s">
        <v>440</v>
      </c>
      <c r="L75" s="177"/>
      <c r="M75" s="39"/>
      <c r="S75"/>
      <c r="T75"/>
      <c r="U75"/>
      <c r="V75"/>
      <c r="W75"/>
      <c r="X75"/>
      <c r="Y75"/>
    </row>
    <row r="76" spans="1:46">
      <c r="A76" s="2"/>
      <c r="B76" s="182"/>
      <c r="C76" s="147" t="s">
        <v>497</v>
      </c>
      <c r="D76" s="155">
        <v>7647.38</v>
      </c>
      <c r="E76" s="149"/>
      <c r="F76" s="84" t="s">
        <v>1132</v>
      </c>
      <c r="G76" s="84" t="s">
        <v>1095</v>
      </c>
      <c r="H76" s="84" t="s">
        <v>1293</v>
      </c>
      <c r="I76" s="22" t="s">
        <v>498</v>
      </c>
      <c r="J76" s="84" t="s">
        <v>499</v>
      </c>
      <c r="K76" s="84" t="s">
        <v>500</v>
      </c>
      <c r="L76" s="177"/>
      <c r="M76" s="39"/>
      <c r="S76"/>
      <c r="T76"/>
      <c r="U76"/>
      <c r="V76"/>
      <c r="W76"/>
      <c r="X76"/>
      <c r="Y76"/>
    </row>
    <row r="77" spans="1:46">
      <c r="A77" s="2"/>
      <c r="B77" s="182"/>
      <c r="C77" s="147" t="s">
        <v>374</v>
      </c>
      <c r="D77" s="84">
        <v>7698.9647000000004</v>
      </c>
      <c r="E77" s="149"/>
      <c r="F77" s="84" t="s">
        <v>375</v>
      </c>
      <c r="G77" s="84" t="s">
        <v>376</v>
      </c>
      <c r="H77" s="84" t="s">
        <v>377</v>
      </c>
      <c r="I77" s="22" t="s">
        <v>378</v>
      </c>
      <c r="J77" s="84" t="s">
        <v>379</v>
      </c>
      <c r="K77" s="84" t="s">
        <v>380</v>
      </c>
      <c r="L77" s="177"/>
      <c r="M77" s="39"/>
      <c r="S77"/>
      <c r="T77"/>
      <c r="U77"/>
      <c r="V77"/>
      <c r="W77"/>
      <c r="X77"/>
      <c r="Y77"/>
    </row>
    <row r="78" spans="1:46">
      <c r="A78" s="2"/>
      <c r="B78" s="182"/>
      <c r="C78" s="147"/>
      <c r="D78" s="84"/>
      <c r="E78" s="149"/>
      <c r="F78" s="84"/>
      <c r="G78" s="177"/>
      <c r="H78" s="177"/>
      <c r="J78" s="177"/>
      <c r="K78" s="177"/>
      <c r="L78" s="177"/>
      <c r="M78" s="39"/>
      <c r="S78"/>
      <c r="T78"/>
      <c r="U78"/>
      <c r="V78"/>
      <c r="W78"/>
      <c r="X78"/>
      <c r="Y78"/>
    </row>
    <row r="79" spans="1:46">
      <c r="A79" s="2"/>
      <c r="B79" s="182"/>
      <c r="C79" s="147" t="s">
        <v>1302</v>
      </c>
      <c r="D79" s="748" t="s">
        <v>1297</v>
      </c>
      <c r="E79" s="748"/>
      <c r="F79" s="84" t="s">
        <v>381</v>
      </c>
      <c r="G79" s="177"/>
      <c r="H79" s="177"/>
      <c r="I79" s="173" t="s">
        <v>1139</v>
      </c>
      <c r="J79" s="736" t="s">
        <v>1140</v>
      </c>
      <c r="K79" s="736"/>
      <c r="L79" s="148" t="s">
        <v>1141</v>
      </c>
      <c r="M79" s="39"/>
      <c r="S79"/>
      <c r="T79"/>
      <c r="U79"/>
      <c r="V79"/>
      <c r="W79"/>
      <c r="X79"/>
      <c r="Y79"/>
    </row>
    <row r="80" spans="1:46">
      <c r="A80" s="2"/>
      <c r="B80" s="182"/>
      <c r="C80" s="147" t="s">
        <v>1303</v>
      </c>
      <c r="D80" s="748" t="s">
        <v>1298</v>
      </c>
      <c r="E80" s="748"/>
      <c r="F80" s="19"/>
      <c r="G80" s="177"/>
      <c r="H80" s="177"/>
      <c r="J80" s="736" t="s">
        <v>441</v>
      </c>
      <c r="K80" s="736"/>
      <c r="L80" s="148" t="s">
        <v>1143</v>
      </c>
      <c r="M80" s="39"/>
      <c r="S80"/>
      <c r="T80"/>
      <c r="U80"/>
      <c r="V80"/>
      <c r="W80"/>
      <c r="X80"/>
      <c r="Y80"/>
    </row>
    <row r="81" spans="1:25">
      <c r="A81" s="2"/>
      <c r="B81" s="182"/>
      <c r="C81" s="147" t="s">
        <v>1304</v>
      </c>
      <c r="D81" s="748" t="s">
        <v>1299</v>
      </c>
      <c r="E81" s="748"/>
      <c r="F81" s="19"/>
      <c r="G81" s="177"/>
      <c r="H81" s="177"/>
      <c r="J81" s="177"/>
      <c r="K81" s="177"/>
      <c r="L81" s="177"/>
      <c r="M81" s="39"/>
      <c r="S81"/>
      <c r="T81"/>
      <c r="U81"/>
      <c r="V81"/>
      <c r="W81"/>
      <c r="X81"/>
      <c r="Y81"/>
    </row>
    <row r="82" spans="1:25">
      <c r="A82" s="2"/>
      <c r="B82" s="182"/>
      <c r="C82" s="147" t="s">
        <v>1305</v>
      </c>
      <c r="D82" s="748" t="s">
        <v>1138</v>
      </c>
      <c r="E82" s="748"/>
      <c r="F82" s="19"/>
      <c r="G82" s="177"/>
      <c r="H82" s="177"/>
      <c r="I82" s="177"/>
      <c r="J82" s="177"/>
      <c r="K82" s="177"/>
      <c r="L82" s="177"/>
      <c r="M82" s="39"/>
      <c r="S82"/>
      <c r="T82"/>
      <c r="U82"/>
      <c r="V82"/>
      <c r="W82"/>
      <c r="X82"/>
      <c r="Y82"/>
    </row>
    <row r="83" spans="1:25">
      <c r="A83" s="2"/>
      <c r="B83" s="182"/>
      <c r="C83" s="85"/>
      <c r="D83" s="177"/>
      <c r="E83" s="15"/>
      <c r="F83" s="19"/>
      <c r="G83" s="177"/>
      <c r="H83" s="177"/>
      <c r="I83" s="177"/>
      <c r="J83" s="177"/>
      <c r="K83" s="177"/>
      <c r="L83" s="177"/>
      <c r="M83" s="39"/>
      <c r="S83"/>
      <c r="T83"/>
      <c r="U83"/>
      <c r="V83"/>
      <c r="W83"/>
      <c r="X83"/>
      <c r="Y83"/>
    </row>
    <row r="84" spans="1:25">
      <c r="A84" s="2"/>
      <c r="B84" s="182"/>
      <c r="C84" s="28" t="s">
        <v>786</v>
      </c>
      <c r="D84" s="175">
        <v>1</v>
      </c>
      <c r="E84" s="749" t="s">
        <v>1032</v>
      </c>
      <c r="F84" s="749"/>
      <c r="G84" s="749"/>
      <c r="H84" s="177"/>
      <c r="I84" s="177"/>
      <c r="J84" s="177"/>
      <c r="K84" s="177"/>
      <c r="L84" s="177"/>
      <c r="M84" s="39"/>
      <c r="S84"/>
      <c r="T84"/>
      <c r="U84"/>
      <c r="V84"/>
      <c r="W84"/>
      <c r="X84"/>
      <c r="Y84"/>
    </row>
    <row r="85" spans="1:25">
      <c r="A85" s="2"/>
      <c r="B85" s="182"/>
      <c r="C85" s="19"/>
      <c r="D85" s="28"/>
      <c r="E85" s="750" t="s">
        <v>1183</v>
      </c>
      <c r="F85" s="751"/>
      <c r="G85" s="751"/>
      <c r="H85" s="177"/>
      <c r="I85" s="177"/>
      <c r="J85" s="177"/>
      <c r="K85" s="177"/>
      <c r="L85" s="177"/>
      <c r="M85" s="39"/>
      <c r="S85"/>
      <c r="T85"/>
      <c r="U85"/>
      <c r="V85"/>
      <c r="W85"/>
      <c r="X85"/>
      <c r="Y85"/>
    </row>
    <row r="86" spans="1:25">
      <c r="A86" s="2"/>
      <c r="B86" s="182"/>
      <c r="C86" s="85"/>
      <c r="D86" s="28">
        <v>2</v>
      </c>
      <c r="E86" s="749" t="s">
        <v>1008</v>
      </c>
      <c r="F86" s="749"/>
      <c r="G86" s="749"/>
      <c r="H86" s="177"/>
      <c r="I86" s="177"/>
      <c r="J86" s="177"/>
      <c r="K86" s="177"/>
      <c r="L86" s="177"/>
      <c r="M86" s="39"/>
      <c r="S86"/>
      <c r="T86"/>
      <c r="U86"/>
      <c r="V86"/>
      <c r="W86"/>
      <c r="X86"/>
      <c r="Y86"/>
    </row>
    <row r="87" spans="1:25">
      <c r="A87" s="2"/>
      <c r="B87" s="182"/>
      <c r="C87" s="85"/>
      <c r="D87" s="28"/>
      <c r="E87" s="750" t="s">
        <v>1009</v>
      </c>
      <c r="F87" s="751"/>
      <c r="G87" s="751"/>
      <c r="H87" s="177"/>
      <c r="I87" s="177"/>
      <c r="J87" s="177"/>
      <c r="K87" s="177"/>
      <c r="L87" s="177"/>
      <c r="M87" s="39"/>
      <c r="S87"/>
      <c r="T87"/>
      <c r="U87"/>
      <c r="V87"/>
      <c r="W87"/>
      <c r="X87"/>
      <c r="Y87"/>
    </row>
    <row r="88" spans="1:25">
      <c r="A88" s="2"/>
      <c r="B88" s="182"/>
      <c r="C88" s="177"/>
      <c r="D88" s="175">
        <v>3</v>
      </c>
      <c r="E88" s="736" t="s">
        <v>1010</v>
      </c>
      <c r="F88" s="736"/>
      <c r="G88" s="736"/>
      <c r="H88" s="177"/>
      <c r="I88" s="177"/>
      <c r="J88" s="177"/>
      <c r="K88" s="177"/>
      <c r="L88" s="177"/>
      <c r="M88" s="39"/>
      <c r="S88"/>
      <c r="T88"/>
      <c r="U88"/>
      <c r="V88"/>
      <c r="W88"/>
      <c r="X88"/>
      <c r="Y88"/>
    </row>
    <row r="89" spans="1:25">
      <c r="A89" s="2"/>
      <c r="B89" s="182"/>
      <c r="C89" s="177"/>
      <c r="D89" s="175"/>
      <c r="E89" s="746" t="s">
        <v>1353</v>
      </c>
      <c r="F89" s="746"/>
      <c r="G89" s="746"/>
      <c r="H89" s="177"/>
      <c r="I89" s="177"/>
      <c r="J89" s="177"/>
      <c r="K89" s="177"/>
      <c r="L89" s="177"/>
      <c r="M89" s="39"/>
      <c r="S89"/>
      <c r="T89"/>
      <c r="U89"/>
      <c r="V89"/>
      <c r="W89"/>
      <c r="X89"/>
      <c r="Y89"/>
    </row>
    <row r="90" spans="1:25">
      <c r="A90" s="2"/>
      <c r="B90" s="182"/>
      <c r="C90" s="177"/>
      <c r="D90" s="175">
        <v>4</v>
      </c>
      <c r="E90" s="736" t="s">
        <v>1035</v>
      </c>
      <c r="F90" s="736"/>
      <c r="G90" s="736"/>
      <c r="H90" s="177"/>
      <c r="I90" s="177"/>
      <c r="J90" s="177"/>
      <c r="K90" s="177"/>
      <c r="L90" s="177"/>
      <c r="M90" s="39"/>
      <c r="S90"/>
      <c r="T90"/>
      <c r="U90"/>
      <c r="V90"/>
      <c r="W90"/>
      <c r="X90"/>
      <c r="Y90"/>
    </row>
    <row r="91" spans="1:25">
      <c r="A91" s="3"/>
      <c r="B91" s="182"/>
      <c r="C91" s="177"/>
      <c r="D91" s="177"/>
      <c r="E91" s="746" t="s">
        <v>1036</v>
      </c>
      <c r="F91" s="746"/>
      <c r="G91" s="746"/>
      <c r="H91" s="177"/>
      <c r="I91" s="177"/>
      <c r="J91" s="177"/>
      <c r="K91" s="177"/>
      <c r="L91" s="177"/>
      <c r="M91" s="39"/>
      <c r="S91"/>
      <c r="T91"/>
      <c r="U91"/>
      <c r="V91"/>
      <c r="W91"/>
      <c r="X91"/>
      <c r="Y91"/>
    </row>
    <row r="92" spans="1:25">
      <c r="A92" s="2"/>
      <c r="B92" s="20"/>
      <c r="C92" s="21"/>
      <c r="D92" s="51"/>
      <c r="E92" s="22"/>
      <c r="F92" s="22"/>
      <c r="G92" s="22"/>
      <c r="H92" s="22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2"/>
      <c r="B93" s="20"/>
      <c r="C93" s="21"/>
      <c r="D93" s="51"/>
      <c r="E93" s="22"/>
      <c r="F93" s="22"/>
      <c r="G93" s="22"/>
      <c r="H93" s="22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2"/>
      <c r="B94" s="23"/>
      <c r="C94" s="22"/>
      <c r="D94" s="51"/>
      <c r="E94" s="22"/>
      <c r="F94" s="22"/>
      <c r="G94" s="22"/>
      <c r="H94" s="22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2"/>
      <c r="B95" s="20"/>
      <c r="C95" s="732"/>
      <c r="D95" s="732"/>
      <c r="E95" s="8"/>
      <c r="F95" s="1"/>
      <c r="G95" s="1"/>
      <c r="H95" s="1"/>
      <c r="I95" s="40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2"/>
      <c r="B96" s="20"/>
      <c r="C96" s="732"/>
      <c r="D96" s="732"/>
      <c r="E96" s="8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2"/>
      <c r="B97" s="20"/>
      <c r="C97" s="732"/>
      <c r="D97" s="732"/>
      <c r="E97" s="8"/>
      <c r="F97" s="1"/>
      <c r="G97" s="1"/>
      <c r="H97" s="1"/>
      <c r="I97" s="17"/>
      <c r="S97"/>
      <c r="T97"/>
      <c r="U97"/>
      <c r="V97"/>
      <c r="W97"/>
      <c r="X97"/>
      <c r="Y97"/>
    </row>
    <row r="98" spans="1:25">
      <c r="A98" s="2"/>
      <c r="B98" s="20"/>
      <c r="C98" s="732"/>
      <c r="D98" s="732"/>
      <c r="E98" s="8"/>
      <c r="F98" s="1"/>
      <c r="G98" s="1"/>
      <c r="H98" s="1"/>
      <c r="I98" s="17"/>
      <c r="S98"/>
      <c r="T98"/>
      <c r="U98"/>
      <c r="V98"/>
      <c r="W98"/>
      <c r="X98"/>
      <c r="Y98"/>
    </row>
    <row r="99" spans="1:25">
      <c r="A99" s="2"/>
      <c r="B99" s="2"/>
      <c r="C99" s="1"/>
      <c r="D99" s="38"/>
      <c r="E99" s="8"/>
      <c r="F99" s="1"/>
      <c r="G99" s="1"/>
      <c r="H99" s="1"/>
      <c r="I99" s="17"/>
      <c r="S99"/>
      <c r="T99"/>
      <c r="U99"/>
      <c r="V99"/>
      <c r="W99"/>
      <c r="X99"/>
      <c r="Y99"/>
    </row>
    <row r="100" spans="1:25">
      <c r="A100" s="2"/>
      <c r="B100" s="3"/>
      <c r="C100" s="6"/>
      <c r="D100" s="43"/>
      <c r="E100" s="8"/>
      <c r="F100" s="1"/>
      <c r="G100" s="1"/>
      <c r="H100" s="1"/>
      <c r="I100" s="17"/>
      <c r="S100"/>
      <c r="T100"/>
      <c r="U100"/>
      <c r="V100"/>
      <c r="W100"/>
      <c r="X100"/>
      <c r="Y100"/>
    </row>
    <row r="101" spans="1:25">
      <c r="A101" s="2"/>
      <c r="B101" s="3"/>
      <c r="C101" s="6"/>
      <c r="D101" s="43"/>
      <c r="E101" s="8"/>
      <c r="F101" s="1"/>
      <c r="G101" s="1"/>
      <c r="H101" s="1"/>
      <c r="I101" s="17"/>
      <c r="S101"/>
      <c r="T101"/>
      <c r="U101"/>
      <c r="V101"/>
      <c r="W101"/>
      <c r="X101"/>
      <c r="Y101"/>
    </row>
    <row r="102" spans="1:25">
      <c r="A102" s="2"/>
      <c r="B102" s="2"/>
      <c r="C102" s="1"/>
      <c r="D102" s="38"/>
      <c r="E102" s="8"/>
      <c r="F102" s="1"/>
      <c r="G102" s="1"/>
      <c r="H102" s="1"/>
      <c r="I102" s="17"/>
      <c r="S102"/>
      <c r="T102"/>
      <c r="U102"/>
      <c r="V102"/>
      <c r="W102"/>
      <c r="X102"/>
      <c r="Y102"/>
    </row>
    <row r="103" spans="1:25">
      <c r="A103" s="2"/>
      <c r="B103" s="3"/>
      <c r="C103" s="734"/>
      <c r="D103" s="734"/>
      <c r="E103" s="734"/>
      <c r="F103" s="1"/>
      <c r="G103" s="1"/>
      <c r="H103" s="1"/>
      <c r="I103" s="17"/>
      <c r="S103"/>
      <c r="T103"/>
      <c r="U103"/>
      <c r="V103"/>
      <c r="W103"/>
      <c r="X103"/>
      <c r="Y103"/>
    </row>
    <row r="104" spans="1:25">
      <c r="A104" s="2"/>
      <c r="B104" s="24"/>
      <c r="C104" s="752"/>
      <c r="D104" s="752"/>
      <c r="E104" s="752"/>
      <c r="F104" s="1"/>
      <c r="G104" s="1"/>
      <c r="H104" s="1"/>
      <c r="I104" s="17"/>
      <c r="S104"/>
      <c r="T104"/>
      <c r="U104"/>
      <c r="V104"/>
      <c r="W104"/>
      <c r="X104"/>
      <c r="Y104"/>
    </row>
    <row r="105" spans="1:25">
      <c r="A105" s="2"/>
      <c r="B105" s="2"/>
      <c r="C105" s="1"/>
      <c r="D105" s="38"/>
      <c r="E105" s="8"/>
      <c r="F105" s="1"/>
      <c r="G105" s="1"/>
      <c r="H105" s="1"/>
      <c r="I105" s="17"/>
      <c r="S105"/>
      <c r="T105"/>
      <c r="U105"/>
      <c r="V105"/>
      <c r="W105"/>
      <c r="X105"/>
      <c r="Y105"/>
    </row>
    <row r="106" spans="1:25">
      <c r="A106" s="2"/>
      <c r="B106" s="2"/>
      <c r="C106" s="734"/>
      <c r="D106" s="734"/>
      <c r="E106" s="734"/>
      <c r="F106" s="1"/>
      <c r="G106" s="1"/>
      <c r="H106" s="1"/>
      <c r="I106" s="17"/>
      <c r="S106"/>
      <c r="T106"/>
      <c r="U106"/>
      <c r="V106"/>
      <c r="W106"/>
      <c r="X106"/>
      <c r="Y106"/>
    </row>
    <row r="107" spans="1:25">
      <c r="A107" s="2"/>
      <c r="B107" s="2"/>
      <c r="C107" s="752"/>
      <c r="D107" s="752"/>
      <c r="E107" s="752"/>
      <c r="F107" s="1"/>
      <c r="G107" s="1"/>
      <c r="H107" s="1"/>
      <c r="I107" s="17"/>
      <c r="S107"/>
      <c r="T107"/>
      <c r="U107"/>
      <c r="V107"/>
      <c r="W107"/>
      <c r="X107"/>
      <c r="Y107"/>
    </row>
    <row r="108" spans="1:25">
      <c r="A108" s="2"/>
      <c r="C108" s="1"/>
      <c r="D108" s="38"/>
      <c r="E108" s="1"/>
      <c r="F108" s="1"/>
      <c r="G108" s="1"/>
      <c r="H108" s="1"/>
      <c r="I108" s="17"/>
      <c r="S108"/>
      <c r="T108"/>
      <c r="U108"/>
      <c r="V108"/>
      <c r="W108"/>
      <c r="X108"/>
      <c r="Y108"/>
    </row>
    <row r="109" spans="1:25">
      <c r="A109" s="2"/>
      <c r="C109" s="734"/>
      <c r="D109" s="734"/>
      <c r="E109" s="734"/>
      <c r="F109" s="1"/>
      <c r="G109" s="1"/>
      <c r="H109" s="1"/>
      <c r="I109" s="17"/>
      <c r="S109"/>
      <c r="T109"/>
      <c r="U109"/>
      <c r="V109"/>
      <c r="W109"/>
      <c r="X109"/>
      <c r="Y109"/>
    </row>
    <row r="110" spans="1:25">
      <c r="A110" s="2"/>
      <c r="C110" s="752"/>
      <c r="D110" s="752"/>
      <c r="E110" s="752"/>
      <c r="F110" s="1"/>
      <c r="G110" s="1"/>
      <c r="H110" s="1"/>
      <c r="I110" s="17"/>
      <c r="S110"/>
      <c r="T110"/>
      <c r="U110"/>
      <c r="V110"/>
      <c r="W110"/>
      <c r="X110"/>
      <c r="Y110"/>
    </row>
    <row r="111" spans="1:25">
      <c r="A111" s="2"/>
      <c r="C111" s="1"/>
      <c r="D111" s="38"/>
      <c r="E111" s="1"/>
      <c r="F111" s="1"/>
      <c r="G111" s="1"/>
      <c r="H111" s="1"/>
      <c r="I111" s="17"/>
      <c r="S111"/>
      <c r="T111"/>
      <c r="U111"/>
      <c r="V111"/>
      <c r="W111"/>
      <c r="X111"/>
      <c r="Y111"/>
    </row>
  </sheetData>
  <mergeCells count="44">
    <mergeCell ref="S12:V12"/>
    <mergeCell ref="AJ12:AK12"/>
    <mergeCell ref="AL12:AM12"/>
    <mergeCell ref="C95:D95"/>
    <mergeCell ref="Q12:R12"/>
    <mergeCell ref="W12:Y12"/>
    <mergeCell ref="C96:D96"/>
    <mergeCell ref="C97:D97"/>
    <mergeCell ref="D79:E79"/>
    <mergeCell ref="E84:G84"/>
    <mergeCell ref="E85:G85"/>
    <mergeCell ref="E86:G86"/>
    <mergeCell ref="E87:G87"/>
    <mergeCell ref="E88:G88"/>
    <mergeCell ref="E89:G89"/>
    <mergeCell ref="E90:G90"/>
    <mergeCell ref="E91:G91"/>
    <mergeCell ref="D81:E81"/>
    <mergeCell ref="D82:E82"/>
    <mergeCell ref="A1:H1"/>
    <mergeCell ref="A3:E3"/>
    <mergeCell ref="F3:I3"/>
    <mergeCell ref="F4:I4"/>
    <mergeCell ref="A5:E5"/>
    <mergeCell ref="F5:I5"/>
    <mergeCell ref="C110:E110"/>
    <mergeCell ref="C98:D98"/>
    <mergeCell ref="C103:E103"/>
    <mergeCell ref="C104:E104"/>
    <mergeCell ref="C106:E106"/>
    <mergeCell ref="C107:E107"/>
    <mergeCell ref="C109:E109"/>
    <mergeCell ref="K3:N3"/>
    <mergeCell ref="K4:P4"/>
    <mergeCell ref="K5:P5"/>
    <mergeCell ref="J79:K79"/>
    <mergeCell ref="D80:E80"/>
    <mergeCell ref="J80:K80"/>
    <mergeCell ref="O12:P12"/>
    <mergeCell ref="F6:I6"/>
    <mergeCell ref="F7:I7"/>
    <mergeCell ref="F8:I8"/>
    <mergeCell ref="F9:I9"/>
    <mergeCell ref="G12:H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G1" workbookViewId="0">
      <selection activeCell="AV8" sqref="AV8:AX54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 ht="13.5" customHeight="1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741" t="s">
        <v>247</v>
      </c>
      <c r="B4" s="741"/>
      <c r="C4" s="741"/>
      <c r="D4" s="741"/>
      <c r="E4" s="741"/>
      <c r="I4" s="296" t="s">
        <v>549</v>
      </c>
      <c r="J4" s="26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174"/>
      <c r="B5" s="174"/>
      <c r="C5" s="174"/>
      <c r="D5" s="174"/>
      <c r="E5" s="174"/>
      <c r="F5" s="753" t="s">
        <v>236</v>
      </c>
      <c r="G5" s="753"/>
      <c r="H5" s="753"/>
      <c r="I5" s="753"/>
      <c r="J5" s="297"/>
      <c r="K5" s="297"/>
      <c r="L5" s="198"/>
      <c r="M5" s="198"/>
      <c r="N5" s="198"/>
      <c r="O5" s="198"/>
      <c r="P5" s="198"/>
      <c r="S5"/>
      <c r="T5"/>
      <c r="U5"/>
      <c r="V5"/>
      <c r="W5"/>
      <c r="X5"/>
      <c r="Y5"/>
    </row>
    <row r="6" spans="1:47">
      <c r="A6" s="193"/>
      <c r="B6" s="193"/>
      <c r="C6" s="193"/>
      <c r="D6" s="193"/>
      <c r="E6" s="193"/>
      <c r="F6" s="738" t="s">
        <v>356</v>
      </c>
      <c r="G6" s="738"/>
      <c r="H6" s="738"/>
      <c r="I6" s="738"/>
      <c r="J6" s="194"/>
      <c r="K6" s="194"/>
      <c r="L6" s="198"/>
      <c r="M6" s="198"/>
      <c r="N6" s="198"/>
      <c r="O6" s="198"/>
      <c r="P6" s="198"/>
      <c r="S6"/>
      <c r="T6"/>
      <c r="U6"/>
      <c r="V6"/>
      <c r="W6"/>
      <c r="X6"/>
      <c r="Y6"/>
    </row>
    <row r="7" spans="1:47">
      <c r="A7" s="193"/>
      <c r="B7" s="193"/>
      <c r="C7" s="193"/>
      <c r="D7" s="193"/>
      <c r="E7" s="193"/>
      <c r="F7" s="738" t="s">
        <v>439</v>
      </c>
      <c r="G7" s="738"/>
      <c r="H7" s="738"/>
      <c r="I7" s="738"/>
      <c r="J7" s="194"/>
      <c r="K7" s="194"/>
      <c r="L7" s="198"/>
      <c r="M7" s="198"/>
      <c r="N7" s="198"/>
      <c r="O7" s="198"/>
      <c r="P7" s="198"/>
      <c r="S7"/>
      <c r="T7"/>
      <c r="U7"/>
      <c r="V7"/>
      <c r="W7"/>
      <c r="X7"/>
      <c r="Y7"/>
    </row>
    <row r="8" spans="1:47">
      <c r="A8" s="67" t="s">
        <v>1302</v>
      </c>
      <c r="B8" s="6" t="s">
        <v>1303</v>
      </c>
      <c r="C8" s="6" t="s">
        <v>1304</v>
      </c>
      <c r="D8" s="43" t="s">
        <v>1305</v>
      </c>
      <c r="E8" s="6"/>
      <c r="F8" s="738" t="s">
        <v>1205</v>
      </c>
      <c r="G8" s="738"/>
      <c r="H8" s="738"/>
      <c r="I8" s="738"/>
      <c r="J8" s="26"/>
      <c r="N8" s="25"/>
      <c r="S8"/>
      <c r="T8"/>
      <c r="U8"/>
      <c r="V8"/>
      <c r="W8"/>
      <c r="X8"/>
      <c r="Y8"/>
    </row>
    <row r="9" spans="1:47">
      <c r="A9" s="67" t="s">
        <v>1220</v>
      </c>
      <c r="B9" s="6" t="s">
        <v>1123</v>
      </c>
      <c r="C9" s="6" t="s">
        <v>1124</v>
      </c>
      <c r="D9" s="43" t="s">
        <v>1125</v>
      </c>
      <c r="E9" s="6"/>
      <c r="F9" s="738" t="s">
        <v>579</v>
      </c>
      <c r="G9" s="738"/>
      <c r="H9" s="738"/>
      <c r="I9" s="738"/>
      <c r="J9" s="26"/>
      <c r="N9" s="25"/>
      <c r="S9"/>
      <c r="T9"/>
      <c r="U9"/>
      <c r="V9"/>
      <c r="W9"/>
      <c r="X9"/>
      <c r="Y9"/>
    </row>
    <row r="10" spans="1:47" ht="12.75" customHeight="1">
      <c r="A10" s="67" t="s">
        <v>1127</v>
      </c>
      <c r="B10" s="67" t="s">
        <v>1128</v>
      </c>
      <c r="C10" s="6" t="s">
        <v>1129</v>
      </c>
      <c r="D10" s="43" t="s">
        <v>1130</v>
      </c>
      <c r="E10" s="8"/>
      <c r="F10" s="1"/>
      <c r="G10" s="1"/>
      <c r="H10" s="1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 ht="12.75" customHeight="1">
      <c r="A11" s="67"/>
      <c r="B11" s="67"/>
      <c r="C11" s="200"/>
      <c r="D11" s="43"/>
      <c r="E11" s="8"/>
      <c r="F11" s="196"/>
      <c r="G11" s="196"/>
      <c r="H11" s="196"/>
      <c r="I11" s="44"/>
      <c r="J11" s="7"/>
      <c r="K11" s="7"/>
      <c r="L11" s="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>
      <c r="A14" s="91" t="s">
        <v>1259</v>
      </c>
      <c r="B14" s="60" t="s">
        <v>1335</v>
      </c>
      <c r="C14" s="32">
        <v>0.16874999999999998</v>
      </c>
      <c r="D14" s="32">
        <v>0</v>
      </c>
      <c r="E14" s="33">
        <v>10</v>
      </c>
      <c r="F14" s="88" t="s">
        <v>1037</v>
      </c>
      <c r="G14" s="33">
        <v>1190</v>
      </c>
      <c r="H14" s="33">
        <v>1099</v>
      </c>
      <c r="I14" s="35" t="s">
        <v>395</v>
      </c>
      <c r="J14" s="66" t="s">
        <v>1258</v>
      </c>
      <c r="K14" s="33">
        <v>4</v>
      </c>
      <c r="L14" s="33">
        <v>180</v>
      </c>
      <c r="M14" s="19">
        <v>5889.9508999999998</v>
      </c>
      <c r="N14" s="60"/>
      <c r="O14" s="104">
        <v>267</v>
      </c>
      <c r="P14" s="104">
        <v>269.39999999999998</v>
      </c>
      <c r="Q14" s="100">
        <f>AVERAGE(O14:O16)</f>
        <v>265.96666666666664</v>
      </c>
      <c r="R14" s="100">
        <f>AVERAGE(P14:P16)</f>
        <v>268.16666666666669</v>
      </c>
      <c r="S14"/>
      <c r="T14" s="387"/>
      <c r="U14" s="437"/>
      <c r="V14" s="342"/>
      <c r="W14"/>
      <c r="X14"/>
      <c r="Y14"/>
    </row>
    <row r="15" spans="1:47">
      <c r="A15" s="95" t="s">
        <v>580</v>
      </c>
      <c r="B15" s="85" t="s">
        <v>1266</v>
      </c>
      <c r="C15" s="15">
        <v>0.18124999999999999</v>
      </c>
      <c r="D15" s="32">
        <v>0</v>
      </c>
      <c r="E15" s="19">
        <v>30</v>
      </c>
      <c r="F15" s="88" t="s">
        <v>1037</v>
      </c>
      <c r="G15" s="16">
        <v>1190</v>
      </c>
      <c r="H15" s="33">
        <v>996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60" t="s">
        <v>1064</v>
      </c>
      <c r="O15" s="100">
        <v>266.89999999999998</v>
      </c>
      <c r="P15" s="100">
        <v>269.60000000000002</v>
      </c>
      <c r="Q15" s="100">
        <v>265.9667</v>
      </c>
      <c r="R15" s="100">
        <v>268.16669999999999</v>
      </c>
      <c r="S15"/>
      <c r="T15" s="387"/>
      <c r="U15" s="437"/>
      <c r="V15" s="342"/>
      <c r="W15"/>
      <c r="X15"/>
      <c r="Y15"/>
    </row>
    <row r="16" spans="1:47">
      <c r="A16" s="95" t="s">
        <v>580</v>
      </c>
      <c r="B16" s="85" t="s">
        <v>1339</v>
      </c>
      <c r="C16" s="15">
        <v>0.18819444444444444</v>
      </c>
      <c r="D16" s="32">
        <v>0</v>
      </c>
      <c r="E16" s="19">
        <v>30</v>
      </c>
      <c r="F16" s="88" t="s">
        <v>1037</v>
      </c>
      <c r="G16" s="16">
        <v>1070</v>
      </c>
      <c r="H16" s="33">
        <v>876</v>
      </c>
      <c r="I16" s="35" t="s">
        <v>387</v>
      </c>
      <c r="J16" s="66" t="s">
        <v>1258</v>
      </c>
      <c r="K16" s="33">
        <v>4</v>
      </c>
      <c r="L16" s="33">
        <v>180</v>
      </c>
      <c r="M16" s="19">
        <v>5891.451</v>
      </c>
      <c r="N16" s="60"/>
      <c r="O16" s="100">
        <v>264</v>
      </c>
      <c r="P16" s="100">
        <v>265.5</v>
      </c>
      <c r="Q16" s="100">
        <v>265.9667</v>
      </c>
      <c r="R16" s="100">
        <v>268.16669999999999</v>
      </c>
      <c r="S16"/>
      <c r="T16" s="388"/>
      <c r="U16" s="438"/>
      <c r="V16" s="342"/>
      <c r="W16"/>
      <c r="X16"/>
      <c r="Y16"/>
    </row>
    <row r="17" spans="1:46">
      <c r="A17" s="95" t="s">
        <v>580</v>
      </c>
      <c r="B17" s="60" t="s">
        <v>1340</v>
      </c>
      <c r="C17" s="15">
        <v>0.20069444444444443</v>
      </c>
      <c r="D17" s="32">
        <v>0</v>
      </c>
      <c r="E17" s="19">
        <v>30</v>
      </c>
      <c r="F17" s="96" t="s">
        <v>1038</v>
      </c>
      <c r="G17" s="16">
        <v>880</v>
      </c>
      <c r="H17" s="33">
        <v>865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60" t="s">
        <v>1063</v>
      </c>
      <c r="O17" s="100">
        <v>265.5</v>
      </c>
      <c r="P17" s="100">
        <v>267.89999999999998</v>
      </c>
      <c r="Q17" s="100">
        <f>AVERAGE(O17,O25)</f>
        <v>265.55</v>
      </c>
      <c r="R17" s="100">
        <f>AVERAGE(P17,P25)</f>
        <v>267.95</v>
      </c>
      <c r="S17"/>
      <c r="T17" s="388"/>
      <c r="U17" s="438"/>
      <c r="V17" s="342"/>
      <c r="W17"/>
      <c r="X17"/>
      <c r="Y17"/>
    </row>
    <row r="18" spans="1:46" ht="36">
      <c r="A18" s="52" t="s">
        <v>1345</v>
      </c>
      <c r="B18" s="85" t="s">
        <v>1269</v>
      </c>
      <c r="C18" s="15">
        <v>0.30069444444444443</v>
      </c>
      <c r="D18" s="32"/>
      <c r="E18" s="19">
        <v>300</v>
      </c>
      <c r="F18" s="96" t="s">
        <v>1039</v>
      </c>
      <c r="G18" s="16">
        <v>870</v>
      </c>
      <c r="H18" s="33">
        <v>781</v>
      </c>
      <c r="I18" s="52" t="s">
        <v>1300</v>
      </c>
      <c r="J18" s="16" t="s">
        <v>796</v>
      </c>
      <c r="K18" s="33">
        <v>4</v>
      </c>
      <c r="L18" s="33">
        <v>180</v>
      </c>
      <c r="M18" s="19">
        <v>7698.9647000000004</v>
      </c>
      <c r="N18" s="57" t="s">
        <v>1322</v>
      </c>
      <c r="Q18" s="100">
        <v>265.55</v>
      </c>
      <c r="R18" s="100">
        <v>267.95</v>
      </c>
      <c r="S18" s="431" t="s">
        <v>1262</v>
      </c>
      <c r="T18" s="388">
        <v>0</v>
      </c>
      <c r="U18" s="438">
        <v>0</v>
      </c>
      <c r="V18" s="431" t="s">
        <v>13</v>
      </c>
      <c r="W18" s="575">
        <v>-95.144650635613374</v>
      </c>
      <c r="X18" s="575">
        <v>-0.66106485514735613</v>
      </c>
      <c r="Y18" s="575">
        <v>169.44400535396289</v>
      </c>
      <c r="Z18" s="579">
        <v>197.81599</v>
      </c>
      <c r="AA18" s="579">
        <v>-8.8933800000000005</v>
      </c>
      <c r="AB18" s="576">
        <v>120.679</v>
      </c>
      <c r="AC18" s="576">
        <v>26.0975</v>
      </c>
      <c r="AD18" s="578">
        <v>9.7713895358999991</v>
      </c>
      <c r="AE18" s="576">
        <v>2.262</v>
      </c>
      <c r="AF18" s="576">
        <v>0.35799999999999998</v>
      </c>
      <c r="AG18" s="576">
        <v>4.45</v>
      </c>
      <c r="AH18" s="576">
        <v>82.570999999999998</v>
      </c>
      <c r="AI18" s="575">
        <v>1845.6510000000001</v>
      </c>
      <c r="AJ18" s="576">
        <v>354.55558000000002</v>
      </c>
      <c r="AK18" s="576">
        <v>1.5826899999999999</v>
      </c>
      <c r="AL18" s="576">
        <v>305.18743000000001</v>
      </c>
      <c r="AM18" s="576">
        <v>1.3654599999999999</v>
      </c>
      <c r="AN18" s="574">
        <v>148141143.5</v>
      </c>
      <c r="AO18" s="577">
        <v>-0.34319640000000001</v>
      </c>
      <c r="AP18" s="574">
        <v>388335.22372000001</v>
      </c>
      <c r="AQ18" s="577">
        <v>-0.33570840000000002</v>
      </c>
      <c r="AR18" s="576">
        <v>130.53100000000001</v>
      </c>
      <c r="AS18" s="574" t="s">
        <v>473</v>
      </c>
      <c r="AT18" s="576">
        <v>49.354900000000001</v>
      </c>
    </row>
    <row r="19" spans="1:46">
      <c r="A19" s="52" t="s">
        <v>1346</v>
      </c>
      <c r="B19" s="85" t="s">
        <v>1244</v>
      </c>
      <c r="C19" s="15">
        <v>0.30624999999999997</v>
      </c>
      <c r="D19" s="32"/>
      <c r="E19" s="19">
        <v>300</v>
      </c>
      <c r="F19" s="96" t="s">
        <v>1039</v>
      </c>
      <c r="G19" s="16">
        <v>870</v>
      </c>
      <c r="H19" s="33">
        <v>781</v>
      </c>
      <c r="I19" s="52" t="s">
        <v>1300</v>
      </c>
      <c r="J19" s="16" t="s">
        <v>796</v>
      </c>
      <c r="K19" s="33">
        <v>4</v>
      </c>
      <c r="L19" s="33">
        <v>180</v>
      </c>
      <c r="M19" s="19">
        <v>7698.9647000000004</v>
      </c>
      <c r="N19" s="60"/>
      <c r="Q19" s="100">
        <v>265.55</v>
      </c>
      <c r="R19" s="100">
        <v>267.95</v>
      </c>
      <c r="S19" s="431" t="s">
        <v>652</v>
      </c>
      <c r="T19" s="388">
        <v>0</v>
      </c>
      <c r="U19" s="438">
        <v>0</v>
      </c>
      <c r="V19" s="431" t="s">
        <v>13</v>
      </c>
      <c r="W19" s="575">
        <v>-96.025564534275034</v>
      </c>
      <c r="X19" s="575">
        <v>29.19256070821622</v>
      </c>
      <c r="Y19" s="575">
        <v>169.36721806599257</v>
      </c>
      <c r="Z19" s="579">
        <v>197.86671999999999</v>
      </c>
      <c r="AA19" s="579">
        <v>-8.91784</v>
      </c>
      <c r="AB19" s="576">
        <v>122.1705</v>
      </c>
      <c r="AC19" s="576">
        <v>27.496099999999998</v>
      </c>
      <c r="AD19" s="578">
        <v>9.9050879120000008</v>
      </c>
      <c r="AE19" s="576">
        <v>2.1560000000000001</v>
      </c>
      <c r="AF19" s="576">
        <v>0.34100000000000003</v>
      </c>
      <c r="AG19" s="576">
        <v>4.45</v>
      </c>
      <c r="AH19" s="576">
        <v>82.537999999999997</v>
      </c>
      <c r="AI19" s="575">
        <v>1846.4079999999999</v>
      </c>
      <c r="AJ19" s="576">
        <v>354.53811999999999</v>
      </c>
      <c r="AK19" s="576">
        <v>1.5848599999999999</v>
      </c>
      <c r="AL19" s="576">
        <v>305.11993000000001</v>
      </c>
      <c r="AM19" s="576">
        <v>1.3653200000000001</v>
      </c>
      <c r="AN19" s="574">
        <v>148140978.59999999</v>
      </c>
      <c r="AO19" s="577">
        <v>-0.34386290000000003</v>
      </c>
      <c r="AP19" s="574">
        <v>388176.05027000001</v>
      </c>
      <c r="AQ19" s="577">
        <v>-0.32750879999999999</v>
      </c>
      <c r="AR19" s="576">
        <v>130.48099999999999</v>
      </c>
      <c r="AS19" s="574" t="s">
        <v>473</v>
      </c>
      <c r="AT19" s="576">
        <v>49.404899999999998</v>
      </c>
    </row>
    <row r="20" spans="1:46">
      <c r="A20" s="52" t="s">
        <v>1346</v>
      </c>
      <c r="B20" s="85" t="s">
        <v>1221</v>
      </c>
      <c r="C20" s="15">
        <v>0.3125</v>
      </c>
      <c r="D20" s="15"/>
      <c r="E20" s="19">
        <v>300</v>
      </c>
      <c r="F20" s="96" t="s">
        <v>1039</v>
      </c>
      <c r="G20" s="16">
        <v>870</v>
      </c>
      <c r="H20" s="33">
        <v>781</v>
      </c>
      <c r="I20" s="52" t="s">
        <v>792</v>
      </c>
      <c r="J20" s="16" t="s">
        <v>796</v>
      </c>
      <c r="K20" s="33">
        <v>4</v>
      </c>
      <c r="L20" s="33">
        <v>180</v>
      </c>
      <c r="M20" s="19">
        <v>7698.9647000000004</v>
      </c>
      <c r="N20" s="85"/>
      <c r="Q20" s="100">
        <v>265.55</v>
      </c>
      <c r="R20" s="100">
        <v>267.95</v>
      </c>
      <c r="S20" s="431" t="s">
        <v>652</v>
      </c>
      <c r="T20" s="388">
        <v>0</v>
      </c>
      <c r="U20" s="438">
        <v>0</v>
      </c>
      <c r="V20" s="431" t="s">
        <v>203</v>
      </c>
      <c r="W20" s="575">
        <v>-95.991334259307848</v>
      </c>
      <c r="X20" s="575">
        <v>28.626338696763494</v>
      </c>
      <c r="Y20" s="575">
        <v>387.9674837067837</v>
      </c>
      <c r="Z20" s="579">
        <v>197.92294000000001</v>
      </c>
      <c r="AA20" s="579">
        <v>-8.9452400000000001</v>
      </c>
      <c r="AB20" s="576">
        <v>123.9046</v>
      </c>
      <c r="AC20" s="576">
        <v>29.041799999999999</v>
      </c>
      <c r="AD20" s="578">
        <v>10.0554985851</v>
      </c>
      <c r="AE20" s="576">
        <v>2.052</v>
      </c>
      <c r="AF20" s="576">
        <v>0.32400000000000001</v>
      </c>
      <c r="AG20" s="576">
        <v>4.45</v>
      </c>
      <c r="AH20" s="576">
        <v>82.501000000000005</v>
      </c>
      <c r="AI20" s="575">
        <v>1847.2370000000001</v>
      </c>
      <c r="AJ20" s="576">
        <v>354.51765999999998</v>
      </c>
      <c r="AK20" s="576">
        <v>1.5875600000000001</v>
      </c>
      <c r="AL20" s="576">
        <v>305.04399999999998</v>
      </c>
      <c r="AM20" s="576">
        <v>1.36517</v>
      </c>
      <c r="AN20" s="574">
        <v>148140792.80000001</v>
      </c>
      <c r="AO20" s="577">
        <v>-0.34461180000000002</v>
      </c>
      <c r="AP20" s="574">
        <v>388001.78879999998</v>
      </c>
      <c r="AQ20" s="577">
        <v>-0.31788430000000001</v>
      </c>
      <c r="AR20" s="576">
        <v>130.4255</v>
      </c>
      <c r="AS20" s="574" t="s">
        <v>473</v>
      </c>
      <c r="AT20" s="576">
        <v>49.460299999999997</v>
      </c>
    </row>
    <row r="21" spans="1:46">
      <c r="A21" s="52" t="s">
        <v>1345</v>
      </c>
      <c r="B21" s="85" t="s">
        <v>1182</v>
      </c>
      <c r="C21" s="15">
        <v>0.31944444444444448</v>
      </c>
      <c r="D21" s="15"/>
      <c r="E21" s="19">
        <v>300</v>
      </c>
      <c r="F21" s="96" t="s">
        <v>1039</v>
      </c>
      <c r="G21" s="16">
        <v>870</v>
      </c>
      <c r="H21" s="33">
        <v>781</v>
      </c>
      <c r="I21" s="52" t="s">
        <v>792</v>
      </c>
      <c r="J21" s="16" t="s">
        <v>796</v>
      </c>
      <c r="K21" s="33">
        <v>4</v>
      </c>
      <c r="L21" s="33">
        <v>180</v>
      </c>
      <c r="M21" s="19">
        <v>7698.9647000000004</v>
      </c>
      <c r="N21" s="85"/>
      <c r="Q21" s="100">
        <v>265.55</v>
      </c>
      <c r="R21" s="100">
        <v>267.95</v>
      </c>
      <c r="S21" s="431" t="s">
        <v>1262</v>
      </c>
      <c r="T21" s="388">
        <v>0</v>
      </c>
      <c r="U21" s="438">
        <v>0</v>
      </c>
      <c r="V21" s="431" t="s">
        <v>203</v>
      </c>
      <c r="W21" s="575">
        <v>-95.246888420427041</v>
      </c>
      <c r="X21" s="575">
        <v>1.9797468727874443</v>
      </c>
      <c r="Y21" s="575">
        <v>387.78532589415181</v>
      </c>
      <c r="Z21" s="579">
        <v>197.98441</v>
      </c>
      <c r="AA21" s="579">
        <v>-8.9755599999999998</v>
      </c>
      <c r="AB21" s="576">
        <v>125.90600000000001</v>
      </c>
      <c r="AC21" s="576">
        <v>30.721900000000002</v>
      </c>
      <c r="AD21" s="578">
        <v>10.2226215553</v>
      </c>
      <c r="AE21" s="576">
        <v>1.9510000000000001</v>
      </c>
      <c r="AF21" s="576">
        <v>0.309</v>
      </c>
      <c r="AG21" s="576">
        <v>4.45</v>
      </c>
      <c r="AH21" s="576">
        <v>82.460999999999999</v>
      </c>
      <c r="AI21" s="575">
        <v>1848.13</v>
      </c>
      <c r="AJ21" s="576">
        <v>354.49396000000002</v>
      </c>
      <c r="AK21" s="576">
        <v>1.59084</v>
      </c>
      <c r="AL21" s="576">
        <v>304.95963</v>
      </c>
      <c r="AM21" s="576">
        <v>1.3650100000000001</v>
      </c>
      <c r="AN21" s="574">
        <v>148140585.69999999</v>
      </c>
      <c r="AO21" s="577">
        <v>-0.34544269999999999</v>
      </c>
      <c r="AP21" s="574">
        <v>387814.40009000001</v>
      </c>
      <c r="AQ21" s="577">
        <v>-0.30671019999999999</v>
      </c>
      <c r="AR21" s="576">
        <v>130.3648</v>
      </c>
      <c r="AS21" s="574" t="s">
        <v>473</v>
      </c>
      <c r="AT21" s="576">
        <v>49.520899999999997</v>
      </c>
    </row>
    <row r="22" spans="1:46">
      <c r="A22" s="52" t="s">
        <v>1345</v>
      </c>
      <c r="B22" s="85" t="s">
        <v>582</v>
      </c>
      <c r="C22" s="15">
        <v>0.33124999999999999</v>
      </c>
      <c r="D22" s="15"/>
      <c r="E22" s="19">
        <v>600</v>
      </c>
      <c r="F22" s="96" t="s">
        <v>1039</v>
      </c>
      <c r="G22" s="16">
        <v>870</v>
      </c>
      <c r="H22" s="33">
        <v>781</v>
      </c>
      <c r="I22" s="52" t="s">
        <v>754</v>
      </c>
      <c r="J22" s="16" t="s">
        <v>796</v>
      </c>
      <c r="K22" s="33">
        <v>4</v>
      </c>
      <c r="L22" s="33">
        <v>180</v>
      </c>
      <c r="M22" s="19">
        <v>7698.9647000000004</v>
      </c>
      <c r="N22" s="85"/>
      <c r="Q22" s="100">
        <v>265.55</v>
      </c>
      <c r="R22" s="100">
        <v>267.95</v>
      </c>
      <c r="S22" s="431" t="s">
        <v>1262</v>
      </c>
      <c r="T22" s="388">
        <v>28</v>
      </c>
      <c r="U22" s="438">
        <v>0</v>
      </c>
      <c r="V22" s="431" t="s">
        <v>13</v>
      </c>
      <c r="W22" s="575">
        <v>-95.33328848676355</v>
      </c>
      <c r="X22" s="575">
        <v>6.3359282249436566</v>
      </c>
      <c r="Y22" s="575">
        <v>898.46094737299609</v>
      </c>
      <c r="Z22" s="579">
        <v>198.08655999999999</v>
      </c>
      <c r="AA22" s="579">
        <v>-9.0267499999999998</v>
      </c>
      <c r="AB22" s="576">
        <v>129.50360000000001</v>
      </c>
      <c r="AC22" s="576">
        <v>33.476799999999997</v>
      </c>
      <c r="AD22" s="578">
        <v>10.5067306046</v>
      </c>
      <c r="AE22" s="576">
        <v>1.8080000000000001</v>
      </c>
      <c r="AF22" s="576">
        <v>0.28599999999999998</v>
      </c>
      <c r="AG22" s="576">
        <v>4.45</v>
      </c>
      <c r="AH22" s="576">
        <v>82.394000000000005</v>
      </c>
      <c r="AI22" s="575">
        <v>1849.5730000000001</v>
      </c>
      <c r="AJ22" s="576">
        <v>354.45141000000001</v>
      </c>
      <c r="AK22" s="576">
        <v>1.5970500000000001</v>
      </c>
      <c r="AL22" s="576">
        <v>304.81619999999998</v>
      </c>
      <c r="AM22" s="576">
        <v>1.3647199999999999</v>
      </c>
      <c r="AN22" s="574">
        <v>148140232.69999999</v>
      </c>
      <c r="AO22" s="577">
        <v>-0.34685250000000001</v>
      </c>
      <c r="AP22" s="574">
        <v>387511.71520999999</v>
      </c>
      <c r="AQ22" s="577">
        <v>-0.28660980000000003</v>
      </c>
      <c r="AR22" s="576">
        <v>130.26400000000001</v>
      </c>
      <c r="AS22" s="574" t="s">
        <v>473</v>
      </c>
      <c r="AT22" s="576">
        <v>49.621699999999997</v>
      </c>
    </row>
    <row r="23" spans="1:46">
      <c r="A23" s="52" t="s">
        <v>1188</v>
      </c>
      <c r="B23" s="85" t="s">
        <v>794</v>
      </c>
      <c r="C23" s="15">
        <v>0.34027777777777773</v>
      </c>
      <c r="D23" s="15"/>
      <c r="E23" s="19">
        <v>30</v>
      </c>
      <c r="F23" s="96" t="s">
        <v>1039</v>
      </c>
      <c r="G23" s="16">
        <v>870</v>
      </c>
      <c r="H23" s="33">
        <v>781</v>
      </c>
      <c r="I23" s="52" t="s">
        <v>1181</v>
      </c>
      <c r="J23" s="16" t="s">
        <v>796</v>
      </c>
      <c r="K23" s="33">
        <v>4</v>
      </c>
      <c r="L23" s="33">
        <v>180</v>
      </c>
      <c r="M23" s="19">
        <v>7698.9647000000004</v>
      </c>
      <c r="N23" s="85"/>
      <c r="Q23" s="100">
        <v>265.55</v>
      </c>
      <c r="R23" s="100">
        <v>267.95</v>
      </c>
      <c r="S23" s="431" t="s">
        <v>1188</v>
      </c>
      <c r="T23" s="388"/>
      <c r="U23" s="438"/>
      <c r="V23" s="342"/>
      <c r="W23"/>
      <c r="X23"/>
      <c r="Y23"/>
      <c r="Z23" s="579">
        <v>198.14536000000001</v>
      </c>
      <c r="AA23" s="579">
        <v>-9.0566399999999998</v>
      </c>
      <c r="AB23" s="576">
        <v>131.744</v>
      </c>
      <c r="AC23" s="576">
        <v>35.030700000000003</v>
      </c>
      <c r="AD23" s="578">
        <v>10.673853574800001</v>
      </c>
      <c r="AE23" s="576">
        <v>1.738</v>
      </c>
      <c r="AF23" s="576">
        <v>0.27500000000000002</v>
      </c>
      <c r="AG23" s="576">
        <v>4.45</v>
      </c>
      <c r="AH23" s="576">
        <v>82.355000000000004</v>
      </c>
      <c r="AI23" s="575">
        <v>1850.377</v>
      </c>
      <c r="AJ23" s="576">
        <v>354.42511000000002</v>
      </c>
      <c r="AK23" s="576">
        <v>1.60103</v>
      </c>
      <c r="AL23" s="576">
        <v>304.73183</v>
      </c>
      <c r="AM23" s="576">
        <v>1.36456</v>
      </c>
      <c r="AN23" s="574">
        <v>148140024.30000001</v>
      </c>
      <c r="AO23" s="577">
        <v>-0.34768009999999999</v>
      </c>
      <c r="AP23" s="574">
        <v>387343.47171000001</v>
      </c>
      <c r="AQ23" s="577">
        <v>-0.27417209999999997</v>
      </c>
      <c r="AR23" s="576">
        <v>130.20590000000001</v>
      </c>
      <c r="AS23" s="574" t="s">
        <v>473</v>
      </c>
      <c r="AT23" s="576">
        <v>49.6798</v>
      </c>
    </row>
    <row r="24" spans="1:46">
      <c r="A24" s="52" t="s">
        <v>1254</v>
      </c>
      <c r="B24" s="85" t="s">
        <v>795</v>
      </c>
      <c r="C24" s="15">
        <v>0.34375</v>
      </c>
      <c r="D24" s="15"/>
      <c r="E24" s="19">
        <v>300</v>
      </c>
      <c r="F24" s="96" t="s">
        <v>1039</v>
      </c>
      <c r="G24" s="16">
        <v>870</v>
      </c>
      <c r="H24" s="33">
        <v>781</v>
      </c>
      <c r="I24" s="52" t="s">
        <v>1300</v>
      </c>
      <c r="J24" s="16" t="s">
        <v>796</v>
      </c>
      <c r="K24" s="33">
        <v>4</v>
      </c>
      <c r="L24" s="33">
        <v>180</v>
      </c>
      <c r="M24" s="19">
        <v>7698.9647000000004</v>
      </c>
      <c r="N24" s="85"/>
      <c r="Q24" s="100">
        <v>265.55</v>
      </c>
      <c r="R24" s="100">
        <v>267.95</v>
      </c>
      <c r="S24" s="431" t="s">
        <v>1132</v>
      </c>
      <c r="T24" s="388">
        <v>0</v>
      </c>
      <c r="U24" s="438">
        <v>0</v>
      </c>
      <c r="V24" s="431" t="s">
        <v>199</v>
      </c>
      <c r="W24" s="575">
        <v>-86.981677495650331</v>
      </c>
      <c r="X24" s="575">
        <v>-77.556324061433784</v>
      </c>
      <c r="Y24" s="575">
        <v>168.95004060997144</v>
      </c>
      <c r="Z24" s="579">
        <v>198.19174000000001</v>
      </c>
      <c r="AA24" s="579">
        <v>-9.0804200000000002</v>
      </c>
      <c r="AB24" s="576">
        <v>133.6071</v>
      </c>
      <c r="AC24" s="576">
        <v>36.234299999999998</v>
      </c>
      <c r="AD24" s="578">
        <v>10.807551951000001</v>
      </c>
      <c r="AE24" s="576">
        <v>1.6879999999999999</v>
      </c>
      <c r="AF24" s="576">
        <v>0.26700000000000002</v>
      </c>
      <c r="AG24" s="576">
        <v>4.45</v>
      </c>
      <c r="AH24" s="576">
        <v>82.325000000000003</v>
      </c>
      <c r="AI24" s="575">
        <v>1850.9939999999999</v>
      </c>
      <c r="AJ24" s="576">
        <v>354.40343000000001</v>
      </c>
      <c r="AK24" s="576">
        <v>1.60436</v>
      </c>
      <c r="AL24" s="576">
        <v>304.66433000000001</v>
      </c>
      <c r="AM24" s="576">
        <v>1.36442</v>
      </c>
      <c r="AN24" s="574">
        <v>148139857.30000001</v>
      </c>
      <c r="AO24" s="577">
        <v>-0.34834130000000002</v>
      </c>
      <c r="AP24" s="574">
        <v>387214.33055000001</v>
      </c>
      <c r="AQ24" s="577">
        <v>-0.26391320000000001</v>
      </c>
      <c r="AR24" s="576">
        <v>130.1601</v>
      </c>
      <c r="AS24" s="574" t="s">
        <v>473</v>
      </c>
      <c r="AT24" s="576">
        <v>49.725499999999997</v>
      </c>
    </row>
    <row r="25" spans="1:46">
      <c r="A25" s="52" t="s">
        <v>736</v>
      </c>
      <c r="B25" s="85" t="s">
        <v>737</v>
      </c>
      <c r="C25" s="15">
        <v>0.35138888888888892</v>
      </c>
      <c r="D25" s="32">
        <v>0</v>
      </c>
      <c r="E25" s="19">
        <v>30</v>
      </c>
      <c r="F25" s="96" t="s">
        <v>1039</v>
      </c>
      <c r="G25" s="16">
        <v>870</v>
      </c>
      <c r="H25" s="33">
        <v>781</v>
      </c>
      <c r="I25" s="35" t="s">
        <v>395</v>
      </c>
      <c r="J25" s="66" t="s">
        <v>1258</v>
      </c>
      <c r="K25" s="33">
        <v>4</v>
      </c>
      <c r="L25" s="33">
        <v>180</v>
      </c>
      <c r="M25" s="19">
        <v>7698.9647000000004</v>
      </c>
      <c r="N25" s="85"/>
      <c r="O25" s="100">
        <v>265.60000000000002</v>
      </c>
      <c r="P25" s="100">
        <v>268</v>
      </c>
      <c r="Q25" s="100">
        <v>265.55</v>
      </c>
      <c r="R25" s="100">
        <v>267.95</v>
      </c>
      <c r="S25"/>
      <c r="T25" s="388"/>
      <c r="U25" s="438"/>
      <c r="V25" s="342"/>
      <c r="W25"/>
      <c r="X25"/>
      <c r="Y25"/>
    </row>
    <row r="26" spans="1:46">
      <c r="A26" s="52" t="s">
        <v>1188</v>
      </c>
      <c r="B26" s="85" t="s">
        <v>798</v>
      </c>
      <c r="C26" s="15">
        <v>0.35694444444444445</v>
      </c>
      <c r="D26" s="15"/>
      <c r="E26" s="19">
        <v>30</v>
      </c>
      <c r="F26" s="88" t="s">
        <v>1037</v>
      </c>
      <c r="G26" s="16">
        <v>1190</v>
      </c>
      <c r="H26" s="16">
        <v>1099</v>
      </c>
      <c r="I26" s="52" t="s">
        <v>1181</v>
      </c>
      <c r="J26" s="16" t="s">
        <v>796</v>
      </c>
      <c r="K26" s="33">
        <v>4</v>
      </c>
      <c r="L26" s="33">
        <v>180</v>
      </c>
      <c r="M26" s="19">
        <v>5889.9508999999998</v>
      </c>
      <c r="N26" s="85" t="s">
        <v>1230</v>
      </c>
      <c r="Q26" s="100">
        <f>AVERAGE(O39,O45:O47)</f>
        <v>263.875</v>
      </c>
      <c r="R26" s="100">
        <f>AVERAGE(P39,P45:P47)</f>
        <v>267.25</v>
      </c>
      <c r="S26" s="431" t="s">
        <v>1188</v>
      </c>
      <c r="T26" s="388"/>
      <c r="U26" s="438"/>
      <c r="V26" s="342"/>
      <c r="W26"/>
      <c r="X26"/>
      <c r="Y26"/>
      <c r="Z26" s="579">
        <v>198.28288000000001</v>
      </c>
      <c r="AA26" s="579">
        <v>-9.1276399999999995</v>
      </c>
      <c r="AB26" s="576">
        <v>137.53309999999999</v>
      </c>
      <c r="AC26" s="576">
        <v>38.525199999999998</v>
      </c>
      <c r="AD26" s="578">
        <v>11.0749487034</v>
      </c>
      <c r="AE26" s="576">
        <v>1.6020000000000001</v>
      </c>
      <c r="AF26" s="576">
        <v>0.253</v>
      </c>
      <c r="AG26" s="576">
        <v>4.46</v>
      </c>
      <c r="AH26" s="576">
        <v>82.265000000000001</v>
      </c>
      <c r="AI26" s="575">
        <v>1852.1569999999999</v>
      </c>
      <c r="AJ26" s="576">
        <v>354.35843999999997</v>
      </c>
      <c r="AK26" s="576">
        <v>1.61137</v>
      </c>
      <c r="AL26" s="576">
        <v>304.52933999999999</v>
      </c>
      <c r="AM26" s="576">
        <v>1.36416</v>
      </c>
      <c r="AN26" s="574">
        <v>148139522.19999999</v>
      </c>
      <c r="AO26" s="577">
        <v>-0.34966130000000001</v>
      </c>
      <c r="AP26" s="574">
        <v>386971.13214</v>
      </c>
      <c r="AQ26" s="577">
        <v>-0.24262329999999999</v>
      </c>
      <c r="AR26" s="576">
        <v>130.0701</v>
      </c>
      <c r="AS26" s="574" t="s">
        <v>473</v>
      </c>
      <c r="AT26" s="576">
        <v>49.815399999999997</v>
      </c>
    </row>
    <row r="27" spans="1:46">
      <c r="A27" s="52" t="s">
        <v>1345</v>
      </c>
      <c r="B27" s="85" t="s">
        <v>799</v>
      </c>
      <c r="C27" s="15">
        <v>0.35902777777777778</v>
      </c>
      <c r="D27" s="15"/>
      <c r="E27" s="19">
        <v>300</v>
      </c>
      <c r="F27" s="88" t="s">
        <v>1037</v>
      </c>
      <c r="G27" s="16">
        <v>1190</v>
      </c>
      <c r="H27" s="16">
        <v>1099</v>
      </c>
      <c r="I27" s="52" t="s">
        <v>1300</v>
      </c>
      <c r="J27" s="16" t="s">
        <v>796</v>
      </c>
      <c r="K27" s="33">
        <v>4</v>
      </c>
      <c r="L27" s="33">
        <v>180</v>
      </c>
      <c r="M27" s="19">
        <v>5889.9508999999998</v>
      </c>
      <c r="N27" s="85"/>
      <c r="Q27" s="100">
        <v>263.875</v>
      </c>
      <c r="R27" s="100">
        <v>267.25</v>
      </c>
      <c r="S27" s="431" t="s">
        <v>1262</v>
      </c>
      <c r="T27" s="388">
        <v>0</v>
      </c>
      <c r="U27" s="438">
        <v>0</v>
      </c>
      <c r="V27" s="431" t="s">
        <v>13</v>
      </c>
      <c r="W27" s="575">
        <v>-95.356731559906436</v>
      </c>
      <c r="X27" s="575">
        <v>-0.6627109490170503</v>
      </c>
      <c r="Y27" s="575">
        <v>168.81118966442978</v>
      </c>
      <c r="Z27" s="579">
        <v>198.31653</v>
      </c>
      <c r="AA27" s="579">
        <v>-9.1452200000000001</v>
      </c>
      <c r="AB27" s="576">
        <v>139.07689999999999</v>
      </c>
      <c r="AC27" s="576">
        <v>39.340699999999998</v>
      </c>
      <c r="AD27" s="578">
        <v>11.175222485600001</v>
      </c>
      <c r="AE27" s="576">
        <v>1.5740000000000001</v>
      </c>
      <c r="AF27" s="576">
        <v>0.249</v>
      </c>
      <c r="AG27" s="576">
        <v>4.46</v>
      </c>
      <c r="AH27" s="576">
        <v>82.242999999999995</v>
      </c>
      <c r="AI27" s="575">
        <v>1852.568</v>
      </c>
      <c r="AJ27" s="576">
        <v>354.34104000000002</v>
      </c>
      <c r="AK27" s="576">
        <v>1.6141000000000001</v>
      </c>
      <c r="AL27" s="576">
        <v>304.47870999999998</v>
      </c>
      <c r="AM27" s="576">
        <v>1.3640600000000001</v>
      </c>
      <c r="AN27" s="574">
        <v>148139396.19999999</v>
      </c>
      <c r="AO27" s="577">
        <v>-0.35015540000000001</v>
      </c>
      <c r="AP27" s="574">
        <v>386885.27243000001</v>
      </c>
      <c r="AQ27" s="577">
        <v>-0.2343903</v>
      </c>
      <c r="AR27" s="576">
        <v>130.0369</v>
      </c>
      <c r="AS27" s="574" t="s">
        <v>473</v>
      </c>
      <c r="AT27" s="576">
        <v>49.848599999999998</v>
      </c>
    </row>
    <row r="28" spans="1:46">
      <c r="A28" s="52" t="s">
        <v>1345</v>
      </c>
      <c r="B28" s="85" t="s">
        <v>800</v>
      </c>
      <c r="C28" s="15">
        <v>0.36388888888888887</v>
      </c>
      <c r="D28" s="32"/>
      <c r="E28" s="19">
        <v>300</v>
      </c>
      <c r="F28" s="88" t="s">
        <v>1037</v>
      </c>
      <c r="G28" s="16">
        <v>1190</v>
      </c>
      <c r="H28" s="16">
        <v>1099</v>
      </c>
      <c r="I28" s="52" t="s">
        <v>792</v>
      </c>
      <c r="J28" s="16" t="s">
        <v>796</v>
      </c>
      <c r="K28" s="33">
        <v>4</v>
      </c>
      <c r="L28" s="33">
        <v>180</v>
      </c>
      <c r="M28" s="19">
        <v>5889.9508999999998</v>
      </c>
      <c r="N28" s="85"/>
      <c r="Q28" s="100">
        <v>263.875</v>
      </c>
      <c r="R28" s="100">
        <v>267.25</v>
      </c>
      <c r="S28" s="431" t="s">
        <v>1262</v>
      </c>
      <c r="T28" s="388">
        <v>0</v>
      </c>
      <c r="U28" s="438">
        <v>0</v>
      </c>
      <c r="V28" s="431" t="s">
        <v>203</v>
      </c>
      <c r="W28" s="575">
        <v>-95.418790546969916</v>
      </c>
      <c r="X28" s="575">
        <v>1.9676881574834324</v>
      </c>
      <c r="Y28" s="575">
        <v>386.76111886981698</v>
      </c>
      <c r="Z28" s="579">
        <v>198.35544999999999</v>
      </c>
      <c r="AA28" s="579">
        <v>-9.1656399999999998</v>
      </c>
      <c r="AB28" s="576">
        <v>140.92910000000001</v>
      </c>
      <c r="AC28" s="576">
        <v>40.259399999999999</v>
      </c>
      <c r="AD28" s="578">
        <v>11.292208564799999</v>
      </c>
      <c r="AE28" s="576">
        <v>1.544</v>
      </c>
      <c r="AF28" s="576">
        <v>0.24399999999999999</v>
      </c>
      <c r="AG28" s="576">
        <v>4.46</v>
      </c>
      <c r="AH28" s="576">
        <v>82.216999999999999</v>
      </c>
      <c r="AI28" s="575">
        <v>1853.03</v>
      </c>
      <c r="AJ28" s="576">
        <v>354.32038999999997</v>
      </c>
      <c r="AK28" s="576">
        <v>1.61734</v>
      </c>
      <c r="AL28" s="576">
        <v>304.41964999999999</v>
      </c>
      <c r="AM28" s="576">
        <v>1.3639399999999999</v>
      </c>
      <c r="AN28" s="574">
        <v>148139249.09999999</v>
      </c>
      <c r="AO28" s="577">
        <v>-0.35073140000000003</v>
      </c>
      <c r="AP28" s="574">
        <v>386788.88092000003</v>
      </c>
      <c r="AQ28" s="577">
        <v>-0.2246243</v>
      </c>
      <c r="AR28" s="576">
        <v>129.99850000000001</v>
      </c>
      <c r="AS28" s="574" t="s">
        <v>473</v>
      </c>
      <c r="AT28" s="576">
        <v>49.887</v>
      </c>
    </row>
    <row r="29" spans="1:46">
      <c r="A29" s="52" t="s">
        <v>1346</v>
      </c>
      <c r="B29" s="85" t="s">
        <v>1040</v>
      </c>
      <c r="C29" s="15">
        <v>0.36805555555555558</v>
      </c>
      <c r="D29" s="15"/>
      <c r="E29" s="19">
        <v>300</v>
      </c>
      <c r="F29" s="88" t="s">
        <v>1037</v>
      </c>
      <c r="G29" s="16">
        <v>1190</v>
      </c>
      <c r="H29" s="16">
        <v>1099</v>
      </c>
      <c r="I29" s="52" t="s">
        <v>1300</v>
      </c>
      <c r="J29" s="16" t="s">
        <v>796</v>
      </c>
      <c r="K29" s="33">
        <v>4</v>
      </c>
      <c r="L29" s="33">
        <v>180</v>
      </c>
      <c r="M29" s="19">
        <v>5889.9508999999998</v>
      </c>
      <c r="N29" s="85"/>
      <c r="Q29" s="100">
        <v>263.875</v>
      </c>
      <c r="R29" s="100">
        <v>267.25</v>
      </c>
      <c r="S29" s="431" t="s">
        <v>652</v>
      </c>
      <c r="T29" s="388">
        <v>0</v>
      </c>
      <c r="U29" s="438">
        <v>0</v>
      </c>
      <c r="V29" s="431" t="s">
        <v>13</v>
      </c>
      <c r="W29" s="575">
        <v>-96.27910460286877</v>
      </c>
      <c r="X29" s="575">
        <v>29.205966910256194</v>
      </c>
      <c r="Y29" s="575">
        <v>168.73380926780442</v>
      </c>
      <c r="Z29" s="579">
        <v>198.38853</v>
      </c>
      <c r="AA29" s="579">
        <v>-9.1830599999999993</v>
      </c>
      <c r="AB29" s="576">
        <v>142.56110000000001</v>
      </c>
      <c r="AC29" s="576">
        <v>41.017499999999998</v>
      </c>
      <c r="AD29" s="578">
        <v>11.392482347</v>
      </c>
      <c r="AE29" s="576">
        <v>1.5209999999999999</v>
      </c>
      <c r="AF29" s="576">
        <v>0.24099999999999999</v>
      </c>
      <c r="AG29" s="576">
        <v>4.46</v>
      </c>
      <c r="AH29" s="576">
        <v>82.195999999999998</v>
      </c>
      <c r="AI29" s="575">
        <v>1853.41</v>
      </c>
      <c r="AJ29" s="576">
        <v>354.30241000000001</v>
      </c>
      <c r="AK29" s="576">
        <v>1.62016</v>
      </c>
      <c r="AL29" s="576">
        <v>304.36903000000001</v>
      </c>
      <c r="AM29" s="576">
        <v>1.3638399999999999</v>
      </c>
      <c r="AN29" s="574">
        <v>148139122.69999999</v>
      </c>
      <c r="AO29" s="577">
        <v>-0.3512246</v>
      </c>
      <c r="AP29" s="574">
        <v>386709.54924000002</v>
      </c>
      <c r="AQ29" s="577">
        <v>-0.2161218</v>
      </c>
      <c r="AR29" s="576">
        <v>129.9658</v>
      </c>
      <c r="AS29" s="574" t="s">
        <v>473</v>
      </c>
      <c r="AT29" s="576">
        <v>49.919600000000003</v>
      </c>
    </row>
    <row r="30" spans="1:46">
      <c r="A30" s="52" t="s">
        <v>1346</v>
      </c>
      <c r="B30" s="85" t="s">
        <v>1041</v>
      </c>
      <c r="C30" s="15">
        <v>0.37361111111111112</v>
      </c>
      <c r="D30" s="15"/>
      <c r="E30" s="19">
        <v>300</v>
      </c>
      <c r="F30" s="88" t="s">
        <v>1037</v>
      </c>
      <c r="G30" s="16">
        <v>1190</v>
      </c>
      <c r="H30" s="16">
        <v>1099</v>
      </c>
      <c r="I30" s="52" t="s">
        <v>792</v>
      </c>
      <c r="J30" s="16" t="s">
        <v>796</v>
      </c>
      <c r="K30" s="33">
        <v>4</v>
      </c>
      <c r="L30" s="33">
        <v>180</v>
      </c>
      <c r="M30" s="19">
        <v>5889.9508999999998</v>
      </c>
      <c r="N30" s="85"/>
      <c r="Q30" s="100">
        <v>263.875</v>
      </c>
      <c r="R30" s="100">
        <v>267.25</v>
      </c>
      <c r="S30" s="431" t="s">
        <v>652</v>
      </c>
      <c r="T30" s="388">
        <v>0</v>
      </c>
      <c r="U30" s="438">
        <v>0</v>
      </c>
      <c r="V30" s="431" t="s">
        <v>203</v>
      </c>
      <c r="W30" s="575">
        <v>-96.245159248218883</v>
      </c>
      <c r="X30" s="575">
        <v>28.634777691893397</v>
      </c>
      <c r="Y30" s="575">
        <v>386.59221987437695</v>
      </c>
      <c r="Z30" s="579">
        <v>198.42681999999999</v>
      </c>
      <c r="AA30" s="579">
        <v>-9.2033000000000005</v>
      </c>
      <c r="AB30" s="576">
        <v>144.51759999999999</v>
      </c>
      <c r="AC30" s="576">
        <v>41.865600000000001</v>
      </c>
      <c r="AD30" s="578">
        <v>11.5094684263</v>
      </c>
      <c r="AE30" s="576">
        <v>1.496</v>
      </c>
      <c r="AF30" s="576">
        <v>0.23699999999999999</v>
      </c>
      <c r="AG30" s="576">
        <v>4.46</v>
      </c>
      <c r="AH30" s="576">
        <v>82.17</v>
      </c>
      <c r="AI30" s="575">
        <v>1853.835</v>
      </c>
      <c r="AJ30" s="576">
        <v>354.28111000000001</v>
      </c>
      <c r="AK30" s="576">
        <v>1.6234900000000001</v>
      </c>
      <c r="AL30" s="576">
        <v>304.30997000000002</v>
      </c>
      <c r="AM30" s="576">
        <v>1.36372</v>
      </c>
      <c r="AN30" s="574">
        <v>148138975.09999999</v>
      </c>
      <c r="AO30" s="577">
        <v>-0.35179949999999999</v>
      </c>
      <c r="AP30" s="574">
        <v>386620.89331000001</v>
      </c>
      <c r="AQ30" s="577">
        <v>-0.20605660000000001</v>
      </c>
      <c r="AR30" s="576">
        <v>129.9281</v>
      </c>
      <c r="AS30" s="574" t="s">
        <v>473</v>
      </c>
      <c r="AT30" s="576">
        <v>49.957299999999996</v>
      </c>
    </row>
    <row r="31" spans="1:46">
      <c r="A31" s="52" t="s">
        <v>1254</v>
      </c>
      <c r="B31" s="85" t="s">
        <v>1042</v>
      </c>
      <c r="C31" s="15">
        <v>0.37847222222222227</v>
      </c>
      <c r="D31" s="15"/>
      <c r="E31" s="19">
        <v>300</v>
      </c>
      <c r="F31" s="88" t="s">
        <v>1037</v>
      </c>
      <c r="G31" s="16">
        <v>1190</v>
      </c>
      <c r="H31" s="16">
        <v>1099</v>
      </c>
      <c r="I31" s="52" t="s">
        <v>1300</v>
      </c>
      <c r="J31" s="16" t="s">
        <v>796</v>
      </c>
      <c r="K31" s="33">
        <v>4</v>
      </c>
      <c r="L31" s="33">
        <v>180</v>
      </c>
      <c r="M31" s="19">
        <v>5889.9508999999998</v>
      </c>
      <c r="N31" s="85"/>
      <c r="Q31" s="100">
        <v>263.875</v>
      </c>
      <c r="R31" s="100">
        <v>267.25</v>
      </c>
      <c r="S31" s="431" t="s">
        <v>1132</v>
      </c>
      <c r="T31" s="388">
        <v>0</v>
      </c>
      <c r="U31" s="438">
        <v>0</v>
      </c>
      <c r="V31" s="431" t="s">
        <v>199</v>
      </c>
      <c r="W31" s="575">
        <v>-86.938662322044124</v>
      </c>
      <c r="X31" s="575">
        <v>-77.664883662197639</v>
      </c>
      <c r="Y31" s="575">
        <v>168.65388634003421</v>
      </c>
      <c r="Z31" s="579">
        <v>198.47020000000001</v>
      </c>
      <c r="AA31" s="579">
        <v>-9.2262900000000005</v>
      </c>
      <c r="AB31" s="576">
        <v>146.82339999999999</v>
      </c>
      <c r="AC31" s="576">
        <v>42.784399999999998</v>
      </c>
      <c r="AD31" s="578">
        <v>11.6431668025</v>
      </c>
      <c r="AE31" s="576">
        <v>1.47</v>
      </c>
      <c r="AF31" s="576">
        <v>0.23200000000000001</v>
      </c>
      <c r="AG31" s="576">
        <v>4.46</v>
      </c>
      <c r="AH31" s="576">
        <v>82.141999999999996</v>
      </c>
      <c r="AI31" s="575">
        <v>1854.296</v>
      </c>
      <c r="AJ31" s="576">
        <v>354.25637</v>
      </c>
      <c r="AK31" s="576">
        <v>1.62734</v>
      </c>
      <c r="AL31" s="576">
        <v>304.24247000000003</v>
      </c>
      <c r="AM31" s="576">
        <v>1.3635900000000001</v>
      </c>
      <c r="AN31" s="574">
        <v>148138806.09999999</v>
      </c>
      <c r="AO31" s="577">
        <v>-0.35245569999999998</v>
      </c>
      <c r="AP31" s="574">
        <v>386524.79022999998</v>
      </c>
      <c r="AQ31" s="577">
        <v>-0.19437280000000001</v>
      </c>
      <c r="AR31" s="576">
        <v>129.8853</v>
      </c>
      <c r="AS31" s="574" t="s">
        <v>473</v>
      </c>
      <c r="AT31" s="576">
        <v>50</v>
      </c>
    </row>
    <row r="32" spans="1:46">
      <c r="A32" s="52" t="s">
        <v>1254</v>
      </c>
      <c r="B32" s="85" t="s">
        <v>1043</v>
      </c>
      <c r="C32" s="15">
        <v>0.38611111111111113</v>
      </c>
      <c r="D32" s="15"/>
      <c r="E32" s="19">
        <v>300</v>
      </c>
      <c r="F32" s="88" t="s">
        <v>1037</v>
      </c>
      <c r="G32" s="16">
        <v>1190</v>
      </c>
      <c r="H32" s="16">
        <v>1099</v>
      </c>
      <c r="I32" s="52" t="s">
        <v>792</v>
      </c>
      <c r="J32" s="16" t="s">
        <v>796</v>
      </c>
      <c r="K32" s="33">
        <v>4</v>
      </c>
      <c r="L32" s="33">
        <v>180</v>
      </c>
      <c r="M32" s="19">
        <v>5889.9508999999998</v>
      </c>
      <c r="N32" s="85"/>
      <c r="Q32" s="100">
        <v>263.875</v>
      </c>
      <c r="R32" s="100">
        <v>267.25</v>
      </c>
      <c r="S32" s="431" t="s">
        <v>1132</v>
      </c>
      <c r="T32" s="388">
        <v>0</v>
      </c>
      <c r="U32" s="438">
        <v>0</v>
      </c>
      <c r="V32" s="431" t="s">
        <v>202</v>
      </c>
      <c r="W32" s="575">
        <v>-87.595217609379844</v>
      </c>
      <c r="X32" s="575">
        <v>-76.502608499409533</v>
      </c>
      <c r="Y32" s="575">
        <v>386.36804663676639</v>
      </c>
      <c r="Z32" s="579">
        <v>198.52922000000001</v>
      </c>
      <c r="AA32" s="579">
        <v>-9.2576900000000002</v>
      </c>
      <c r="AB32" s="576">
        <v>150.11500000000001</v>
      </c>
      <c r="AC32" s="576">
        <v>43.953899999999997</v>
      </c>
      <c r="AD32" s="578">
        <v>11.827002069900001</v>
      </c>
      <c r="AE32" s="576">
        <v>1.4390000000000001</v>
      </c>
      <c r="AF32" s="576">
        <v>0.22800000000000001</v>
      </c>
      <c r="AG32" s="576">
        <v>4.46</v>
      </c>
      <c r="AH32" s="576">
        <v>82.102999999999994</v>
      </c>
      <c r="AI32" s="575">
        <v>1854.886</v>
      </c>
      <c r="AJ32" s="576">
        <v>354.2217</v>
      </c>
      <c r="AK32" s="576">
        <v>1.6326700000000001</v>
      </c>
      <c r="AL32" s="576">
        <v>304.14965999999998</v>
      </c>
      <c r="AM32" s="576">
        <v>1.36341</v>
      </c>
      <c r="AN32" s="574">
        <v>148138573.09999999</v>
      </c>
      <c r="AO32" s="577">
        <v>-0.35335670000000002</v>
      </c>
      <c r="AP32" s="574">
        <v>386401.89338999998</v>
      </c>
      <c r="AQ32" s="577">
        <v>-0.17801719999999999</v>
      </c>
      <c r="AR32" s="576">
        <v>129.8272</v>
      </c>
      <c r="AS32" s="574" t="s">
        <v>473</v>
      </c>
      <c r="AT32" s="576">
        <v>50.058100000000003</v>
      </c>
    </row>
    <row r="33" spans="1:46">
      <c r="A33" s="52" t="s">
        <v>1188</v>
      </c>
      <c r="B33" s="85" t="s">
        <v>1044</v>
      </c>
      <c r="C33" s="15">
        <v>0.39166666666666666</v>
      </c>
      <c r="D33" s="15"/>
      <c r="E33" s="19">
        <v>30</v>
      </c>
      <c r="F33" s="88" t="s">
        <v>1037</v>
      </c>
      <c r="G33" s="16">
        <v>1190</v>
      </c>
      <c r="H33" s="16">
        <v>1099</v>
      </c>
      <c r="I33" s="52" t="s">
        <v>1181</v>
      </c>
      <c r="J33" s="16" t="s">
        <v>796</v>
      </c>
      <c r="K33" s="33">
        <v>4</v>
      </c>
      <c r="L33" s="33">
        <v>180</v>
      </c>
      <c r="M33" s="19">
        <v>5889.9508999999998</v>
      </c>
      <c r="N33" s="85"/>
      <c r="Q33" s="100">
        <v>263.875</v>
      </c>
      <c r="R33" s="100">
        <v>267.25</v>
      </c>
      <c r="S33" s="431" t="s">
        <v>1188</v>
      </c>
      <c r="T33" s="388"/>
      <c r="U33" s="438"/>
      <c r="V33" s="342"/>
      <c r="W33"/>
      <c r="X33"/>
      <c r="Y33"/>
      <c r="Z33" s="579">
        <v>198.55583999999999</v>
      </c>
      <c r="AA33" s="579">
        <v>-9.2718699999999998</v>
      </c>
      <c r="AB33" s="576">
        <v>151.65700000000001</v>
      </c>
      <c r="AC33" s="576">
        <v>44.447499999999998</v>
      </c>
      <c r="AD33" s="578">
        <v>11.9105635551</v>
      </c>
      <c r="AE33" s="576">
        <v>1.4259999999999999</v>
      </c>
      <c r="AF33" s="576">
        <v>0.22600000000000001</v>
      </c>
      <c r="AG33" s="576">
        <v>4.46</v>
      </c>
      <c r="AH33" s="576">
        <v>82.084999999999994</v>
      </c>
      <c r="AI33" s="575">
        <v>1855.1369999999999</v>
      </c>
      <c r="AJ33" s="576">
        <v>354.20571000000001</v>
      </c>
      <c r="AK33" s="576">
        <v>1.6351</v>
      </c>
      <c r="AL33" s="576">
        <v>304.10748000000001</v>
      </c>
      <c r="AM33" s="576">
        <v>1.3633200000000001</v>
      </c>
      <c r="AN33" s="574">
        <v>148138467.09999999</v>
      </c>
      <c r="AO33" s="577">
        <v>-0.35376570000000002</v>
      </c>
      <c r="AP33" s="574">
        <v>386349.62128999998</v>
      </c>
      <c r="AQ33" s="577">
        <v>-0.17048050000000001</v>
      </c>
      <c r="AR33" s="576">
        <v>129.80099999999999</v>
      </c>
      <c r="AS33" s="574" t="s">
        <v>473</v>
      </c>
      <c r="AT33" s="576">
        <v>50.084299999999999</v>
      </c>
    </row>
    <row r="34" spans="1:46">
      <c r="A34" s="52" t="s">
        <v>1345</v>
      </c>
      <c r="B34" s="85" t="s">
        <v>874</v>
      </c>
      <c r="C34" s="15">
        <v>0.39444444444444443</v>
      </c>
      <c r="D34" s="15"/>
      <c r="E34" s="19">
        <v>300</v>
      </c>
      <c r="F34" s="88" t="s">
        <v>1037</v>
      </c>
      <c r="G34" s="16">
        <v>1190</v>
      </c>
      <c r="H34" s="16">
        <v>1099</v>
      </c>
      <c r="I34" s="52" t="s">
        <v>754</v>
      </c>
      <c r="J34" s="16" t="s">
        <v>796</v>
      </c>
      <c r="K34" s="33">
        <v>4</v>
      </c>
      <c r="L34" s="33">
        <v>180</v>
      </c>
      <c r="M34" s="19">
        <v>5889.9508999999998</v>
      </c>
      <c r="N34" s="85"/>
      <c r="Q34" s="100">
        <v>263.875</v>
      </c>
      <c r="R34" s="100">
        <v>267.25</v>
      </c>
      <c r="S34" s="431" t="s">
        <v>1262</v>
      </c>
      <c r="T34" s="388">
        <v>28</v>
      </c>
      <c r="U34" s="438">
        <v>0</v>
      </c>
      <c r="V34" s="431" t="s">
        <v>13</v>
      </c>
      <c r="W34" s="575">
        <v>-95.604389104114674</v>
      </c>
      <c r="X34" s="575">
        <v>6.3000372300712657</v>
      </c>
      <c r="Y34" s="575">
        <v>895.2956214329497</v>
      </c>
      <c r="Z34" s="579">
        <v>198.59289000000001</v>
      </c>
      <c r="AA34" s="579">
        <v>-9.2916299999999996</v>
      </c>
      <c r="AB34" s="576">
        <v>153.86269999999999</v>
      </c>
      <c r="AC34" s="576">
        <v>45.096499999999999</v>
      </c>
      <c r="AD34" s="578">
        <v>12.0275496344</v>
      </c>
      <c r="AE34" s="576">
        <v>1.41</v>
      </c>
      <c r="AF34" s="576">
        <v>0.223</v>
      </c>
      <c r="AG34" s="576">
        <v>4.46</v>
      </c>
      <c r="AH34" s="576">
        <v>82.061000000000007</v>
      </c>
      <c r="AI34" s="575">
        <v>1855.47</v>
      </c>
      <c r="AJ34" s="576">
        <v>354.18310000000002</v>
      </c>
      <c r="AK34" s="576">
        <v>1.6385000000000001</v>
      </c>
      <c r="AL34" s="576">
        <v>304.04840999999999</v>
      </c>
      <c r="AM34" s="576">
        <v>1.36321</v>
      </c>
      <c r="AN34" s="574">
        <v>148138318.40000001</v>
      </c>
      <c r="AO34" s="577">
        <v>-0.35433789999999998</v>
      </c>
      <c r="AP34" s="574">
        <v>386280.25748999999</v>
      </c>
      <c r="AQ34" s="577">
        <v>-0.15983049999999999</v>
      </c>
      <c r="AR34" s="576">
        <v>129.7645</v>
      </c>
      <c r="AS34" s="574" t="s">
        <v>473</v>
      </c>
      <c r="AT34" s="576">
        <v>50.120699999999999</v>
      </c>
    </row>
    <row r="35" spans="1:46">
      <c r="A35" s="52" t="s">
        <v>1345</v>
      </c>
      <c r="B35" s="85" t="s">
        <v>875</v>
      </c>
      <c r="C35" s="15">
        <v>0.40138888888888885</v>
      </c>
      <c r="D35" s="15"/>
      <c r="E35" s="19">
        <v>300</v>
      </c>
      <c r="F35" s="88" t="s">
        <v>1037</v>
      </c>
      <c r="G35" s="16">
        <v>1190</v>
      </c>
      <c r="H35" s="16">
        <v>1099</v>
      </c>
      <c r="I35" s="52" t="s">
        <v>910</v>
      </c>
      <c r="J35" s="16" t="s">
        <v>796</v>
      </c>
      <c r="K35" s="33">
        <v>4</v>
      </c>
      <c r="L35" s="33">
        <v>180</v>
      </c>
      <c r="M35" s="19">
        <v>5889.9508999999998</v>
      </c>
      <c r="N35" s="85"/>
      <c r="Q35" s="100">
        <v>263.875</v>
      </c>
      <c r="R35" s="100">
        <v>267.25</v>
      </c>
      <c r="S35" s="431" t="s">
        <v>1262</v>
      </c>
      <c r="T35" s="388">
        <v>42</v>
      </c>
      <c r="U35" s="438">
        <v>0</v>
      </c>
      <c r="V35" s="431" t="s">
        <v>13</v>
      </c>
      <c r="W35" s="575">
        <v>-95.644534573322233</v>
      </c>
      <c r="X35" s="575">
        <v>8.4972236440679989</v>
      </c>
      <c r="Y35" s="575">
        <v>1267.5758641068455</v>
      </c>
      <c r="Z35" s="579">
        <v>198.64544000000001</v>
      </c>
      <c r="AA35" s="579">
        <v>-9.3196499999999993</v>
      </c>
      <c r="AB35" s="576">
        <v>157.1054</v>
      </c>
      <c r="AC35" s="576">
        <v>45.9345</v>
      </c>
      <c r="AD35" s="578">
        <v>12.194672604799999</v>
      </c>
      <c r="AE35" s="576">
        <v>1.39</v>
      </c>
      <c r="AF35" s="576">
        <v>0.22</v>
      </c>
      <c r="AG35" s="576">
        <v>4.46</v>
      </c>
      <c r="AH35" s="576">
        <v>82.027000000000001</v>
      </c>
      <c r="AI35" s="575">
        <v>1855.9079999999999</v>
      </c>
      <c r="AJ35" s="576">
        <v>354.15035999999998</v>
      </c>
      <c r="AK35" s="576">
        <v>1.64334</v>
      </c>
      <c r="AL35" s="576">
        <v>303.96404000000001</v>
      </c>
      <c r="AM35" s="576">
        <v>1.36304</v>
      </c>
      <c r="AN35" s="574">
        <v>148138105.5</v>
      </c>
      <c r="AO35" s="577">
        <v>-0.35515419999999998</v>
      </c>
      <c r="AP35" s="574">
        <v>386188.97493000003</v>
      </c>
      <c r="AQ35" s="577">
        <v>-0.1444346</v>
      </c>
      <c r="AR35" s="576">
        <v>129.71289999999999</v>
      </c>
      <c r="AS35" s="574" t="s">
        <v>473</v>
      </c>
      <c r="AT35" s="576">
        <v>50.1723</v>
      </c>
    </row>
    <row r="36" spans="1:46">
      <c r="A36" s="52" t="s">
        <v>1345</v>
      </c>
      <c r="B36" s="85" t="s">
        <v>877</v>
      </c>
      <c r="C36" s="15">
        <v>0.4069444444444445</v>
      </c>
      <c r="D36" s="15"/>
      <c r="E36" s="19">
        <v>300</v>
      </c>
      <c r="F36" s="88" t="s">
        <v>1037</v>
      </c>
      <c r="G36" s="16">
        <v>1190</v>
      </c>
      <c r="H36" s="16">
        <v>1099</v>
      </c>
      <c r="I36" s="52" t="s">
        <v>969</v>
      </c>
      <c r="J36" s="16" t="s">
        <v>796</v>
      </c>
      <c r="K36" s="33">
        <v>4</v>
      </c>
      <c r="L36" s="33">
        <v>180</v>
      </c>
      <c r="M36" s="19">
        <v>5889.9508999999998</v>
      </c>
      <c r="N36" s="85"/>
      <c r="Q36" s="100">
        <v>263.875</v>
      </c>
      <c r="R36" s="100">
        <v>267.25</v>
      </c>
      <c r="S36" s="431" t="s">
        <v>1262</v>
      </c>
      <c r="T36" s="388">
        <v>60</v>
      </c>
      <c r="U36" s="438">
        <v>0</v>
      </c>
      <c r="V36" s="431" t="s">
        <v>13</v>
      </c>
      <c r="W36" s="575">
        <v>-95.657726460381639</v>
      </c>
      <c r="X36" s="575">
        <v>10.627409578838325</v>
      </c>
      <c r="Y36" s="575">
        <v>1751.0946006247218</v>
      </c>
      <c r="Z36" s="579">
        <v>198.68718999999999</v>
      </c>
      <c r="AA36" s="579">
        <v>-9.3419100000000004</v>
      </c>
      <c r="AB36" s="576">
        <v>159.77269999999999</v>
      </c>
      <c r="AC36" s="576">
        <v>46.525799999999997</v>
      </c>
      <c r="AD36" s="578">
        <v>12.328370981200001</v>
      </c>
      <c r="AE36" s="576">
        <v>1.3759999999999999</v>
      </c>
      <c r="AF36" s="576">
        <v>0.218</v>
      </c>
      <c r="AG36" s="576">
        <v>4.46</v>
      </c>
      <c r="AH36" s="576">
        <v>81.998999999999995</v>
      </c>
      <c r="AI36" s="575">
        <v>1856.2270000000001</v>
      </c>
      <c r="AJ36" s="576">
        <v>354.12383999999997</v>
      </c>
      <c r="AK36" s="576">
        <v>1.6471800000000001</v>
      </c>
      <c r="AL36" s="576">
        <v>303.89654000000002</v>
      </c>
      <c r="AM36" s="576">
        <v>1.3629</v>
      </c>
      <c r="AN36" s="574">
        <v>148137934.90000001</v>
      </c>
      <c r="AO36" s="577">
        <v>-0.35580630000000002</v>
      </c>
      <c r="AP36" s="574">
        <v>386122.63578000001</v>
      </c>
      <c r="AQ36" s="577">
        <v>-0.13198119999999999</v>
      </c>
      <c r="AR36" s="576">
        <v>129.67189999999999</v>
      </c>
      <c r="AS36" s="574" t="s">
        <v>473</v>
      </c>
      <c r="AT36" s="576">
        <v>50.213200000000001</v>
      </c>
    </row>
    <row r="37" spans="1:46">
      <c r="A37" s="52" t="s">
        <v>1188</v>
      </c>
      <c r="B37" s="85" t="s">
        <v>879</v>
      </c>
      <c r="C37" s="15">
        <v>0.41388888888888892</v>
      </c>
      <c r="D37" s="15"/>
      <c r="E37" s="19">
        <v>30</v>
      </c>
      <c r="F37" s="88" t="s">
        <v>1037</v>
      </c>
      <c r="G37" s="16">
        <v>1190</v>
      </c>
      <c r="H37" s="16">
        <v>1099</v>
      </c>
      <c r="I37" s="52" t="s">
        <v>1181</v>
      </c>
      <c r="J37" s="16" t="s">
        <v>796</v>
      </c>
      <c r="K37" s="33">
        <v>4</v>
      </c>
      <c r="L37" s="33">
        <v>180</v>
      </c>
      <c r="M37" s="19">
        <v>5889.9508999999998</v>
      </c>
      <c r="N37" s="85"/>
      <c r="Q37" s="100">
        <v>263.875</v>
      </c>
      <c r="R37" s="100">
        <v>267.25</v>
      </c>
      <c r="S37" s="431" t="s">
        <v>1188</v>
      </c>
      <c r="T37" s="388"/>
      <c r="U37" s="438"/>
      <c r="V37" s="342"/>
      <c r="W37"/>
      <c r="X37"/>
      <c r="Y37"/>
      <c r="Z37" s="579">
        <v>198.72354000000001</v>
      </c>
      <c r="AA37" s="579">
        <v>-9.3612500000000001</v>
      </c>
      <c r="AB37" s="576">
        <v>162.15559999999999</v>
      </c>
      <c r="AC37" s="576">
        <v>46.982799999999997</v>
      </c>
      <c r="AD37" s="578">
        <v>12.445357060499999</v>
      </c>
      <c r="AE37" s="576">
        <v>1.3660000000000001</v>
      </c>
      <c r="AF37" s="576">
        <v>0.216</v>
      </c>
      <c r="AG37" s="576">
        <v>4.46</v>
      </c>
      <c r="AH37" s="576">
        <v>81.974999999999994</v>
      </c>
      <c r="AI37" s="575">
        <v>1856.4829999999999</v>
      </c>
      <c r="AJ37" s="576">
        <v>354.10041000000001</v>
      </c>
      <c r="AK37" s="576">
        <v>1.65049</v>
      </c>
      <c r="AL37" s="576">
        <v>303.83748000000003</v>
      </c>
      <c r="AM37" s="576">
        <v>1.3627899999999999</v>
      </c>
      <c r="AN37" s="574">
        <v>148137785.30000001</v>
      </c>
      <c r="AO37" s="577">
        <v>-0.35637619999999998</v>
      </c>
      <c r="AP37" s="574">
        <v>386069.51176000002</v>
      </c>
      <c r="AQ37" s="577">
        <v>-0.1209974</v>
      </c>
      <c r="AR37" s="576">
        <v>129.63630000000001</v>
      </c>
      <c r="AS37" s="574" t="s">
        <v>473</v>
      </c>
      <c r="AT37" s="576">
        <v>50.248800000000003</v>
      </c>
    </row>
    <row r="38" spans="1:46">
      <c r="A38" s="52" t="s">
        <v>739</v>
      </c>
      <c r="B38" s="85" t="s">
        <v>880</v>
      </c>
      <c r="C38" s="15">
        <v>0.41736111111111113</v>
      </c>
      <c r="D38" s="15"/>
      <c r="E38" s="19">
        <v>600</v>
      </c>
      <c r="F38" s="88" t="s">
        <v>1037</v>
      </c>
      <c r="G38" s="16">
        <v>1190</v>
      </c>
      <c r="H38" s="16">
        <v>1099</v>
      </c>
      <c r="I38" s="52" t="s">
        <v>1133</v>
      </c>
      <c r="J38" s="16" t="s">
        <v>796</v>
      </c>
      <c r="K38" s="33">
        <v>4</v>
      </c>
      <c r="L38" s="33">
        <v>180</v>
      </c>
      <c r="M38" s="19">
        <v>5889.9508999999998</v>
      </c>
      <c r="N38" s="85"/>
      <c r="Q38" s="100">
        <v>263.875</v>
      </c>
      <c r="R38" s="100">
        <v>267.25</v>
      </c>
      <c r="S38"/>
      <c r="T38" s="388"/>
      <c r="U38" s="438"/>
      <c r="V38" s="342"/>
      <c r="W38"/>
      <c r="X38"/>
      <c r="Y38"/>
    </row>
    <row r="39" spans="1:46">
      <c r="A39" s="52" t="s">
        <v>580</v>
      </c>
      <c r="B39" s="85" t="s">
        <v>883</v>
      </c>
      <c r="C39" s="15">
        <v>0.4291666666666667</v>
      </c>
      <c r="D39" s="32">
        <v>0</v>
      </c>
      <c r="E39" s="19">
        <v>30</v>
      </c>
      <c r="F39" s="88" t="s">
        <v>1037</v>
      </c>
      <c r="G39" s="16">
        <v>1190</v>
      </c>
      <c r="H39" s="16">
        <v>996</v>
      </c>
      <c r="I39" s="35" t="s">
        <v>526</v>
      </c>
      <c r="J39" s="66" t="s">
        <v>1258</v>
      </c>
      <c r="K39" s="33">
        <v>4</v>
      </c>
      <c r="L39" s="33">
        <v>180</v>
      </c>
      <c r="M39" s="19">
        <v>5891.451</v>
      </c>
      <c r="N39" s="85"/>
      <c r="O39" s="100">
        <v>264</v>
      </c>
      <c r="P39" s="100">
        <v>267.3</v>
      </c>
      <c r="Q39" s="100">
        <v>263.875</v>
      </c>
      <c r="R39" s="100">
        <v>267.25</v>
      </c>
      <c r="S39"/>
      <c r="T39" s="388"/>
      <c r="U39" s="438"/>
      <c r="V39" s="342"/>
      <c r="W39"/>
      <c r="X39"/>
      <c r="Y39"/>
    </row>
    <row r="40" spans="1:46">
      <c r="A40" s="52" t="s">
        <v>1346</v>
      </c>
      <c r="B40" s="85" t="s">
        <v>884</v>
      </c>
      <c r="C40" s="15">
        <v>0.46666666666666662</v>
      </c>
      <c r="D40" s="32"/>
      <c r="E40" s="19">
        <v>300</v>
      </c>
      <c r="F40" s="88" t="s">
        <v>1037</v>
      </c>
      <c r="G40" s="16">
        <v>1190</v>
      </c>
      <c r="H40" s="16">
        <v>1099</v>
      </c>
      <c r="I40" s="57" t="s">
        <v>102</v>
      </c>
      <c r="J40" s="16" t="s">
        <v>796</v>
      </c>
      <c r="K40" s="33">
        <v>4</v>
      </c>
      <c r="L40" s="33">
        <v>180</v>
      </c>
      <c r="M40" s="19">
        <v>5889.9508999999998</v>
      </c>
      <c r="N40" s="85"/>
      <c r="Q40" s="100">
        <v>263.875</v>
      </c>
      <c r="R40" s="100">
        <v>267.25</v>
      </c>
      <c r="S40" s="431" t="s">
        <v>652</v>
      </c>
      <c r="T40" s="388">
        <v>28</v>
      </c>
      <c r="U40" s="438">
        <v>0</v>
      </c>
      <c r="V40" s="431" t="s">
        <v>13</v>
      </c>
      <c r="W40" s="575">
        <v>-96.603267278073403</v>
      </c>
      <c r="X40" s="575">
        <v>27.599087591237961</v>
      </c>
      <c r="Y40" s="575">
        <v>940.26699595572563</v>
      </c>
      <c r="Z40" s="579">
        <v>199.12862000000001</v>
      </c>
      <c r="AA40" s="579">
        <v>-9.5710499999999996</v>
      </c>
      <c r="AB40" s="576">
        <v>190.5532</v>
      </c>
      <c r="AC40" s="576">
        <v>47.834200000000003</v>
      </c>
      <c r="AD40" s="578">
        <v>13.765628527800001</v>
      </c>
      <c r="AE40" s="576">
        <v>1.347</v>
      </c>
      <c r="AF40" s="576">
        <v>0.21299999999999999</v>
      </c>
      <c r="AG40" s="576">
        <v>4.47</v>
      </c>
      <c r="AH40" s="576">
        <v>81.709999999999994</v>
      </c>
      <c r="AI40" s="575">
        <v>1857.8040000000001</v>
      </c>
      <c r="AJ40" s="576">
        <v>353.82783999999998</v>
      </c>
      <c r="AK40" s="576">
        <v>1.68245</v>
      </c>
      <c r="AL40" s="576">
        <v>303.17093</v>
      </c>
      <c r="AM40" s="576">
        <v>1.3614599999999999</v>
      </c>
      <c r="AN40" s="574">
        <v>148136080.90000001</v>
      </c>
      <c r="AO40" s="577">
        <v>-0.36276550000000002</v>
      </c>
      <c r="AP40" s="574">
        <v>385795.01243</v>
      </c>
      <c r="AQ40" s="577">
        <v>5.4444999999999997E-3</v>
      </c>
      <c r="AR40" s="576">
        <v>129.24209999999999</v>
      </c>
      <c r="AS40" s="574" t="s">
        <v>473</v>
      </c>
      <c r="AT40" s="576">
        <v>50.642400000000002</v>
      </c>
    </row>
    <row r="41" spans="1:46">
      <c r="A41" s="52" t="s">
        <v>1346</v>
      </c>
      <c r="B41" s="85" t="s">
        <v>885</v>
      </c>
      <c r="C41" s="15">
        <v>0.47291666666666665</v>
      </c>
      <c r="D41" s="32"/>
      <c r="E41" s="19">
        <v>300</v>
      </c>
      <c r="F41" s="88" t="s">
        <v>1037</v>
      </c>
      <c r="G41" s="16">
        <v>1190</v>
      </c>
      <c r="H41" s="16">
        <v>1099</v>
      </c>
      <c r="I41" s="52" t="s">
        <v>910</v>
      </c>
      <c r="J41" s="16" t="s">
        <v>796</v>
      </c>
      <c r="K41" s="33">
        <v>4</v>
      </c>
      <c r="L41" s="33">
        <v>180</v>
      </c>
      <c r="M41" s="19">
        <v>5889.9508999999998</v>
      </c>
      <c r="N41" s="85"/>
      <c r="Q41" s="100">
        <v>263.875</v>
      </c>
      <c r="R41" s="100">
        <v>267.25</v>
      </c>
      <c r="S41" s="431" t="s">
        <v>652</v>
      </c>
      <c r="T41" s="388">
        <v>42</v>
      </c>
      <c r="U41" s="438">
        <v>0</v>
      </c>
      <c r="V41" s="431" t="s">
        <v>13</v>
      </c>
      <c r="W41" s="575">
        <v>-96.552716731262493</v>
      </c>
      <c r="X41" s="575">
        <v>27.085946118770412</v>
      </c>
      <c r="Y41" s="575">
        <v>1326.6802058641565</v>
      </c>
      <c r="Z41" s="579">
        <v>199.17496</v>
      </c>
      <c r="AA41" s="579">
        <v>-9.5939200000000007</v>
      </c>
      <c r="AB41" s="576">
        <v>193.72620000000001</v>
      </c>
      <c r="AC41" s="576">
        <v>47.417400000000001</v>
      </c>
      <c r="AD41" s="578">
        <v>13.9160392014</v>
      </c>
      <c r="AE41" s="576">
        <v>1.3560000000000001</v>
      </c>
      <c r="AF41" s="576">
        <v>0.215</v>
      </c>
      <c r="AG41" s="576">
        <v>4.47</v>
      </c>
      <c r="AH41" s="576">
        <v>81.680000000000007</v>
      </c>
      <c r="AI41" s="575">
        <v>1857.771</v>
      </c>
      <c r="AJ41" s="576">
        <v>353.79653999999999</v>
      </c>
      <c r="AK41" s="576">
        <v>1.6851</v>
      </c>
      <c r="AL41" s="576">
        <v>303.09499</v>
      </c>
      <c r="AM41" s="576">
        <v>1.36131</v>
      </c>
      <c r="AN41" s="574">
        <v>148135884.80000001</v>
      </c>
      <c r="AO41" s="577">
        <v>-0.36348829999999999</v>
      </c>
      <c r="AP41" s="574">
        <v>385801.82195000001</v>
      </c>
      <c r="AQ41" s="577">
        <v>1.9763699999999999E-2</v>
      </c>
      <c r="AR41" s="576">
        <v>129.19749999999999</v>
      </c>
      <c r="AS41" s="574" t="s">
        <v>473</v>
      </c>
      <c r="AT41" s="576">
        <v>50.686999999999998</v>
      </c>
    </row>
    <row r="42" spans="1:46">
      <c r="A42" s="52" t="s">
        <v>1346</v>
      </c>
      <c r="B42" s="85" t="s">
        <v>886</v>
      </c>
      <c r="C42" s="15">
        <v>0.4777777777777778</v>
      </c>
      <c r="D42" s="32"/>
      <c r="E42" s="19">
        <v>300</v>
      </c>
      <c r="F42" s="88" t="s">
        <v>1037</v>
      </c>
      <c r="G42" s="16">
        <v>1190</v>
      </c>
      <c r="H42" s="16">
        <v>1099</v>
      </c>
      <c r="I42" s="52" t="s">
        <v>969</v>
      </c>
      <c r="J42" s="16" t="s">
        <v>796</v>
      </c>
      <c r="K42" s="33">
        <v>4</v>
      </c>
      <c r="L42" s="33">
        <v>180</v>
      </c>
      <c r="M42" s="19">
        <v>5889.9508999999998</v>
      </c>
      <c r="N42" s="85"/>
      <c r="Q42" s="100">
        <v>263.875</v>
      </c>
      <c r="R42" s="100">
        <v>267.25</v>
      </c>
      <c r="S42" s="431" t="s">
        <v>652</v>
      </c>
      <c r="T42" s="388">
        <v>60</v>
      </c>
      <c r="U42" s="438">
        <v>0</v>
      </c>
      <c r="V42" s="431" t="s">
        <v>13</v>
      </c>
      <c r="W42" s="575">
        <v>-96.48252736148423</v>
      </c>
      <c r="X42" s="575">
        <v>26.584975792287466</v>
      </c>
      <c r="Y42" s="575">
        <v>1823.7638300354952</v>
      </c>
      <c r="Z42" s="579">
        <v>199.21116000000001</v>
      </c>
      <c r="AA42" s="579">
        <v>-9.6115600000000008</v>
      </c>
      <c r="AB42" s="576">
        <v>196.15270000000001</v>
      </c>
      <c r="AC42" s="576">
        <v>47.024299999999997</v>
      </c>
      <c r="AD42" s="578">
        <v>14.0330252809</v>
      </c>
      <c r="AE42" s="576">
        <v>1.365</v>
      </c>
      <c r="AF42" s="576">
        <v>0.216</v>
      </c>
      <c r="AG42" s="576">
        <v>4.47</v>
      </c>
      <c r="AH42" s="576">
        <v>81.656999999999996</v>
      </c>
      <c r="AI42" s="575">
        <v>1857.72</v>
      </c>
      <c r="AJ42" s="576">
        <v>353.77226999999999</v>
      </c>
      <c r="AK42" s="576">
        <v>1.6869700000000001</v>
      </c>
      <c r="AL42" s="576">
        <v>303.03591999999998</v>
      </c>
      <c r="AM42" s="576">
        <v>1.3612</v>
      </c>
      <c r="AN42" s="574">
        <v>148135732.09999999</v>
      </c>
      <c r="AO42" s="577">
        <v>-0.36404979999999998</v>
      </c>
      <c r="AP42" s="574">
        <v>385812.44922000001</v>
      </c>
      <c r="AQ42" s="577">
        <v>3.08358E-2</v>
      </c>
      <c r="AR42" s="576">
        <v>129.1627</v>
      </c>
      <c r="AS42" s="574" t="s">
        <v>473</v>
      </c>
      <c r="AT42" s="576">
        <v>50.721699999999998</v>
      </c>
    </row>
    <row r="43" spans="1:46">
      <c r="A43" s="52" t="s">
        <v>1188</v>
      </c>
      <c r="B43" s="85" t="s">
        <v>657</v>
      </c>
      <c r="C43" s="15">
        <v>0.48402777777777778</v>
      </c>
      <c r="D43" s="32"/>
      <c r="E43" s="19">
        <v>30</v>
      </c>
      <c r="F43" s="88" t="s">
        <v>1037</v>
      </c>
      <c r="G43" s="16">
        <v>1190</v>
      </c>
      <c r="H43" s="16">
        <v>1099</v>
      </c>
      <c r="I43" s="52" t="s">
        <v>1181</v>
      </c>
      <c r="J43" s="16" t="s">
        <v>796</v>
      </c>
      <c r="K43" s="33">
        <v>4</v>
      </c>
      <c r="L43" s="33">
        <v>180</v>
      </c>
      <c r="M43" s="19">
        <v>5889.9508999999998</v>
      </c>
      <c r="N43" s="85"/>
      <c r="Q43" s="100">
        <v>263.875</v>
      </c>
      <c r="R43" s="100">
        <v>267.25</v>
      </c>
      <c r="S43" s="431" t="s">
        <v>1188</v>
      </c>
      <c r="T43" s="388"/>
      <c r="U43" s="438"/>
      <c r="V43" s="342"/>
      <c r="W43"/>
      <c r="X43"/>
      <c r="Y43"/>
      <c r="Z43" s="579">
        <v>199.24229</v>
      </c>
      <c r="AA43" s="579">
        <v>-9.6265900000000002</v>
      </c>
      <c r="AB43" s="576">
        <v>198.19980000000001</v>
      </c>
      <c r="AC43" s="576">
        <v>46.640700000000002</v>
      </c>
      <c r="AD43" s="578">
        <v>14.133299063300001</v>
      </c>
      <c r="AE43" s="576">
        <v>1.3740000000000001</v>
      </c>
      <c r="AF43" s="576">
        <v>0.217</v>
      </c>
      <c r="AG43" s="576">
        <v>4.47</v>
      </c>
      <c r="AH43" s="576">
        <v>81.637</v>
      </c>
      <c r="AI43" s="575">
        <v>1857.6579999999999</v>
      </c>
      <c r="AJ43" s="576">
        <v>353.75152000000003</v>
      </c>
      <c r="AK43" s="576">
        <v>1.68845</v>
      </c>
      <c r="AL43" s="576">
        <v>302.9853</v>
      </c>
      <c r="AM43" s="576">
        <v>1.3611</v>
      </c>
      <c r="AN43" s="574">
        <v>148135600.90000001</v>
      </c>
      <c r="AO43" s="577">
        <v>-0.36453059999999998</v>
      </c>
      <c r="AP43" s="574">
        <v>385825.24932</v>
      </c>
      <c r="AQ43" s="577">
        <v>4.0272500000000003E-2</v>
      </c>
      <c r="AR43" s="576">
        <v>129.1327</v>
      </c>
      <c r="AS43" s="574" t="s">
        <v>473</v>
      </c>
      <c r="AT43" s="576">
        <v>50.751600000000003</v>
      </c>
    </row>
    <row r="44" spans="1:46">
      <c r="A44" s="52" t="s">
        <v>739</v>
      </c>
      <c r="B44" s="85" t="s">
        <v>1061</v>
      </c>
      <c r="C44" s="15">
        <v>0.48541666666666666</v>
      </c>
      <c r="D44" s="32"/>
      <c r="E44" s="19">
        <v>300</v>
      </c>
      <c r="F44" s="88" t="s">
        <v>1037</v>
      </c>
      <c r="G44" s="16">
        <v>1190</v>
      </c>
      <c r="H44" s="16">
        <v>1099</v>
      </c>
      <c r="I44" s="52" t="s">
        <v>1133</v>
      </c>
      <c r="J44" s="16" t="s">
        <v>796</v>
      </c>
      <c r="K44" s="33">
        <v>4</v>
      </c>
      <c r="L44" s="33">
        <v>180</v>
      </c>
      <c r="M44" s="19">
        <v>5889.9508999999998</v>
      </c>
      <c r="N44" s="85"/>
      <c r="Q44" s="100">
        <v>263.875</v>
      </c>
      <c r="R44" s="100">
        <v>267.25</v>
      </c>
      <c r="S44"/>
      <c r="T44" s="388"/>
      <c r="U44" s="388"/>
      <c r="V44" s="342"/>
      <c r="W44"/>
      <c r="X44"/>
      <c r="Y44"/>
    </row>
    <row r="45" spans="1:46">
      <c r="A45" s="52" t="s">
        <v>1259</v>
      </c>
      <c r="B45" s="85" t="s">
        <v>1062</v>
      </c>
      <c r="C45" s="15">
        <v>0.50208333333333333</v>
      </c>
      <c r="D45" s="32">
        <v>0</v>
      </c>
      <c r="E45" s="19">
        <v>30</v>
      </c>
      <c r="F45" s="88" t="s">
        <v>1037</v>
      </c>
      <c r="G45" s="16">
        <v>1190</v>
      </c>
      <c r="H45" s="16">
        <v>1099</v>
      </c>
      <c r="I45" s="35" t="s">
        <v>395</v>
      </c>
      <c r="J45" s="66" t="s">
        <v>1258</v>
      </c>
      <c r="K45" s="33">
        <v>4</v>
      </c>
      <c r="L45" s="33">
        <v>180</v>
      </c>
      <c r="M45" s="19">
        <v>5889.9508999999998</v>
      </c>
      <c r="N45" s="85" t="s">
        <v>1229</v>
      </c>
      <c r="O45" s="100">
        <v>264</v>
      </c>
      <c r="P45" s="100">
        <v>266.89999999999998</v>
      </c>
      <c r="Q45" s="100">
        <v>263.875</v>
      </c>
      <c r="R45" s="100">
        <v>267.25</v>
      </c>
      <c r="S45"/>
      <c r="T45" s="388"/>
      <c r="U45" s="388"/>
      <c r="V45" s="342"/>
      <c r="W45"/>
      <c r="X45"/>
      <c r="Y45"/>
    </row>
    <row r="46" spans="1:46">
      <c r="A46" s="52" t="s">
        <v>580</v>
      </c>
      <c r="B46" s="85" t="s">
        <v>1232</v>
      </c>
      <c r="C46" s="15">
        <v>0.50486111111111109</v>
      </c>
      <c r="D46" s="32">
        <v>0</v>
      </c>
      <c r="E46" s="19">
        <v>30</v>
      </c>
      <c r="F46" s="88" t="s">
        <v>1037</v>
      </c>
      <c r="G46" s="16">
        <v>1190</v>
      </c>
      <c r="H46" s="16">
        <v>996</v>
      </c>
      <c r="I46" s="35" t="s">
        <v>526</v>
      </c>
      <c r="J46" s="66" t="s">
        <v>1258</v>
      </c>
      <c r="K46" s="33">
        <v>4</v>
      </c>
      <c r="L46" s="33">
        <v>180</v>
      </c>
      <c r="M46" s="19">
        <v>5891.451</v>
      </c>
      <c r="N46" s="85" t="s">
        <v>1231</v>
      </c>
      <c r="O46" s="100">
        <v>263.89999999999998</v>
      </c>
      <c r="P46" s="100">
        <v>267.39999999999998</v>
      </c>
      <c r="Q46" s="100">
        <v>263.875</v>
      </c>
      <c r="R46" s="100">
        <v>267.25</v>
      </c>
      <c r="S46"/>
      <c r="T46" s="388"/>
      <c r="U46" s="388"/>
      <c r="V46"/>
      <c r="W46"/>
      <c r="X46"/>
      <c r="Y46"/>
    </row>
    <row r="47" spans="1:46">
      <c r="A47" s="52" t="s">
        <v>580</v>
      </c>
      <c r="B47" s="85" t="s">
        <v>967</v>
      </c>
      <c r="C47" s="15">
        <v>0.50763888888888886</v>
      </c>
      <c r="D47" s="32">
        <v>0</v>
      </c>
      <c r="E47" s="19">
        <v>30</v>
      </c>
      <c r="F47" s="88" t="s">
        <v>1037</v>
      </c>
      <c r="G47" s="16">
        <v>1070</v>
      </c>
      <c r="H47" s="16">
        <v>876</v>
      </c>
      <c r="I47" s="35" t="s">
        <v>387</v>
      </c>
      <c r="J47" s="66" t="s">
        <v>1258</v>
      </c>
      <c r="K47" s="33">
        <v>4</v>
      </c>
      <c r="L47" s="33">
        <v>180</v>
      </c>
      <c r="M47" s="19">
        <v>5891.451</v>
      </c>
      <c r="N47" s="85" t="s">
        <v>1240</v>
      </c>
      <c r="O47" s="100">
        <v>263.60000000000002</v>
      </c>
      <c r="P47" s="100">
        <v>267.39999999999998</v>
      </c>
      <c r="Q47" s="100">
        <v>263.875</v>
      </c>
      <c r="R47" s="100">
        <v>267.25</v>
      </c>
      <c r="S47"/>
      <c r="T47" s="387"/>
      <c r="U47" s="387"/>
      <c r="V47"/>
      <c r="W47"/>
      <c r="X47"/>
      <c r="Y47"/>
    </row>
    <row r="48" spans="1:46"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</row>
    <row r="49" spans="1:25">
      <c r="A49" s="3"/>
      <c r="N49" s="25"/>
      <c r="S49"/>
      <c r="T49"/>
      <c r="U49"/>
      <c r="V49"/>
      <c r="W49"/>
      <c r="X49"/>
      <c r="Y49"/>
    </row>
    <row r="50" spans="1:25">
      <c r="A50" s="2"/>
      <c r="B50" s="183" t="s">
        <v>1260</v>
      </c>
      <c r="C50" s="147" t="s">
        <v>1261</v>
      </c>
      <c r="D50" s="84">
        <v>5888.5839999999998</v>
      </c>
      <c r="E50" s="149"/>
      <c r="F50" s="84" t="s">
        <v>1262</v>
      </c>
      <c r="G50" s="84" t="s">
        <v>1263</v>
      </c>
      <c r="H50" s="84" t="s">
        <v>1264</v>
      </c>
      <c r="I50" s="22" t="s">
        <v>1100</v>
      </c>
      <c r="J50" s="84" t="s">
        <v>1101</v>
      </c>
      <c r="K50" s="84" t="s">
        <v>1102</v>
      </c>
      <c r="L50" s="177"/>
      <c r="N50" s="25"/>
      <c r="S50"/>
      <c r="T50"/>
      <c r="U50"/>
      <c r="V50"/>
      <c r="W50"/>
      <c r="X50"/>
      <c r="Y50"/>
    </row>
    <row r="51" spans="1:25">
      <c r="A51" s="2"/>
      <c r="B51" s="182"/>
      <c r="C51" s="147" t="s">
        <v>1099</v>
      </c>
      <c r="D51" s="84">
        <v>5889.9508999999998</v>
      </c>
      <c r="E51" s="149"/>
      <c r="F51" s="84" t="s">
        <v>652</v>
      </c>
      <c r="G51" s="84" t="s">
        <v>653</v>
      </c>
      <c r="H51" s="84" t="s">
        <v>654</v>
      </c>
      <c r="I51" s="22" t="s">
        <v>1294</v>
      </c>
      <c r="J51" s="84" t="s">
        <v>1295</v>
      </c>
      <c r="K51" s="84" t="s">
        <v>501</v>
      </c>
      <c r="L51" s="177"/>
      <c r="N51" s="25"/>
      <c r="S51"/>
      <c r="T51"/>
      <c r="U51"/>
      <c r="V51"/>
      <c r="W51"/>
      <c r="X51"/>
      <c r="Y51"/>
    </row>
    <row r="52" spans="1:25">
      <c r="A52" s="2"/>
      <c r="B52" s="182"/>
      <c r="C52" s="147" t="s">
        <v>502</v>
      </c>
      <c r="D52" s="84">
        <v>5891.451</v>
      </c>
      <c r="E52" s="149"/>
      <c r="F52" s="84" t="s">
        <v>503</v>
      </c>
      <c r="G52" s="84" t="s">
        <v>504</v>
      </c>
      <c r="H52" s="84" t="s">
        <v>505</v>
      </c>
      <c r="I52" s="22" t="s">
        <v>480</v>
      </c>
      <c r="J52" s="84" t="s">
        <v>496</v>
      </c>
      <c r="K52" s="84" t="s">
        <v>440</v>
      </c>
      <c r="L52" s="177"/>
      <c r="N52" s="25"/>
      <c r="S52"/>
      <c r="T52"/>
      <c r="U52"/>
      <c r="V52"/>
      <c r="W52"/>
      <c r="X52"/>
      <c r="Y52"/>
    </row>
    <row r="53" spans="1:25">
      <c r="A53" s="2"/>
      <c r="B53" s="182"/>
      <c r="C53" s="147" t="s">
        <v>497</v>
      </c>
      <c r="D53" s="155">
        <v>7647.38</v>
      </c>
      <c r="E53" s="149"/>
      <c r="F53" s="84" t="s">
        <v>1132</v>
      </c>
      <c r="G53" s="84" t="s">
        <v>1095</v>
      </c>
      <c r="H53" s="84" t="s">
        <v>1293</v>
      </c>
      <c r="I53" s="22" t="s">
        <v>498</v>
      </c>
      <c r="J53" s="84" t="s">
        <v>499</v>
      </c>
      <c r="K53" s="84" t="s">
        <v>500</v>
      </c>
      <c r="L53" s="177"/>
      <c r="N53" s="25"/>
      <c r="S53"/>
      <c r="T53"/>
      <c r="U53"/>
      <c r="V53"/>
      <c r="W53"/>
      <c r="X53"/>
      <c r="Y53"/>
    </row>
    <row r="54" spans="1:25">
      <c r="A54" s="2"/>
      <c r="B54" s="182"/>
      <c r="C54" s="147" t="s">
        <v>374</v>
      </c>
      <c r="D54" s="84">
        <v>7698.9647000000004</v>
      </c>
      <c r="E54" s="149"/>
      <c r="F54" s="84" t="s">
        <v>375</v>
      </c>
      <c r="G54" s="84" t="s">
        <v>376</v>
      </c>
      <c r="H54" s="84" t="s">
        <v>377</v>
      </c>
      <c r="I54" s="22" t="s">
        <v>378</v>
      </c>
      <c r="J54" s="84" t="s">
        <v>379</v>
      </c>
      <c r="K54" s="84" t="s">
        <v>380</v>
      </c>
      <c r="L54" s="177"/>
      <c r="N54" s="25"/>
      <c r="S54"/>
      <c r="T54"/>
      <c r="U54"/>
      <c r="V54"/>
      <c r="W54"/>
      <c r="X54"/>
      <c r="Y54"/>
    </row>
    <row r="55" spans="1:25">
      <c r="A55" s="2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N55" s="25"/>
      <c r="S55"/>
      <c r="T55"/>
      <c r="U55"/>
      <c r="V55"/>
      <c r="W55"/>
      <c r="X55"/>
      <c r="Y55"/>
    </row>
    <row r="56" spans="1:25">
      <c r="A56" s="2"/>
      <c r="B56" s="182"/>
      <c r="C56" s="147" t="s">
        <v>1302</v>
      </c>
      <c r="D56" s="748" t="s">
        <v>1297</v>
      </c>
      <c r="E56" s="748"/>
      <c r="F56" s="84" t="s">
        <v>381</v>
      </c>
      <c r="G56" s="177"/>
      <c r="H56" s="177"/>
      <c r="I56" s="173" t="s">
        <v>1139</v>
      </c>
      <c r="J56" s="736" t="s">
        <v>1140</v>
      </c>
      <c r="K56" s="736"/>
      <c r="L56" s="148" t="s">
        <v>1141</v>
      </c>
      <c r="N56" s="25"/>
      <c r="S56"/>
      <c r="T56"/>
      <c r="U56"/>
      <c r="V56"/>
      <c r="W56"/>
      <c r="X56"/>
      <c r="Y56"/>
    </row>
    <row r="57" spans="1:25">
      <c r="A57" s="2"/>
      <c r="B57" s="182"/>
      <c r="C57" s="147" t="s">
        <v>1303</v>
      </c>
      <c r="D57" s="748" t="s">
        <v>1298</v>
      </c>
      <c r="E57" s="748"/>
      <c r="F57" s="19"/>
      <c r="G57" s="177"/>
      <c r="H57" s="177"/>
      <c r="J57" s="736" t="s">
        <v>441</v>
      </c>
      <c r="K57" s="736"/>
      <c r="L57" s="148" t="s">
        <v>1143</v>
      </c>
      <c r="N57" s="25"/>
      <c r="S57"/>
      <c r="T57"/>
      <c r="U57"/>
      <c r="V57"/>
      <c r="W57"/>
      <c r="X57"/>
      <c r="Y57"/>
    </row>
    <row r="58" spans="1:25">
      <c r="A58" s="2"/>
      <c r="B58" s="182"/>
      <c r="C58" s="147" t="s">
        <v>1304</v>
      </c>
      <c r="D58" s="748" t="s">
        <v>1299</v>
      </c>
      <c r="E58" s="748"/>
      <c r="F58" s="19"/>
      <c r="G58" s="177"/>
      <c r="H58" s="177"/>
      <c r="J58" s="177"/>
      <c r="K58" s="177"/>
      <c r="L58" s="177"/>
      <c r="M58" s="39"/>
      <c r="S58"/>
      <c r="T58"/>
      <c r="U58"/>
      <c r="V58"/>
      <c r="W58"/>
      <c r="X58"/>
      <c r="Y58"/>
    </row>
    <row r="59" spans="1:25">
      <c r="A59" s="2"/>
      <c r="B59" s="182"/>
      <c r="C59" s="147" t="s">
        <v>1305</v>
      </c>
      <c r="D59" s="748" t="s">
        <v>1138</v>
      </c>
      <c r="E59" s="748"/>
      <c r="F59" s="19"/>
      <c r="G59" s="177"/>
      <c r="H59" s="177"/>
      <c r="I59" s="177"/>
      <c r="J59" s="177"/>
      <c r="K59" s="177"/>
      <c r="L59" s="177"/>
      <c r="M59" s="39"/>
      <c r="S59"/>
      <c r="T59"/>
      <c r="U59"/>
      <c r="V59"/>
      <c r="W59"/>
      <c r="X59"/>
      <c r="Y59"/>
    </row>
    <row r="60" spans="1:25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 s="39"/>
      <c r="S60"/>
      <c r="T60"/>
      <c r="U60"/>
      <c r="V60"/>
      <c r="W60"/>
      <c r="X60"/>
      <c r="Y60"/>
    </row>
    <row r="61" spans="1:25">
      <c r="A61" s="2"/>
      <c r="B61" s="182"/>
      <c r="C61" s="28" t="s">
        <v>786</v>
      </c>
      <c r="D61" s="175">
        <v>1</v>
      </c>
      <c r="E61" s="749" t="s">
        <v>1032</v>
      </c>
      <c r="F61" s="749"/>
      <c r="G61" s="749"/>
      <c r="H61" s="177"/>
      <c r="I61" s="177"/>
      <c r="J61" s="177"/>
      <c r="K61" s="177"/>
      <c r="L61" s="177"/>
      <c r="M61" s="39"/>
      <c r="S61"/>
      <c r="T61"/>
      <c r="U61"/>
      <c r="V61"/>
      <c r="W61"/>
      <c r="X61"/>
      <c r="Y61"/>
    </row>
    <row r="62" spans="1:25">
      <c r="A62" s="2"/>
      <c r="B62" s="182"/>
      <c r="C62" s="19"/>
      <c r="D62" s="28"/>
      <c r="E62" s="750" t="s">
        <v>1183</v>
      </c>
      <c r="F62" s="751"/>
      <c r="G62" s="751"/>
      <c r="H62" s="177"/>
      <c r="I62" s="177"/>
      <c r="J62" s="177"/>
      <c r="K62" s="177"/>
      <c r="L62" s="177"/>
      <c r="M62" s="39"/>
      <c r="S62"/>
      <c r="T62"/>
      <c r="U62"/>
      <c r="V62"/>
      <c r="W62"/>
      <c r="X62"/>
      <c r="Y62"/>
    </row>
    <row r="63" spans="1:25">
      <c r="A63" s="2"/>
      <c r="B63" s="182"/>
      <c r="C63" s="85"/>
      <c r="D63" s="28">
        <v>2</v>
      </c>
      <c r="E63" s="749" t="s">
        <v>1008</v>
      </c>
      <c r="F63" s="749"/>
      <c r="G63" s="749"/>
      <c r="H63" s="177"/>
      <c r="I63" s="177"/>
      <c r="J63" s="177"/>
      <c r="K63" s="177"/>
      <c r="L63" s="177"/>
      <c r="M63" s="39"/>
      <c r="S63"/>
      <c r="T63"/>
      <c r="U63"/>
      <c r="V63"/>
      <c r="W63"/>
      <c r="X63"/>
      <c r="Y63"/>
    </row>
    <row r="64" spans="1:25">
      <c r="A64" s="2"/>
      <c r="B64" s="182"/>
      <c r="C64" s="85"/>
      <c r="D64" s="28"/>
      <c r="E64" s="750" t="s">
        <v>1009</v>
      </c>
      <c r="F64" s="751"/>
      <c r="G64" s="751"/>
      <c r="H64" s="177"/>
      <c r="I64" s="177"/>
      <c r="J64" s="177"/>
      <c r="K64" s="177"/>
      <c r="L64" s="177"/>
      <c r="M64" s="39"/>
      <c r="S64"/>
      <c r="T64"/>
      <c r="U64"/>
      <c r="V64"/>
      <c r="W64"/>
      <c r="X64"/>
      <c r="Y64"/>
    </row>
    <row r="65" spans="1:25">
      <c r="A65" s="2"/>
      <c r="B65" s="182"/>
      <c r="C65" s="177"/>
      <c r="D65" s="175">
        <v>3</v>
      </c>
      <c r="E65" s="736" t="s">
        <v>1010</v>
      </c>
      <c r="F65" s="736"/>
      <c r="G65" s="736"/>
      <c r="H65" s="177"/>
      <c r="I65" s="177"/>
      <c r="J65" s="177"/>
      <c r="K65" s="177"/>
      <c r="L65" s="177"/>
      <c r="M65" s="39"/>
      <c r="S65"/>
      <c r="T65"/>
      <c r="U65"/>
      <c r="V65"/>
      <c r="W65"/>
      <c r="X65"/>
      <c r="Y65"/>
    </row>
    <row r="66" spans="1:25">
      <c r="A66" s="2"/>
      <c r="B66" s="182"/>
      <c r="C66" s="177"/>
      <c r="D66" s="175"/>
      <c r="E66" s="746" t="s">
        <v>1353</v>
      </c>
      <c r="F66" s="746"/>
      <c r="G66" s="746"/>
      <c r="H66" s="177"/>
      <c r="I66" s="177"/>
      <c r="J66" s="177"/>
      <c r="K66" s="177"/>
      <c r="L66" s="177"/>
      <c r="M66" s="39"/>
      <c r="S66"/>
      <c r="T66"/>
      <c r="U66"/>
      <c r="V66"/>
      <c r="W66"/>
      <c r="X66"/>
      <c r="Y66"/>
    </row>
    <row r="67" spans="1:25">
      <c r="A67" s="2"/>
      <c r="B67" s="182"/>
      <c r="C67" s="177"/>
      <c r="D67" s="175">
        <v>4</v>
      </c>
      <c r="E67" s="736" t="s">
        <v>1035</v>
      </c>
      <c r="F67" s="736"/>
      <c r="G67" s="736"/>
      <c r="H67" s="177"/>
      <c r="I67" s="177"/>
      <c r="J67" s="177"/>
      <c r="K67" s="177"/>
      <c r="L67" s="177"/>
      <c r="M67" s="39"/>
      <c r="S67"/>
      <c r="T67"/>
      <c r="U67"/>
      <c r="V67"/>
      <c r="W67"/>
      <c r="X67"/>
      <c r="Y67"/>
    </row>
    <row r="68" spans="1:25">
      <c r="A68" s="2"/>
      <c r="B68" s="182"/>
      <c r="C68" s="177"/>
      <c r="D68" s="177"/>
      <c r="E68" s="746" t="s">
        <v>1036</v>
      </c>
      <c r="F68" s="746"/>
      <c r="G68" s="746"/>
      <c r="H68" s="177"/>
      <c r="I68" s="177"/>
      <c r="J68" s="177"/>
      <c r="K68" s="177"/>
      <c r="L68" s="177"/>
      <c r="M68" s="39"/>
      <c r="S68"/>
      <c r="T68"/>
      <c r="U68"/>
      <c r="V68"/>
      <c r="W68"/>
      <c r="X68"/>
      <c r="Y68"/>
    </row>
    <row r="69" spans="1:25">
      <c r="A69" s="2"/>
      <c r="C69" s="63"/>
      <c r="D69" s="63"/>
      <c r="E69" s="63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25"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25"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25"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25"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25">
      <c r="A77" s="2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25">
      <c r="A78" s="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25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25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A82" s="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A83" s="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A84" s="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A85" s="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A86" s="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</sheetData>
  <mergeCells count="32">
    <mergeCell ref="AJ12:AK12"/>
    <mergeCell ref="AL12:AM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  <mergeCell ref="K3:N3"/>
    <mergeCell ref="K4:P4"/>
    <mergeCell ref="D59:E59"/>
    <mergeCell ref="E61:G61"/>
    <mergeCell ref="E62:G62"/>
    <mergeCell ref="D56:E56"/>
    <mergeCell ref="J56:K56"/>
    <mergeCell ref="D57:E57"/>
    <mergeCell ref="J57:K57"/>
    <mergeCell ref="D58:E58"/>
    <mergeCell ref="W12:Y12"/>
    <mergeCell ref="E65:G65"/>
    <mergeCell ref="E66:G66"/>
    <mergeCell ref="E67:G67"/>
    <mergeCell ref="E68:G68"/>
    <mergeCell ref="E63:G63"/>
    <mergeCell ref="E64:G64"/>
    <mergeCell ref="S12:V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K1" workbookViewId="0">
      <selection activeCell="AY18" sqref="AY18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116</v>
      </c>
      <c r="B4" s="3"/>
      <c r="C4" s="6"/>
      <c r="D4" s="43"/>
      <c r="E4" s="6"/>
      <c r="F4" s="738" t="s">
        <v>1078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803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193"/>
      <c r="B6" s="193"/>
      <c r="C6" s="193"/>
      <c r="D6" s="193"/>
      <c r="E6" s="193"/>
      <c r="F6" s="738" t="s">
        <v>527</v>
      </c>
      <c r="G6" s="738"/>
      <c r="H6" s="738"/>
      <c r="I6" s="738"/>
      <c r="J6" s="26"/>
      <c r="K6" s="198"/>
      <c r="L6" s="198"/>
      <c r="M6" s="198"/>
      <c r="N6" s="198"/>
      <c r="O6" s="198"/>
      <c r="P6" s="198"/>
      <c r="S6"/>
      <c r="T6"/>
      <c r="U6"/>
      <c r="V6"/>
      <c r="W6"/>
      <c r="X6"/>
      <c r="Y6"/>
    </row>
    <row r="7" spans="1:47">
      <c r="A7" s="193"/>
      <c r="B7" s="193"/>
      <c r="C7" s="193"/>
      <c r="D7" s="193"/>
      <c r="E7" s="193"/>
      <c r="F7" s="738" t="s">
        <v>439</v>
      </c>
      <c r="G7" s="738"/>
      <c r="H7" s="738"/>
      <c r="I7" s="738"/>
      <c r="J7" s="26"/>
      <c r="K7" s="198"/>
      <c r="L7" s="198"/>
      <c r="M7" s="198"/>
      <c r="N7" s="198"/>
      <c r="O7" s="198"/>
      <c r="P7" s="198"/>
      <c r="S7"/>
      <c r="T7"/>
      <c r="U7"/>
      <c r="V7"/>
      <c r="W7"/>
      <c r="X7"/>
      <c r="Y7"/>
    </row>
    <row r="8" spans="1:47">
      <c r="A8" s="67" t="s">
        <v>1302</v>
      </c>
      <c r="B8" s="6" t="s">
        <v>1303</v>
      </c>
      <c r="C8" s="6" t="s">
        <v>1304</v>
      </c>
      <c r="D8" s="43" t="s">
        <v>1305</v>
      </c>
      <c r="E8" s="6"/>
      <c r="F8" s="738" t="s">
        <v>1205</v>
      </c>
      <c r="G8" s="738"/>
      <c r="H8" s="738"/>
      <c r="I8" s="738"/>
      <c r="J8" s="26"/>
      <c r="N8" s="25"/>
      <c r="S8"/>
      <c r="T8"/>
      <c r="U8"/>
      <c r="V8"/>
      <c r="W8"/>
      <c r="X8"/>
      <c r="Y8"/>
    </row>
    <row r="9" spans="1:47">
      <c r="A9" s="67" t="s">
        <v>1220</v>
      </c>
      <c r="B9" s="6" t="s">
        <v>1123</v>
      </c>
      <c r="C9" s="6" t="s">
        <v>1124</v>
      </c>
      <c r="D9" s="43" t="s">
        <v>1125</v>
      </c>
      <c r="E9" s="6"/>
      <c r="F9" s="738" t="s">
        <v>579</v>
      </c>
      <c r="G9" s="738"/>
      <c r="H9" s="738"/>
      <c r="I9" s="738"/>
      <c r="J9" s="26"/>
      <c r="N9" s="25"/>
      <c r="S9"/>
      <c r="T9"/>
      <c r="U9"/>
      <c r="V9"/>
      <c r="W9"/>
      <c r="X9"/>
      <c r="Y9"/>
    </row>
    <row r="10" spans="1:47" ht="12.75" customHeight="1">
      <c r="A10" s="67" t="s">
        <v>1127</v>
      </c>
      <c r="B10" s="67" t="s">
        <v>1128</v>
      </c>
      <c r="C10" s="6" t="s">
        <v>1129</v>
      </c>
      <c r="D10" s="43" t="s">
        <v>1130</v>
      </c>
      <c r="E10" s="8"/>
      <c r="F10" s="1"/>
      <c r="G10" s="1"/>
      <c r="H10" s="1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>
      <c r="A14" s="55" t="s">
        <v>1259</v>
      </c>
      <c r="B14" s="56" t="s">
        <v>1335</v>
      </c>
      <c r="C14" s="46">
        <v>0.1388888888888889</v>
      </c>
      <c r="D14" s="46">
        <v>0</v>
      </c>
      <c r="E14" s="47">
        <v>10</v>
      </c>
      <c r="F14" s="19" t="s">
        <v>1037</v>
      </c>
      <c r="G14" s="47">
        <v>1190</v>
      </c>
      <c r="H14" s="47">
        <v>1098</v>
      </c>
      <c r="I14" s="35" t="s">
        <v>395</v>
      </c>
      <c r="J14" s="66" t="s">
        <v>1258</v>
      </c>
      <c r="K14" s="33">
        <v>4</v>
      </c>
      <c r="L14" s="33">
        <v>180</v>
      </c>
      <c r="M14" s="19">
        <v>5889.9508999999998</v>
      </c>
      <c r="N14" s="57"/>
      <c r="O14" s="104">
        <v>264</v>
      </c>
      <c r="P14" s="104">
        <v>266.60000000000002</v>
      </c>
      <c r="Q14" s="100">
        <f>AVERAGE(O14:O16)</f>
        <v>263.93333333333334</v>
      </c>
      <c r="R14" s="100">
        <f>AVERAGE(P14:P16)</f>
        <v>266.9666666666667</v>
      </c>
      <c r="S14"/>
      <c r="T14" s="389"/>
      <c r="U14" s="437"/>
      <c r="V14" s="342"/>
      <c r="W14"/>
      <c r="X14"/>
      <c r="Y14"/>
    </row>
    <row r="15" spans="1:47">
      <c r="A15" s="50" t="s">
        <v>580</v>
      </c>
      <c r="B15" s="25" t="s">
        <v>1266</v>
      </c>
      <c r="C15" s="15">
        <v>0.15277777777777776</v>
      </c>
      <c r="D15" s="46">
        <v>0</v>
      </c>
      <c r="E15" s="19">
        <v>30</v>
      </c>
      <c r="F15" s="19" t="s">
        <v>1037</v>
      </c>
      <c r="G15" s="16">
        <v>1190</v>
      </c>
      <c r="H15" s="47">
        <v>994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57" t="s">
        <v>1241</v>
      </c>
      <c r="O15" s="100">
        <v>263.89999999999998</v>
      </c>
      <c r="P15" s="100">
        <v>267.10000000000002</v>
      </c>
      <c r="Q15" s="100">
        <v>263.93329999999997</v>
      </c>
      <c r="R15" s="100">
        <v>266.9667</v>
      </c>
      <c r="S15"/>
      <c r="T15" s="389"/>
      <c r="U15" s="437"/>
      <c r="V15" s="342"/>
      <c r="W15"/>
      <c r="X15"/>
      <c r="Y15"/>
    </row>
    <row r="16" spans="1:47">
      <c r="A16" s="50" t="s">
        <v>580</v>
      </c>
      <c r="B16" s="25" t="s">
        <v>1339</v>
      </c>
      <c r="C16" s="15">
        <v>0.15833333333333333</v>
      </c>
      <c r="D16" s="46">
        <v>0</v>
      </c>
      <c r="E16" s="19">
        <v>30</v>
      </c>
      <c r="F16" s="19" t="s">
        <v>1037</v>
      </c>
      <c r="G16" s="16">
        <v>1070</v>
      </c>
      <c r="H16" s="47">
        <v>874</v>
      </c>
      <c r="I16" s="35" t="s">
        <v>387</v>
      </c>
      <c r="J16" s="66" t="s">
        <v>1258</v>
      </c>
      <c r="K16" s="33">
        <v>4</v>
      </c>
      <c r="L16" s="33">
        <v>180</v>
      </c>
      <c r="M16" s="19">
        <v>5891.451</v>
      </c>
      <c r="N16" s="57"/>
      <c r="O16" s="100">
        <v>263.89999999999998</v>
      </c>
      <c r="P16" s="100">
        <v>267.2</v>
      </c>
      <c r="Q16" s="100">
        <v>263.93329999999997</v>
      </c>
      <c r="R16" s="100">
        <v>266.9667</v>
      </c>
      <c r="S16"/>
      <c r="T16" s="389"/>
      <c r="U16" s="437"/>
      <c r="V16" s="342"/>
      <c r="W16"/>
      <c r="X16"/>
      <c r="Y16"/>
    </row>
    <row r="17" spans="1:46">
      <c r="A17" s="50" t="s">
        <v>580</v>
      </c>
      <c r="B17" s="56" t="s">
        <v>1340</v>
      </c>
      <c r="C17" s="15">
        <v>0.20416666666666669</v>
      </c>
      <c r="D17" s="46">
        <v>0</v>
      </c>
      <c r="E17" s="19">
        <v>30</v>
      </c>
      <c r="F17" s="16" t="s">
        <v>1038</v>
      </c>
      <c r="G17" s="16">
        <v>880</v>
      </c>
      <c r="H17" s="47">
        <v>864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57" t="s">
        <v>1063</v>
      </c>
      <c r="O17" s="100">
        <v>264.10000000000002</v>
      </c>
      <c r="P17" s="100">
        <v>264.3</v>
      </c>
      <c r="Q17" s="100">
        <f>AVERAGE(O17:O18,O26)</f>
        <v>264.23333333333329</v>
      </c>
      <c r="R17" s="100">
        <f>AVERAGE(P17:P18,P26)</f>
        <v>264.10000000000002</v>
      </c>
      <c r="S17"/>
      <c r="T17" s="390"/>
      <c r="U17" s="438"/>
      <c r="V17" s="342"/>
      <c r="W17"/>
      <c r="X17"/>
      <c r="Y17"/>
    </row>
    <row r="18" spans="1:46" ht="36">
      <c r="A18" s="25" t="s">
        <v>736</v>
      </c>
      <c r="B18" s="25" t="s">
        <v>1242</v>
      </c>
      <c r="C18" s="15">
        <v>0.25</v>
      </c>
      <c r="D18" s="46">
        <v>0</v>
      </c>
      <c r="E18" s="19">
        <v>30</v>
      </c>
      <c r="F18" s="16" t="s">
        <v>1039</v>
      </c>
      <c r="G18" s="16">
        <v>870</v>
      </c>
      <c r="H18" s="33">
        <v>778</v>
      </c>
      <c r="I18" s="35" t="s">
        <v>395</v>
      </c>
      <c r="J18" s="66" t="s">
        <v>1258</v>
      </c>
      <c r="K18" s="33">
        <v>4</v>
      </c>
      <c r="L18" s="33">
        <v>180</v>
      </c>
      <c r="M18" s="19">
        <v>7698.9647000000004</v>
      </c>
      <c r="N18" s="57" t="s">
        <v>947</v>
      </c>
      <c r="O18" s="100">
        <v>264.2</v>
      </c>
      <c r="P18" s="100">
        <v>264.10000000000002</v>
      </c>
      <c r="Q18" s="100">
        <v>264.23329999999999</v>
      </c>
      <c r="R18" s="100">
        <v>264.10000000000002</v>
      </c>
      <c r="S18"/>
      <c r="T18" s="390"/>
      <c r="U18" s="438"/>
      <c r="V18" s="342"/>
      <c r="W18"/>
      <c r="X18"/>
      <c r="Y18"/>
    </row>
    <row r="19" spans="1:46">
      <c r="A19" s="25" t="s">
        <v>1188</v>
      </c>
      <c r="B19" s="25" t="s">
        <v>1244</v>
      </c>
      <c r="C19" s="15">
        <v>0.33958333333333335</v>
      </c>
      <c r="D19" s="46"/>
      <c r="E19" s="19">
        <v>30</v>
      </c>
      <c r="F19" s="16" t="s">
        <v>1039</v>
      </c>
      <c r="G19" s="16">
        <v>870</v>
      </c>
      <c r="H19" s="47">
        <v>778</v>
      </c>
      <c r="I19" s="52" t="s">
        <v>1181</v>
      </c>
      <c r="J19" s="16" t="s">
        <v>796</v>
      </c>
      <c r="K19" s="33">
        <v>4</v>
      </c>
      <c r="L19" s="33">
        <v>180</v>
      </c>
      <c r="M19" s="19">
        <v>7698.9647000000004</v>
      </c>
      <c r="N19" s="57"/>
      <c r="Q19" s="100">
        <v>264.23329999999999</v>
      </c>
      <c r="R19" s="100">
        <v>264.10000000000002</v>
      </c>
      <c r="S19" s="431" t="s">
        <v>1188</v>
      </c>
      <c r="T19" s="390"/>
      <c r="U19" s="438"/>
      <c r="V19" s="342"/>
      <c r="W19"/>
      <c r="X19"/>
      <c r="Y19"/>
      <c r="Z19" s="585">
        <v>210.78952000000001</v>
      </c>
      <c r="AA19" s="585">
        <v>-12.648529999999999</v>
      </c>
      <c r="AB19" s="582">
        <v>124.6567</v>
      </c>
      <c r="AC19" s="582">
        <v>24.449100000000001</v>
      </c>
      <c r="AD19" s="584">
        <v>10.7228492579</v>
      </c>
      <c r="AE19" s="582">
        <v>2.4020000000000001</v>
      </c>
      <c r="AF19" s="582">
        <v>0.38</v>
      </c>
      <c r="AG19" s="582">
        <v>4.68</v>
      </c>
      <c r="AH19" s="582">
        <v>73.846000000000004</v>
      </c>
      <c r="AI19" s="581">
        <v>1864.7809999999999</v>
      </c>
      <c r="AJ19" s="582">
        <v>354.09831000000003</v>
      </c>
      <c r="AK19" s="582">
        <v>0.11754000000000001</v>
      </c>
      <c r="AL19" s="582">
        <v>292.58821999999998</v>
      </c>
      <c r="AM19" s="582">
        <v>1.34019</v>
      </c>
      <c r="AN19" s="580">
        <v>148105260</v>
      </c>
      <c r="AO19" s="583">
        <v>-0.45279819999999998</v>
      </c>
      <c r="AP19" s="580">
        <v>384351.46701000002</v>
      </c>
      <c r="AQ19" s="583">
        <v>-0.33124619999999999</v>
      </c>
      <c r="AR19" s="582">
        <v>118.3509</v>
      </c>
      <c r="AS19" s="580" t="s">
        <v>473</v>
      </c>
      <c r="AT19" s="582">
        <v>61.5182</v>
      </c>
    </row>
    <row r="20" spans="1:46">
      <c r="A20" s="25" t="s">
        <v>1346</v>
      </c>
      <c r="B20" s="25" t="s">
        <v>1221</v>
      </c>
      <c r="C20" s="15">
        <v>0.34236111111111112</v>
      </c>
      <c r="D20" s="15"/>
      <c r="E20" s="19">
        <v>600</v>
      </c>
      <c r="F20" s="16" t="s">
        <v>1039</v>
      </c>
      <c r="G20" s="16">
        <v>870</v>
      </c>
      <c r="H20" s="47">
        <v>778</v>
      </c>
      <c r="I20" s="52" t="s">
        <v>1077</v>
      </c>
      <c r="J20" s="16" t="s">
        <v>796</v>
      </c>
      <c r="K20" s="33">
        <v>4</v>
      </c>
      <c r="L20" s="33">
        <v>180</v>
      </c>
      <c r="M20" s="19">
        <v>7698.9647000000004</v>
      </c>
      <c r="N20" s="25"/>
      <c r="Q20" s="100">
        <v>264.23329999999999</v>
      </c>
      <c r="R20" s="100">
        <v>264.10000000000002</v>
      </c>
      <c r="S20" s="431" t="s">
        <v>652</v>
      </c>
      <c r="T20" s="390">
        <v>0</v>
      </c>
      <c r="U20" s="441">
        <v>0</v>
      </c>
      <c r="V20" s="431" t="s">
        <v>13</v>
      </c>
      <c r="W20" s="581">
        <v>-95.660520362256847</v>
      </c>
      <c r="X20" s="581">
        <v>29.387327795735175</v>
      </c>
      <c r="Y20" s="581">
        <v>167.62567742383249</v>
      </c>
      <c r="Z20" s="585">
        <v>210.84893</v>
      </c>
      <c r="AA20" s="585">
        <v>-12.674770000000001</v>
      </c>
      <c r="AB20" s="582">
        <v>126.3493</v>
      </c>
      <c r="AC20" s="582">
        <v>25.947900000000001</v>
      </c>
      <c r="AD20" s="584">
        <v>10.8732599347</v>
      </c>
      <c r="AE20" s="582">
        <v>2.274</v>
      </c>
      <c r="AF20" s="582">
        <v>0.36</v>
      </c>
      <c r="AG20" s="582">
        <v>4.68</v>
      </c>
      <c r="AH20" s="582">
        <v>73.802000000000007</v>
      </c>
      <c r="AI20" s="581">
        <v>1865.6369999999999</v>
      </c>
      <c r="AJ20" s="582">
        <v>354.07951000000003</v>
      </c>
      <c r="AK20" s="582">
        <v>0.12068</v>
      </c>
      <c r="AL20" s="582">
        <v>292.51226000000003</v>
      </c>
      <c r="AM20" s="582">
        <v>1.3400399999999999</v>
      </c>
      <c r="AN20" s="580">
        <v>148105015.40000001</v>
      </c>
      <c r="AO20" s="583">
        <v>-0.45336140000000003</v>
      </c>
      <c r="AP20" s="580">
        <v>384175.12052</v>
      </c>
      <c r="AQ20" s="583">
        <v>-0.321878</v>
      </c>
      <c r="AR20" s="582">
        <v>118.29389999999999</v>
      </c>
      <c r="AS20" s="580" t="s">
        <v>473</v>
      </c>
      <c r="AT20" s="582">
        <v>61.575299999999999</v>
      </c>
    </row>
    <row r="21" spans="1:46">
      <c r="A21" s="25" t="s">
        <v>1346</v>
      </c>
      <c r="B21" s="25" t="s">
        <v>1182</v>
      </c>
      <c r="C21" s="15">
        <v>0.35069444444444442</v>
      </c>
      <c r="D21" s="15"/>
      <c r="E21" s="19">
        <v>600</v>
      </c>
      <c r="F21" s="16" t="s">
        <v>1039</v>
      </c>
      <c r="G21" s="16">
        <v>870</v>
      </c>
      <c r="H21" s="47">
        <v>778</v>
      </c>
      <c r="I21" s="52" t="s">
        <v>103</v>
      </c>
      <c r="J21" s="16" t="s">
        <v>796</v>
      </c>
      <c r="K21" s="33">
        <v>4</v>
      </c>
      <c r="L21" s="33">
        <v>180</v>
      </c>
      <c r="M21" s="19">
        <v>7698.9647000000004</v>
      </c>
      <c r="N21" s="25"/>
      <c r="Q21" s="100">
        <v>264.23329999999999</v>
      </c>
      <c r="R21" s="100">
        <v>264.10000000000002</v>
      </c>
      <c r="S21" s="431" t="s">
        <v>652</v>
      </c>
      <c r="T21" s="390">
        <v>0</v>
      </c>
      <c r="U21" s="441">
        <v>0</v>
      </c>
      <c r="V21" s="431" t="s">
        <v>203</v>
      </c>
      <c r="W21" s="581">
        <v>-95.654210943806078</v>
      </c>
      <c r="X21" s="581">
        <v>28.568793924176422</v>
      </c>
      <c r="Y21" s="581">
        <v>383.91596367504326</v>
      </c>
      <c r="Z21" s="585">
        <v>210.92678000000001</v>
      </c>
      <c r="AA21" s="585">
        <v>-12.709490000000001</v>
      </c>
      <c r="AB21" s="582">
        <v>128.69649999999999</v>
      </c>
      <c r="AC21" s="582">
        <v>27.8948</v>
      </c>
      <c r="AD21" s="584">
        <v>11.073807503799999</v>
      </c>
      <c r="AE21" s="582">
        <v>2.1280000000000001</v>
      </c>
      <c r="AF21" s="582">
        <v>0.33700000000000002</v>
      </c>
      <c r="AG21" s="582">
        <v>4.68</v>
      </c>
      <c r="AH21" s="582">
        <v>73.745000000000005</v>
      </c>
      <c r="AI21" s="581">
        <v>1866.74</v>
      </c>
      <c r="AJ21" s="582">
        <v>354.05309</v>
      </c>
      <c r="AK21" s="582">
        <v>0.12512999999999999</v>
      </c>
      <c r="AL21" s="582">
        <v>292.41095999999999</v>
      </c>
      <c r="AM21" s="582">
        <v>1.3398300000000001</v>
      </c>
      <c r="AN21" s="580">
        <v>148104688.69999999</v>
      </c>
      <c r="AO21" s="583">
        <v>-0.45411030000000002</v>
      </c>
      <c r="AP21" s="580">
        <v>383948.06972000003</v>
      </c>
      <c r="AQ21" s="583">
        <v>-0.308757</v>
      </c>
      <c r="AR21" s="582">
        <v>118.2191</v>
      </c>
      <c r="AS21" s="580" t="s">
        <v>473</v>
      </c>
      <c r="AT21" s="582">
        <v>61.65</v>
      </c>
    </row>
    <row r="22" spans="1:46">
      <c r="A22" s="25" t="s">
        <v>1345</v>
      </c>
      <c r="B22" s="25" t="s">
        <v>582</v>
      </c>
      <c r="C22" s="15">
        <v>0.37083333333333335</v>
      </c>
      <c r="D22" s="15"/>
      <c r="E22" s="19">
        <v>600</v>
      </c>
      <c r="F22" s="16" t="s">
        <v>1039</v>
      </c>
      <c r="G22" s="16">
        <v>870</v>
      </c>
      <c r="H22" s="47">
        <v>778</v>
      </c>
      <c r="I22" s="52" t="s">
        <v>1077</v>
      </c>
      <c r="J22" s="16" t="s">
        <v>796</v>
      </c>
      <c r="K22" s="33">
        <v>4</v>
      </c>
      <c r="L22" s="33">
        <v>180</v>
      </c>
      <c r="M22" s="19">
        <v>7698.9647000000004</v>
      </c>
      <c r="N22" s="25"/>
      <c r="Q22" s="100">
        <v>264.23329999999999</v>
      </c>
      <c r="R22" s="100">
        <v>264.10000000000002</v>
      </c>
      <c r="S22" s="431" t="s">
        <v>1262</v>
      </c>
      <c r="T22" s="390">
        <v>0</v>
      </c>
      <c r="U22" s="441">
        <v>0</v>
      </c>
      <c r="V22" s="431" t="s">
        <v>13</v>
      </c>
      <c r="W22" s="581">
        <v>-95.730609974776655</v>
      </c>
      <c r="X22" s="581">
        <v>-0.52871408423564759</v>
      </c>
      <c r="Y22" s="581">
        <v>167.29971882597624</v>
      </c>
      <c r="Z22" s="585">
        <v>211.10884999999999</v>
      </c>
      <c r="AA22" s="585">
        <v>-12.79199</v>
      </c>
      <c r="AB22" s="582">
        <v>134.83779999999999</v>
      </c>
      <c r="AC22" s="582">
        <v>32.319200000000002</v>
      </c>
      <c r="AD22" s="584">
        <v>11.558464129300001</v>
      </c>
      <c r="AE22" s="582">
        <v>1.865</v>
      </c>
      <c r="AF22" s="582">
        <v>0.29499999999999998</v>
      </c>
      <c r="AG22" s="582">
        <v>4.68</v>
      </c>
      <c r="AH22" s="582">
        <v>73.611000000000004</v>
      </c>
      <c r="AI22" s="581">
        <v>1869.212</v>
      </c>
      <c r="AJ22" s="582">
        <v>353.98318</v>
      </c>
      <c r="AK22" s="582">
        <v>0.13686999999999999</v>
      </c>
      <c r="AL22" s="582">
        <v>292.16618</v>
      </c>
      <c r="AM22" s="582">
        <v>1.3393299999999999</v>
      </c>
      <c r="AN22" s="580">
        <v>148103896.90000001</v>
      </c>
      <c r="AO22" s="583">
        <v>-0.45591110000000001</v>
      </c>
      <c r="AP22" s="580">
        <v>383440.33194</v>
      </c>
      <c r="AQ22" s="583">
        <v>-0.2742734</v>
      </c>
      <c r="AR22" s="582">
        <v>118.0446</v>
      </c>
      <c r="AS22" s="580" t="s">
        <v>473</v>
      </c>
      <c r="AT22" s="582">
        <v>61.8245</v>
      </c>
    </row>
    <row r="23" spans="1:46">
      <c r="A23" s="25" t="s">
        <v>1345</v>
      </c>
      <c r="B23" s="25" t="s">
        <v>794</v>
      </c>
      <c r="C23" s="15">
        <v>0.37916666666666665</v>
      </c>
      <c r="D23" s="15"/>
      <c r="E23" s="19">
        <v>600</v>
      </c>
      <c r="F23" s="16" t="s">
        <v>1039</v>
      </c>
      <c r="G23" s="16">
        <v>870</v>
      </c>
      <c r="H23" s="47">
        <v>778</v>
      </c>
      <c r="I23" s="52" t="s">
        <v>792</v>
      </c>
      <c r="J23" s="16" t="s">
        <v>796</v>
      </c>
      <c r="K23" s="33">
        <v>4</v>
      </c>
      <c r="L23" s="33">
        <v>180</v>
      </c>
      <c r="M23" s="19">
        <v>7698.9647000000004</v>
      </c>
      <c r="N23" s="25"/>
      <c r="Q23" s="100">
        <v>264.23329999999999</v>
      </c>
      <c r="R23" s="100">
        <v>264.10000000000002</v>
      </c>
      <c r="S23" s="431" t="s">
        <v>1262</v>
      </c>
      <c r="T23" s="390">
        <v>0</v>
      </c>
      <c r="U23" s="441">
        <v>0</v>
      </c>
      <c r="V23" s="431" t="s">
        <v>203</v>
      </c>
      <c r="W23" s="581">
        <v>-95.734500303525095</v>
      </c>
      <c r="X23" s="581">
        <v>1.7969386911001199</v>
      </c>
      <c r="Y23" s="581">
        <v>383.22078551076993</v>
      </c>
      <c r="Z23" s="585">
        <v>211.18188000000001</v>
      </c>
      <c r="AA23" s="585">
        <v>-12.8255</v>
      </c>
      <c r="AB23" s="582">
        <v>137.5908</v>
      </c>
      <c r="AC23" s="582">
        <v>34.015799999999999</v>
      </c>
      <c r="AD23" s="584">
        <v>11.7590116986</v>
      </c>
      <c r="AE23" s="582">
        <v>1.7829999999999999</v>
      </c>
      <c r="AF23" s="582">
        <v>0.28199999999999997</v>
      </c>
      <c r="AG23" s="582">
        <v>4.68</v>
      </c>
      <c r="AH23" s="582">
        <v>73.557000000000002</v>
      </c>
      <c r="AI23" s="581">
        <v>1870.1489999999999</v>
      </c>
      <c r="AJ23" s="582">
        <v>353.95191</v>
      </c>
      <c r="AK23" s="582">
        <v>0.14199999999999999</v>
      </c>
      <c r="AL23" s="582">
        <v>292.06488000000002</v>
      </c>
      <c r="AM23" s="582">
        <v>1.3391299999999999</v>
      </c>
      <c r="AN23" s="580">
        <v>148103568.40000001</v>
      </c>
      <c r="AO23" s="583">
        <v>-0.45665240000000001</v>
      </c>
      <c r="AP23" s="580">
        <v>383248.35395999998</v>
      </c>
      <c r="AQ23" s="583">
        <v>-0.2589497</v>
      </c>
      <c r="AR23" s="582">
        <v>117.9747</v>
      </c>
      <c r="AS23" s="580" t="s">
        <v>473</v>
      </c>
      <c r="AT23" s="582">
        <v>61.894399999999997</v>
      </c>
    </row>
    <row r="24" spans="1:46">
      <c r="A24" s="25" t="s">
        <v>1345</v>
      </c>
      <c r="B24" s="25" t="s">
        <v>795</v>
      </c>
      <c r="C24" s="15">
        <v>0.40486111111111112</v>
      </c>
      <c r="D24" s="15"/>
      <c r="E24" s="19">
        <v>600</v>
      </c>
      <c r="F24" s="16" t="s">
        <v>1039</v>
      </c>
      <c r="G24" s="16">
        <v>870</v>
      </c>
      <c r="H24" s="47">
        <v>778</v>
      </c>
      <c r="I24" s="52" t="s">
        <v>754</v>
      </c>
      <c r="J24" s="16" t="s">
        <v>796</v>
      </c>
      <c r="K24" s="33">
        <v>4</v>
      </c>
      <c r="L24" s="33">
        <v>180</v>
      </c>
      <c r="M24" s="19">
        <v>7698.9647000000004</v>
      </c>
      <c r="N24" s="25"/>
      <c r="Q24" s="100">
        <v>264.23329999999999</v>
      </c>
      <c r="R24" s="100">
        <v>264.10000000000002</v>
      </c>
      <c r="S24" s="431" t="s">
        <v>1262</v>
      </c>
      <c r="T24" s="390">
        <v>28</v>
      </c>
      <c r="U24" s="441">
        <v>0</v>
      </c>
      <c r="V24" s="431" t="s">
        <v>13</v>
      </c>
      <c r="W24" s="581">
        <v>-95.771117629358528</v>
      </c>
      <c r="X24" s="581">
        <v>5.6444399052855374</v>
      </c>
      <c r="Y24" s="581">
        <v>886.98164377012199</v>
      </c>
      <c r="Z24" s="585">
        <v>211.39976999999999</v>
      </c>
      <c r="AA24" s="585">
        <v>-12.926259999999999</v>
      </c>
      <c r="AB24" s="582">
        <v>146.93389999999999</v>
      </c>
      <c r="AC24" s="582">
        <v>38.640500000000003</v>
      </c>
      <c r="AD24" s="584">
        <v>12.3773667042</v>
      </c>
      <c r="AE24" s="582">
        <v>1.5980000000000001</v>
      </c>
      <c r="AF24" s="582">
        <v>0.253</v>
      </c>
      <c r="AG24" s="582">
        <v>4.6900000000000004</v>
      </c>
      <c r="AH24" s="582">
        <v>73.397000000000006</v>
      </c>
      <c r="AI24" s="581">
        <v>1872.6869999999999</v>
      </c>
      <c r="AJ24" s="582">
        <v>353.84787999999998</v>
      </c>
      <c r="AK24" s="582">
        <v>0.15820999999999999</v>
      </c>
      <c r="AL24" s="582">
        <v>291.75256000000002</v>
      </c>
      <c r="AM24" s="582">
        <v>1.33849</v>
      </c>
      <c r="AN24" s="580">
        <v>148102552.09999999</v>
      </c>
      <c r="AO24" s="583">
        <v>-0.4589239</v>
      </c>
      <c r="AP24" s="580">
        <v>382728.81111000001</v>
      </c>
      <c r="AQ24" s="583">
        <v>-0.2083661</v>
      </c>
      <c r="AR24" s="582">
        <v>117.7668</v>
      </c>
      <c r="AS24" s="580" t="s">
        <v>473</v>
      </c>
      <c r="AT24" s="582">
        <v>62.102200000000003</v>
      </c>
    </row>
    <row r="25" spans="1:46">
      <c r="A25" s="25" t="s">
        <v>1188</v>
      </c>
      <c r="B25" s="25" t="s">
        <v>797</v>
      </c>
      <c r="C25" s="15">
        <v>0.41666666666666669</v>
      </c>
      <c r="D25" s="15"/>
      <c r="E25" s="19">
        <v>30</v>
      </c>
      <c r="F25" s="16" t="s">
        <v>1039</v>
      </c>
      <c r="G25" s="16">
        <v>870</v>
      </c>
      <c r="H25" s="47">
        <v>778</v>
      </c>
      <c r="I25" s="52" t="s">
        <v>1181</v>
      </c>
      <c r="J25" s="16" t="s">
        <v>796</v>
      </c>
      <c r="K25" s="33">
        <v>4</v>
      </c>
      <c r="L25" s="33">
        <v>180</v>
      </c>
      <c r="M25" s="19">
        <v>7698.9647000000004</v>
      </c>
      <c r="N25" s="25"/>
      <c r="Q25" s="100">
        <v>264.23329999999999</v>
      </c>
      <c r="R25" s="100">
        <v>264.10000000000002</v>
      </c>
      <c r="S25" s="431" t="s">
        <v>1188</v>
      </c>
      <c r="T25" s="390"/>
      <c r="U25" s="438"/>
      <c r="V25" s="342"/>
      <c r="W25"/>
      <c r="X25"/>
      <c r="Y25"/>
      <c r="Z25" s="585">
        <v>211.4684</v>
      </c>
      <c r="AA25" s="585">
        <v>-12.95806</v>
      </c>
      <c r="AB25" s="582">
        <v>150.24969999999999</v>
      </c>
      <c r="AC25" s="582">
        <v>39.912100000000002</v>
      </c>
      <c r="AD25" s="584">
        <v>12.577914273599999</v>
      </c>
      <c r="AE25" s="582">
        <v>1.556</v>
      </c>
      <c r="AF25" s="582">
        <v>0.246</v>
      </c>
      <c r="AG25" s="582">
        <v>4.6900000000000004</v>
      </c>
      <c r="AH25" s="582">
        <v>73.346999999999994</v>
      </c>
      <c r="AI25" s="581">
        <v>1873.3910000000001</v>
      </c>
      <c r="AJ25" s="582">
        <v>353.81195000000002</v>
      </c>
      <c r="AK25" s="582">
        <v>0.16341</v>
      </c>
      <c r="AL25" s="582">
        <v>291.65127000000001</v>
      </c>
      <c r="AM25" s="582">
        <v>1.33829</v>
      </c>
      <c r="AN25" s="580">
        <v>148102221.40000001</v>
      </c>
      <c r="AO25" s="583">
        <v>-0.45965590000000001</v>
      </c>
      <c r="AP25" s="580">
        <v>382585.01770000003</v>
      </c>
      <c r="AQ25" s="583">
        <v>-0.19102859999999999</v>
      </c>
      <c r="AR25" s="582">
        <v>117.7016</v>
      </c>
      <c r="AS25" s="580" t="s">
        <v>473</v>
      </c>
      <c r="AT25" s="582">
        <v>62.167400000000001</v>
      </c>
    </row>
    <row r="26" spans="1:46">
      <c r="A26" s="260" t="s">
        <v>627</v>
      </c>
      <c r="B26" s="25" t="s">
        <v>1347</v>
      </c>
      <c r="C26" s="15">
        <v>0.42083333333333334</v>
      </c>
      <c r="D26" s="46">
        <v>0</v>
      </c>
      <c r="E26" s="19">
        <v>30</v>
      </c>
      <c r="F26" s="16" t="s">
        <v>1038</v>
      </c>
      <c r="G26" s="16">
        <v>870</v>
      </c>
      <c r="H26" s="16">
        <v>864</v>
      </c>
      <c r="I26" s="35" t="s">
        <v>526</v>
      </c>
      <c r="J26" s="66" t="s">
        <v>1258</v>
      </c>
      <c r="K26" s="33">
        <v>4</v>
      </c>
      <c r="L26" s="33">
        <v>180</v>
      </c>
      <c r="M26" s="80">
        <v>7647.38</v>
      </c>
      <c r="O26" s="100">
        <v>264.39999999999998</v>
      </c>
      <c r="P26" s="100">
        <v>263.89999999999998</v>
      </c>
      <c r="Q26" s="100">
        <v>264.23329999999999</v>
      </c>
      <c r="R26" s="100">
        <v>264.10000000000002</v>
      </c>
      <c r="S26"/>
      <c r="T26" s="390"/>
      <c r="U26" s="438"/>
      <c r="V26" s="342"/>
      <c r="W26"/>
      <c r="X26"/>
      <c r="Y26"/>
    </row>
    <row r="27" spans="1:46">
      <c r="A27" s="326" t="s">
        <v>627</v>
      </c>
      <c r="B27" s="25" t="s">
        <v>824</v>
      </c>
      <c r="C27" s="15">
        <v>0.42499999999999999</v>
      </c>
      <c r="D27" s="46">
        <v>0</v>
      </c>
      <c r="E27" s="19">
        <v>30</v>
      </c>
      <c r="F27" s="19" t="s">
        <v>1037</v>
      </c>
      <c r="G27" s="16">
        <v>1190</v>
      </c>
      <c r="H27" s="16">
        <v>994</v>
      </c>
      <c r="I27" s="35" t="s">
        <v>526</v>
      </c>
      <c r="J27" s="66" t="s">
        <v>1258</v>
      </c>
      <c r="K27" s="33">
        <v>4</v>
      </c>
      <c r="L27" s="33">
        <v>180</v>
      </c>
      <c r="M27" s="19">
        <v>5891.451</v>
      </c>
      <c r="N27" s="25" t="s">
        <v>1063</v>
      </c>
      <c r="O27" s="100">
        <v>265.7</v>
      </c>
      <c r="P27" s="100">
        <v>268.8</v>
      </c>
      <c r="Q27" s="100">
        <f>AVERAGE(O27,O37,O45:O47)</f>
        <v>265.72000000000003</v>
      </c>
      <c r="R27" s="100">
        <f>AVERAGE(P27,P37,P45:P47)</f>
        <v>268.8</v>
      </c>
      <c r="S27"/>
      <c r="T27" s="390"/>
      <c r="U27" s="438"/>
      <c r="V27" s="342"/>
      <c r="W27"/>
      <c r="X27"/>
      <c r="Y27"/>
    </row>
    <row r="28" spans="1:46">
      <c r="A28" s="25" t="s">
        <v>1188</v>
      </c>
      <c r="B28" s="25" t="s">
        <v>800</v>
      </c>
      <c r="C28" s="15">
        <v>0.4291666666666667</v>
      </c>
      <c r="D28" s="46"/>
      <c r="E28" s="19">
        <v>30</v>
      </c>
      <c r="F28" s="19" t="s">
        <v>1037</v>
      </c>
      <c r="G28" s="16">
        <v>1190</v>
      </c>
      <c r="H28" s="16">
        <v>994</v>
      </c>
      <c r="I28" s="52" t="s">
        <v>1181</v>
      </c>
      <c r="J28" s="16" t="s">
        <v>796</v>
      </c>
      <c r="K28" s="33">
        <v>4</v>
      </c>
      <c r="L28" s="33">
        <v>180</v>
      </c>
      <c r="M28" s="19">
        <v>5891.451</v>
      </c>
      <c r="N28" s="25" t="s">
        <v>1245</v>
      </c>
      <c r="Q28" s="100">
        <v>265.72000000000003</v>
      </c>
      <c r="R28" s="100">
        <v>268.8</v>
      </c>
      <c r="S28" s="431" t="s">
        <v>1188</v>
      </c>
      <c r="T28" s="390"/>
      <c r="U28" s="438"/>
      <c r="V28" s="342"/>
      <c r="W28"/>
      <c r="X28"/>
      <c r="Y28"/>
      <c r="Z28" s="585">
        <v>211.56981999999999</v>
      </c>
      <c r="AA28" s="585">
        <v>-13.00489</v>
      </c>
      <c r="AB28" s="582">
        <v>155.47999999999999</v>
      </c>
      <c r="AC28" s="582">
        <v>41.576900000000002</v>
      </c>
      <c r="AD28" s="584">
        <v>12.878735627899999</v>
      </c>
      <c r="AE28" s="582">
        <v>1.504</v>
      </c>
      <c r="AF28" s="582">
        <v>0.23799999999999999</v>
      </c>
      <c r="AG28" s="582">
        <v>4.6900000000000004</v>
      </c>
      <c r="AH28" s="582">
        <v>73.272000000000006</v>
      </c>
      <c r="AI28" s="581">
        <v>1874.3320000000001</v>
      </c>
      <c r="AJ28" s="582">
        <v>353.75634000000002</v>
      </c>
      <c r="AK28" s="582">
        <v>0.17100000000000001</v>
      </c>
      <c r="AL28" s="582">
        <v>291.49932999999999</v>
      </c>
      <c r="AM28" s="582">
        <v>1.3379799999999999</v>
      </c>
      <c r="AN28" s="580">
        <v>148101724.40000001</v>
      </c>
      <c r="AO28" s="583">
        <v>-0.46074979999999999</v>
      </c>
      <c r="AP28" s="580">
        <v>382393.07407999999</v>
      </c>
      <c r="AQ28" s="583">
        <v>-0.1643252</v>
      </c>
      <c r="AR28" s="582">
        <v>117.6054</v>
      </c>
      <c r="AS28" s="580" t="s">
        <v>473</v>
      </c>
      <c r="AT28" s="582">
        <v>62.263500000000001</v>
      </c>
    </row>
    <row r="29" spans="1:46">
      <c r="A29" s="25" t="s">
        <v>1346</v>
      </c>
      <c r="B29" s="25" t="s">
        <v>1040</v>
      </c>
      <c r="C29" s="15">
        <v>0.43333333333333335</v>
      </c>
      <c r="D29" s="15"/>
      <c r="E29" s="19">
        <v>600</v>
      </c>
      <c r="F29" s="19" t="s">
        <v>1037</v>
      </c>
      <c r="G29" s="16">
        <v>1190</v>
      </c>
      <c r="H29" s="16">
        <v>994</v>
      </c>
      <c r="I29" s="52" t="s">
        <v>1077</v>
      </c>
      <c r="J29" s="16" t="s">
        <v>796</v>
      </c>
      <c r="K29" s="33">
        <v>4</v>
      </c>
      <c r="L29" s="33">
        <v>180</v>
      </c>
      <c r="M29" s="19">
        <v>5891.451</v>
      </c>
      <c r="N29" s="25"/>
      <c r="Q29" s="100">
        <v>265.72000000000003</v>
      </c>
      <c r="R29" s="100">
        <v>268.8</v>
      </c>
      <c r="S29" s="431" t="s">
        <v>652</v>
      </c>
      <c r="T29" s="390">
        <v>0</v>
      </c>
      <c r="U29" s="441">
        <v>0</v>
      </c>
      <c r="V29" s="431" t="s">
        <v>13</v>
      </c>
      <c r="W29" s="581">
        <v>-96.050369247181166</v>
      </c>
      <c r="X29" s="581">
        <v>29.381474405975816</v>
      </c>
      <c r="Y29" s="581">
        <v>166.79806732247903</v>
      </c>
      <c r="Z29" s="585">
        <v>211.63103000000001</v>
      </c>
      <c r="AA29" s="585">
        <v>-13.03298</v>
      </c>
      <c r="AB29" s="582">
        <v>158.81909999999999</v>
      </c>
      <c r="AC29" s="582">
        <v>42.439100000000003</v>
      </c>
      <c r="AD29" s="584">
        <v>13.062570900000001</v>
      </c>
      <c r="AE29" s="582">
        <v>1.4790000000000001</v>
      </c>
      <c r="AF29" s="582">
        <v>0.23400000000000001</v>
      </c>
      <c r="AG29" s="582">
        <v>4.6900000000000004</v>
      </c>
      <c r="AH29" s="582">
        <v>73.227999999999994</v>
      </c>
      <c r="AI29" s="581">
        <v>1874.836</v>
      </c>
      <c r="AJ29" s="582">
        <v>353.72145</v>
      </c>
      <c r="AK29" s="582">
        <v>0.17544999999999999</v>
      </c>
      <c r="AL29" s="582">
        <v>291.40647000000001</v>
      </c>
      <c r="AM29" s="582">
        <v>1.33779</v>
      </c>
      <c r="AN29" s="580">
        <v>148101420.09999999</v>
      </c>
      <c r="AO29" s="583">
        <v>-0.46141579999999999</v>
      </c>
      <c r="AP29" s="580">
        <v>382290.11682</v>
      </c>
      <c r="AQ29" s="583">
        <v>-0.14765429999999999</v>
      </c>
      <c r="AR29" s="582">
        <v>117.5476</v>
      </c>
      <c r="AS29" s="580" t="s">
        <v>473</v>
      </c>
      <c r="AT29" s="582">
        <v>62.321399999999997</v>
      </c>
    </row>
    <row r="30" spans="1:46">
      <c r="A30" s="25" t="s">
        <v>1346</v>
      </c>
      <c r="B30" s="25" t="s">
        <v>1041</v>
      </c>
      <c r="C30" s="15">
        <v>0.44305555555555554</v>
      </c>
      <c r="D30" s="15"/>
      <c r="E30" s="19">
        <v>600</v>
      </c>
      <c r="F30" s="19" t="s">
        <v>1037</v>
      </c>
      <c r="G30" s="16">
        <v>1190</v>
      </c>
      <c r="H30" s="16">
        <v>994</v>
      </c>
      <c r="I30" s="52" t="s">
        <v>792</v>
      </c>
      <c r="J30" s="16" t="s">
        <v>796</v>
      </c>
      <c r="K30" s="33">
        <v>4</v>
      </c>
      <c r="L30" s="33">
        <v>180</v>
      </c>
      <c r="M30" s="19">
        <v>5891.451</v>
      </c>
      <c r="N30" s="25"/>
      <c r="Q30" s="100">
        <v>265.72000000000003</v>
      </c>
      <c r="R30" s="100">
        <v>268.8</v>
      </c>
      <c r="S30" s="431" t="s">
        <v>652</v>
      </c>
      <c r="T30" s="390">
        <v>0</v>
      </c>
      <c r="U30" s="441">
        <v>0</v>
      </c>
      <c r="V30" s="431" t="s">
        <v>203</v>
      </c>
      <c r="W30" s="581">
        <v>-96.060559609178341</v>
      </c>
      <c r="X30" s="581">
        <v>28.550240549127647</v>
      </c>
      <c r="Y30" s="581">
        <v>382.14507450295196</v>
      </c>
      <c r="Z30" s="585">
        <v>211.70824999999999</v>
      </c>
      <c r="AA30" s="585">
        <v>-13.068149999999999</v>
      </c>
      <c r="AB30" s="582">
        <v>163.209</v>
      </c>
      <c r="AC30" s="582">
        <v>43.353200000000001</v>
      </c>
      <c r="AD30" s="584">
        <v>13.2965430646</v>
      </c>
      <c r="AE30" s="582">
        <v>1.454</v>
      </c>
      <c r="AF30" s="582">
        <v>0.23</v>
      </c>
      <c r="AG30" s="582">
        <v>4.6900000000000004</v>
      </c>
      <c r="AH30" s="582">
        <v>73.171000000000006</v>
      </c>
      <c r="AI30" s="581">
        <v>1875.4010000000001</v>
      </c>
      <c r="AJ30" s="582">
        <v>353.67619999999999</v>
      </c>
      <c r="AK30" s="582">
        <v>0.18082000000000001</v>
      </c>
      <c r="AL30" s="582">
        <v>291.28829999999999</v>
      </c>
      <c r="AM30" s="582">
        <v>1.33755</v>
      </c>
      <c r="AN30" s="580">
        <v>148101032.19999999</v>
      </c>
      <c r="AO30" s="583">
        <v>-0.46226060000000002</v>
      </c>
      <c r="AP30" s="580">
        <v>382175.11914999998</v>
      </c>
      <c r="AQ30" s="583">
        <v>-0.12612080000000001</v>
      </c>
      <c r="AR30" s="582">
        <v>117.4748</v>
      </c>
      <c r="AS30" s="580" t="s">
        <v>473</v>
      </c>
      <c r="AT30" s="582">
        <v>62.394100000000002</v>
      </c>
    </row>
    <row r="31" spans="1:46">
      <c r="A31" s="25" t="s">
        <v>1346</v>
      </c>
      <c r="B31" s="25" t="s">
        <v>1042</v>
      </c>
      <c r="C31" s="15">
        <v>0.45208333333333334</v>
      </c>
      <c r="D31" s="15"/>
      <c r="E31" s="19">
        <v>600</v>
      </c>
      <c r="F31" s="19" t="s">
        <v>1037</v>
      </c>
      <c r="G31" s="16">
        <v>1190</v>
      </c>
      <c r="H31" s="16">
        <v>994</v>
      </c>
      <c r="I31" s="52" t="s">
        <v>754</v>
      </c>
      <c r="J31" s="16" t="s">
        <v>796</v>
      </c>
      <c r="K31" s="33">
        <v>4</v>
      </c>
      <c r="L31" s="33">
        <v>180</v>
      </c>
      <c r="M31" s="19">
        <v>5891.451</v>
      </c>
      <c r="N31" s="25"/>
      <c r="Q31" s="100">
        <v>265.72000000000003</v>
      </c>
      <c r="R31" s="100">
        <v>268.8</v>
      </c>
      <c r="S31" s="431" t="s">
        <v>652</v>
      </c>
      <c r="T31" s="390">
        <v>28</v>
      </c>
      <c r="U31" s="441">
        <v>0</v>
      </c>
      <c r="V31" s="431" t="s">
        <v>13</v>
      </c>
      <c r="W31" s="581">
        <v>-96.012761628655198</v>
      </c>
      <c r="X31" s="581">
        <v>27.06034842398708</v>
      </c>
      <c r="Y31" s="581">
        <v>919.07590544611412</v>
      </c>
      <c r="Z31" s="585">
        <v>211.77939000000001</v>
      </c>
      <c r="AA31" s="585">
        <v>-13.10019</v>
      </c>
      <c r="AB31" s="582">
        <v>167.40520000000001</v>
      </c>
      <c r="AC31" s="582">
        <v>44.008200000000002</v>
      </c>
      <c r="AD31" s="584">
        <v>13.513802931700001</v>
      </c>
      <c r="AE31" s="582">
        <v>1.4370000000000001</v>
      </c>
      <c r="AF31" s="582">
        <v>0.22700000000000001</v>
      </c>
      <c r="AG31" s="582">
        <v>4.6900000000000004</v>
      </c>
      <c r="AH31" s="582">
        <v>73.12</v>
      </c>
      <c r="AI31" s="581">
        <v>1875.845</v>
      </c>
      <c r="AJ31" s="582">
        <v>353.63346000000001</v>
      </c>
      <c r="AK31" s="582">
        <v>0.18547</v>
      </c>
      <c r="AL31" s="582">
        <v>291.17856</v>
      </c>
      <c r="AM31" s="582">
        <v>1.3373299999999999</v>
      </c>
      <c r="AN31" s="580">
        <v>148100671.30000001</v>
      </c>
      <c r="AO31" s="583">
        <v>-0.46304230000000002</v>
      </c>
      <c r="AP31" s="580">
        <v>382084.63643000001</v>
      </c>
      <c r="AQ31" s="583">
        <v>-0.1058718</v>
      </c>
      <c r="AR31" s="582">
        <v>117.4079</v>
      </c>
      <c r="AS31" s="580" t="s">
        <v>473</v>
      </c>
      <c r="AT31" s="582">
        <v>62.460999999999999</v>
      </c>
    </row>
    <row r="32" spans="1:46">
      <c r="A32" s="25" t="s">
        <v>1346</v>
      </c>
      <c r="B32" s="25" t="s">
        <v>1043</v>
      </c>
      <c r="C32" s="15">
        <v>0.46111111111111108</v>
      </c>
      <c r="D32" s="15"/>
      <c r="E32" s="19">
        <v>600</v>
      </c>
      <c r="F32" s="19" t="s">
        <v>1037</v>
      </c>
      <c r="G32" s="16">
        <v>1190</v>
      </c>
      <c r="H32" s="16">
        <v>994</v>
      </c>
      <c r="I32" s="52" t="s">
        <v>910</v>
      </c>
      <c r="J32" s="16" t="s">
        <v>796</v>
      </c>
      <c r="K32" s="33">
        <v>4</v>
      </c>
      <c r="L32" s="33">
        <v>180</v>
      </c>
      <c r="M32" s="19">
        <v>5891.451</v>
      </c>
      <c r="N32" s="25"/>
      <c r="Q32" s="100">
        <v>265.72000000000003</v>
      </c>
      <c r="R32" s="100">
        <v>268.8</v>
      </c>
      <c r="S32" s="431" t="s">
        <v>652</v>
      </c>
      <c r="T32" s="390">
        <v>42</v>
      </c>
      <c r="U32" s="441">
        <v>0</v>
      </c>
      <c r="V32" s="431" t="s">
        <v>13</v>
      </c>
      <c r="W32" s="581">
        <v>-95.997891138977707</v>
      </c>
      <c r="X32" s="581">
        <v>26.324857270778654</v>
      </c>
      <c r="Y32" s="581">
        <v>1295.8402853203288</v>
      </c>
      <c r="Z32" s="585">
        <v>211.85015999999999</v>
      </c>
      <c r="AA32" s="585">
        <v>-13.131640000000001</v>
      </c>
      <c r="AB32" s="582">
        <v>171.69069999999999</v>
      </c>
      <c r="AC32" s="582">
        <v>44.4681</v>
      </c>
      <c r="AD32" s="584">
        <v>13.731062799</v>
      </c>
      <c r="AE32" s="582">
        <v>1.425</v>
      </c>
      <c r="AF32" s="582">
        <v>0.22500000000000001</v>
      </c>
      <c r="AG32" s="582">
        <v>4.6900000000000004</v>
      </c>
      <c r="AH32" s="582">
        <v>73.067999999999998</v>
      </c>
      <c r="AI32" s="581">
        <v>1876.211</v>
      </c>
      <c r="AJ32" s="582">
        <v>353.59012999999999</v>
      </c>
      <c r="AK32" s="582">
        <v>0.18972</v>
      </c>
      <c r="AL32" s="582">
        <v>291.06882000000002</v>
      </c>
      <c r="AM32" s="582">
        <v>1.33711</v>
      </c>
      <c r="AN32" s="580">
        <v>148100309.80000001</v>
      </c>
      <c r="AO32" s="583">
        <v>-0.46382129999999999</v>
      </c>
      <c r="AP32" s="580">
        <v>382010.02041</v>
      </c>
      <c r="AQ32" s="583">
        <v>-8.5443900000000003E-2</v>
      </c>
      <c r="AR32" s="582">
        <v>117.3415</v>
      </c>
      <c r="AS32" s="580" t="s">
        <v>473</v>
      </c>
      <c r="AT32" s="582">
        <v>62.527200000000001</v>
      </c>
    </row>
    <row r="33" spans="1:46">
      <c r="A33" s="25" t="s">
        <v>1346</v>
      </c>
      <c r="B33" s="25" t="s">
        <v>1044</v>
      </c>
      <c r="C33" s="15">
        <v>0.47013888888888888</v>
      </c>
      <c r="D33" s="15"/>
      <c r="E33" s="19">
        <v>600</v>
      </c>
      <c r="F33" s="19" t="s">
        <v>1037</v>
      </c>
      <c r="G33" s="16">
        <v>1190</v>
      </c>
      <c r="H33" s="16">
        <v>994</v>
      </c>
      <c r="I33" s="52" t="s">
        <v>969</v>
      </c>
      <c r="J33" s="16" t="s">
        <v>796</v>
      </c>
      <c r="K33" s="33">
        <v>4</v>
      </c>
      <c r="L33" s="33">
        <v>180</v>
      </c>
      <c r="M33" s="19">
        <v>5891.451</v>
      </c>
      <c r="N33" s="25"/>
      <c r="Q33" s="100">
        <v>265.72000000000003</v>
      </c>
      <c r="R33" s="100">
        <v>268.8</v>
      </c>
      <c r="S33" s="431" t="s">
        <v>652</v>
      </c>
      <c r="T33" s="390">
        <v>60</v>
      </c>
      <c r="U33" s="441">
        <v>0</v>
      </c>
      <c r="V33" s="431" t="s">
        <v>13</v>
      </c>
      <c r="W33" s="581">
        <v>-95.961170625466721</v>
      </c>
      <c r="X33" s="581">
        <v>25.60561976277663</v>
      </c>
      <c r="Y33" s="581">
        <v>1780.6596706999326</v>
      </c>
      <c r="Z33" s="585">
        <v>211.92067</v>
      </c>
      <c r="AA33" s="585">
        <v>-13.16249</v>
      </c>
      <c r="AB33" s="582">
        <v>176.03540000000001</v>
      </c>
      <c r="AC33" s="582">
        <v>44.726700000000001</v>
      </c>
      <c r="AD33" s="584">
        <v>13.948322666199999</v>
      </c>
      <c r="AE33" s="582">
        <v>1.419</v>
      </c>
      <c r="AF33" s="582">
        <v>0.224</v>
      </c>
      <c r="AG33" s="582">
        <v>4.7</v>
      </c>
      <c r="AH33" s="582">
        <v>73.016999999999996</v>
      </c>
      <c r="AI33" s="581">
        <v>1876.499</v>
      </c>
      <c r="AJ33" s="582">
        <v>353.54635999999999</v>
      </c>
      <c r="AK33" s="582">
        <v>0.19352</v>
      </c>
      <c r="AL33" s="582">
        <v>290.95907999999997</v>
      </c>
      <c r="AM33" s="582">
        <v>1.3368800000000001</v>
      </c>
      <c r="AN33" s="580">
        <v>148099947.69999999</v>
      </c>
      <c r="AO33" s="583">
        <v>-0.4645977</v>
      </c>
      <c r="AP33" s="580">
        <v>381951.38569999998</v>
      </c>
      <c r="AQ33" s="583">
        <v>-6.4901200000000006E-2</v>
      </c>
      <c r="AR33" s="582">
        <v>117.2756</v>
      </c>
      <c r="AS33" s="580" t="s">
        <v>473</v>
      </c>
      <c r="AT33" s="582">
        <v>62.5931</v>
      </c>
    </row>
    <row r="34" spans="1:46">
      <c r="A34" s="25" t="s">
        <v>1346</v>
      </c>
      <c r="B34" s="25" t="s">
        <v>874</v>
      </c>
      <c r="C34" s="15">
        <v>0.47916666666666669</v>
      </c>
      <c r="D34" s="15"/>
      <c r="E34" s="19">
        <v>600</v>
      </c>
      <c r="F34" s="19" t="s">
        <v>1037</v>
      </c>
      <c r="G34" s="16">
        <v>1190</v>
      </c>
      <c r="H34" s="16">
        <v>994</v>
      </c>
      <c r="I34" s="52" t="s">
        <v>62</v>
      </c>
      <c r="J34" s="16" t="s">
        <v>796</v>
      </c>
      <c r="K34" s="33">
        <v>4</v>
      </c>
      <c r="L34" s="33">
        <v>180</v>
      </c>
      <c r="M34" s="19">
        <v>5891.451</v>
      </c>
      <c r="N34" s="25"/>
      <c r="Q34" s="100">
        <v>265.72000000000003</v>
      </c>
      <c r="R34" s="100">
        <v>268.8</v>
      </c>
      <c r="S34" s="431" t="s">
        <v>652</v>
      </c>
      <c r="T34" s="390">
        <v>120</v>
      </c>
      <c r="U34" s="441">
        <v>0</v>
      </c>
      <c r="V34" s="431" t="s">
        <v>13</v>
      </c>
      <c r="W34" s="581">
        <v>-95.741962573317878</v>
      </c>
      <c r="X34" s="581">
        <v>24.177658187564219</v>
      </c>
      <c r="Y34" s="581">
        <v>3399.359509525199</v>
      </c>
      <c r="Z34" s="585">
        <v>211.99109000000001</v>
      </c>
      <c r="AA34" s="585">
        <v>-13.192729999999999</v>
      </c>
      <c r="AB34" s="582">
        <v>180.4058</v>
      </c>
      <c r="AC34" s="582">
        <v>44.7806</v>
      </c>
      <c r="AD34" s="584">
        <v>14.1655825335</v>
      </c>
      <c r="AE34" s="582">
        <v>1.4179999999999999</v>
      </c>
      <c r="AF34" s="582">
        <v>0.224</v>
      </c>
      <c r="AG34" s="582">
        <v>4.7</v>
      </c>
      <c r="AH34" s="582">
        <v>72.966999999999999</v>
      </c>
      <c r="AI34" s="581">
        <v>1876.7080000000001</v>
      </c>
      <c r="AJ34" s="582">
        <v>353.50225999999998</v>
      </c>
      <c r="AK34" s="582">
        <v>0.19681000000000001</v>
      </c>
      <c r="AL34" s="582">
        <v>290.84933999999998</v>
      </c>
      <c r="AM34" s="582">
        <v>1.33666</v>
      </c>
      <c r="AN34" s="580">
        <v>148099585</v>
      </c>
      <c r="AO34" s="583">
        <v>-0.46537129999999999</v>
      </c>
      <c r="AP34" s="580">
        <v>381908.79671000002</v>
      </c>
      <c r="AQ34" s="583">
        <v>-4.4308100000000003E-2</v>
      </c>
      <c r="AR34" s="582">
        <v>117.21</v>
      </c>
      <c r="AS34" s="580" t="s">
        <v>473</v>
      </c>
      <c r="AT34" s="582">
        <v>62.6586</v>
      </c>
    </row>
    <row r="35" spans="1:46">
      <c r="A35" s="25" t="s">
        <v>1188</v>
      </c>
      <c r="B35" s="25" t="s">
        <v>875</v>
      </c>
      <c r="C35" s="15">
        <v>0.48888888888888887</v>
      </c>
      <c r="D35" s="15"/>
      <c r="E35" s="19">
        <v>30</v>
      </c>
      <c r="F35" s="19" t="s">
        <v>1037</v>
      </c>
      <c r="G35" s="16">
        <v>1190</v>
      </c>
      <c r="H35" s="16">
        <v>994</v>
      </c>
      <c r="I35" s="52" t="s">
        <v>1181</v>
      </c>
      <c r="J35" s="16" t="s">
        <v>796</v>
      </c>
      <c r="K35" s="33">
        <v>4</v>
      </c>
      <c r="L35" s="33">
        <v>180</v>
      </c>
      <c r="M35" s="19">
        <v>5891.451</v>
      </c>
      <c r="N35" s="25"/>
      <c r="Q35" s="100">
        <v>265.72000000000003</v>
      </c>
      <c r="R35" s="100">
        <v>268.8</v>
      </c>
      <c r="S35" s="431" t="s">
        <v>1188</v>
      </c>
      <c r="T35" s="390"/>
      <c r="U35" s="438"/>
      <c r="V35" s="342"/>
      <c r="W35"/>
      <c r="X35"/>
      <c r="Y35"/>
      <c r="Z35" s="585">
        <v>212.03986</v>
      </c>
      <c r="AA35" s="585">
        <v>-13.2133</v>
      </c>
      <c r="AB35" s="582">
        <v>183.42850000000001</v>
      </c>
      <c r="AC35" s="582">
        <v>44.697400000000002</v>
      </c>
      <c r="AD35" s="584">
        <v>14.315993211</v>
      </c>
      <c r="AE35" s="582">
        <v>1.42</v>
      </c>
      <c r="AF35" s="582">
        <v>0.22500000000000001</v>
      </c>
      <c r="AG35" s="582">
        <v>4.7</v>
      </c>
      <c r="AH35" s="582">
        <v>72.932000000000002</v>
      </c>
      <c r="AI35" s="581">
        <v>1876.807</v>
      </c>
      <c r="AJ35" s="582">
        <v>353.47161999999997</v>
      </c>
      <c r="AK35" s="582">
        <v>0.19877</v>
      </c>
      <c r="AL35" s="582">
        <v>290.77337</v>
      </c>
      <c r="AM35" s="582">
        <v>1.3365100000000001</v>
      </c>
      <c r="AN35" s="580">
        <v>148099333.59999999</v>
      </c>
      <c r="AO35" s="583">
        <v>-0.46590540000000003</v>
      </c>
      <c r="AP35" s="580">
        <v>381888.72100000002</v>
      </c>
      <c r="AQ35" s="583">
        <v>-3.00559E-2</v>
      </c>
      <c r="AR35" s="582">
        <v>117.1647</v>
      </c>
      <c r="AS35" s="580" t="s">
        <v>473</v>
      </c>
      <c r="AT35" s="582">
        <v>62.703899999999997</v>
      </c>
    </row>
    <row r="36" spans="1:46">
      <c r="A36" s="25" t="s">
        <v>739</v>
      </c>
      <c r="B36" s="25" t="s">
        <v>1246</v>
      </c>
      <c r="C36" s="15">
        <v>0.4916666666666667</v>
      </c>
      <c r="D36" s="15"/>
      <c r="E36" s="19">
        <v>600</v>
      </c>
      <c r="F36" s="19" t="s">
        <v>1037</v>
      </c>
      <c r="G36" s="16">
        <v>1190</v>
      </c>
      <c r="H36" s="16">
        <v>994</v>
      </c>
      <c r="I36" s="52" t="s">
        <v>1060</v>
      </c>
      <c r="J36" s="16" t="s">
        <v>796</v>
      </c>
      <c r="K36" s="33">
        <v>4</v>
      </c>
      <c r="L36" s="33">
        <v>180</v>
      </c>
      <c r="M36" s="19">
        <v>5891.451</v>
      </c>
      <c r="N36" s="25"/>
      <c r="Q36" s="100">
        <v>265.72000000000003</v>
      </c>
      <c r="R36" s="100">
        <v>268.8</v>
      </c>
      <c r="S36"/>
      <c r="T36" s="390"/>
      <c r="U36" s="438"/>
      <c r="V36" s="342"/>
      <c r="W36"/>
      <c r="X36"/>
      <c r="Y36"/>
    </row>
    <row r="37" spans="1:46">
      <c r="A37" s="25" t="s">
        <v>580</v>
      </c>
      <c r="B37" s="25" t="s">
        <v>1159</v>
      </c>
      <c r="C37" s="15">
        <v>0.50347222222222221</v>
      </c>
      <c r="D37" s="46">
        <v>0</v>
      </c>
      <c r="E37" s="19">
        <v>30</v>
      </c>
      <c r="F37" s="19" t="s">
        <v>1037</v>
      </c>
      <c r="G37" s="16">
        <v>1190</v>
      </c>
      <c r="H37" s="16">
        <v>994</v>
      </c>
      <c r="I37" s="35" t="s">
        <v>526</v>
      </c>
      <c r="J37" s="66" t="s">
        <v>1258</v>
      </c>
      <c r="K37" s="33">
        <v>4</v>
      </c>
      <c r="L37" s="33">
        <v>180</v>
      </c>
      <c r="M37" s="19">
        <v>5891.451</v>
      </c>
      <c r="N37" s="25"/>
      <c r="O37" s="100">
        <v>265.7</v>
      </c>
      <c r="P37" s="100">
        <v>268.8</v>
      </c>
      <c r="Q37" s="100">
        <v>265.72000000000003</v>
      </c>
      <c r="R37" s="100">
        <v>268.8</v>
      </c>
      <c r="S37"/>
      <c r="T37" s="390"/>
      <c r="U37" s="438"/>
      <c r="V37" s="342"/>
      <c r="W37"/>
      <c r="X37"/>
      <c r="Y37"/>
    </row>
    <row r="38" spans="1:46">
      <c r="A38" s="25" t="s">
        <v>1345</v>
      </c>
      <c r="B38" s="25" t="s">
        <v>1090</v>
      </c>
      <c r="C38" s="15">
        <v>0.50555555555555554</v>
      </c>
      <c r="D38" s="15"/>
      <c r="E38" s="19">
        <v>600</v>
      </c>
      <c r="F38" s="19" t="s">
        <v>1037</v>
      </c>
      <c r="G38" s="16">
        <v>1190</v>
      </c>
      <c r="H38" s="16">
        <v>1098</v>
      </c>
      <c r="I38" s="52" t="s">
        <v>1077</v>
      </c>
      <c r="J38" s="16" t="s">
        <v>796</v>
      </c>
      <c r="K38" s="33">
        <v>4</v>
      </c>
      <c r="L38" s="33">
        <v>180</v>
      </c>
      <c r="M38" s="19">
        <v>5889.9508999999998</v>
      </c>
      <c r="N38" s="25"/>
      <c r="Q38" s="100">
        <v>265.72000000000003</v>
      </c>
      <c r="R38" s="100">
        <v>268.8</v>
      </c>
      <c r="S38" s="431" t="s">
        <v>1262</v>
      </c>
      <c r="T38" s="390">
        <v>0</v>
      </c>
      <c r="U38" s="441">
        <v>0</v>
      </c>
      <c r="V38" s="431" t="s">
        <v>13</v>
      </c>
      <c r="W38" s="581">
        <v>-96.341435026471316</v>
      </c>
      <c r="X38" s="581">
        <v>-0.52146149039419476</v>
      </c>
      <c r="Y38" s="581">
        <v>166.6191503885982</v>
      </c>
      <c r="Z38" s="585">
        <v>212.1977</v>
      </c>
      <c r="AA38" s="585">
        <v>-13.27758</v>
      </c>
      <c r="AB38" s="582">
        <v>193.00630000000001</v>
      </c>
      <c r="AC38" s="582">
        <v>43.769399999999997</v>
      </c>
      <c r="AD38" s="584">
        <v>14.8006498384</v>
      </c>
      <c r="AE38" s="582">
        <v>1.4430000000000001</v>
      </c>
      <c r="AF38" s="582">
        <v>0.22800000000000001</v>
      </c>
      <c r="AG38" s="582">
        <v>4.7</v>
      </c>
      <c r="AH38" s="582">
        <v>72.817999999999998</v>
      </c>
      <c r="AI38" s="581">
        <v>1876.8679999999999</v>
      </c>
      <c r="AJ38" s="582">
        <v>353.37275</v>
      </c>
      <c r="AK38" s="582">
        <v>0.20301</v>
      </c>
      <c r="AL38" s="582">
        <v>290.52857</v>
      </c>
      <c r="AM38" s="582">
        <v>1.3360099999999999</v>
      </c>
      <c r="AN38" s="580">
        <v>148098521.40000001</v>
      </c>
      <c r="AO38" s="583">
        <v>-0.46761730000000001</v>
      </c>
      <c r="AP38" s="580">
        <v>381876.21149000002</v>
      </c>
      <c r="AQ38" s="583">
        <v>1.5567299999999999E-2</v>
      </c>
      <c r="AR38" s="582">
        <v>117.0188</v>
      </c>
      <c r="AS38" s="580" t="s">
        <v>473</v>
      </c>
      <c r="AT38" s="582">
        <v>62.849699999999999</v>
      </c>
    </row>
    <row r="39" spans="1:46">
      <c r="A39" s="25" t="s">
        <v>1345</v>
      </c>
      <c r="B39" s="25" t="s">
        <v>1092</v>
      </c>
      <c r="C39" s="15">
        <v>0.51388888888888895</v>
      </c>
      <c r="D39" s="46"/>
      <c r="E39" s="19">
        <v>600</v>
      </c>
      <c r="F39" s="19" t="s">
        <v>1037</v>
      </c>
      <c r="G39" s="16">
        <v>1190</v>
      </c>
      <c r="H39" s="16">
        <v>1098</v>
      </c>
      <c r="I39" s="52" t="s">
        <v>792</v>
      </c>
      <c r="J39" s="16" t="s">
        <v>796</v>
      </c>
      <c r="K39" s="33">
        <v>4</v>
      </c>
      <c r="L39" s="33">
        <v>180</v>
      </c>
      <c r="M39" s="19">
        <v>5889.9508999999998</v>
      </c>
      <c r="N39" s="25"/>
      <c r="Q39" s="100">
        <v>265.72000000000003</v>
      </c>
      <c r="R39" s="100">
        <v>268.8</v>
      </c>
      <c r="S39" s="431" t="s">
        <v>1262</v>
      </c>
      <c r="T39" s="390">
        <v>0</v>
      </c>
      <c r="U39" s="441">
        <v>0</v>
      </c>
      <c r="V39" s="431" t="s">
        <v>203</v>
      </c>
      <c r="W39" s="581">
        <v>-96.354952899700592</v>
      </c>
      <c r="X39" s="581">
        <v>1.771492998138968</v>
      </c>
      <c r="Y39" s="581">
        <v>381.86266202981369</v>
      </c>
      <c r="Z39" s="585">
        <v>212.26358999999999</v>
      </c>
      <c r="AA39" s="585">
        <v>-13.303280000000001</v>
      </c>
      <c r="AB39" s="582">
        <v>196.84030000000001</v>
      </c>
      <c r="AC39" s="582">
        <v>43.101300000000002</v>
      </c>
      <c r="AD39" s="584">
        <v>15.001197408399999</v>
      </c>
      <c r="AE39" s="582">
        <v>1.4610000000000001</v>
      </c>
      <c r="AF39" s="582">
        <v>0.23100000000000001</v>
      </c>
      <c r="AG39" s="582">
        <v>4.7</v>
      </c>
      <c r="AH39" s="582">
        <v>72.771000000000001</v>
      </c>
      <c r="AI39" s="581">
        <v>1876.78</v>
      </c>
      <c r="AJ39" s="582">
        <v>353.33202</v>
      </c>
      <c r="AK39" s="582">
        <v>0.20376</v>
      </c>
      <c r="AL39" s="582">
        <v>290.42727000000002</v>
      </c>
      <c r="AM39" s="582">
        <v>1.3358000000000001</v>
      </c>
      <c r="AN39" s="580">
        <v>148098184.5</v>
      </c>
      <c r="AO39" s="583">
        <v>-0.46832180000000001</v>
      </c>
      <c r="AP39" s="580">
        <v>381894.13509</v>
      </c>
      <c r="AQ39" s="583">
        <v>3.4192100000000003E-2</v>
      </c>
      <c r="AR39" s="582">
        <v>116.95820000000001</v>
      </c>
      <c r="AS39" s="580" t="s">
        <v>473</v>
      </c>
      <c r="AT39" s="582">
        <v>62.910200000000003</v>
      </c>
    </row>
    <row r="40" spans="1:46">
      <c r="A40" s="25" t="s">
        <v>1345</v>
      </c>
      <c r="B40" s="25" t="s">
        <v>884</v>
      </c>
      <c r="C40" s="15">
        <v>0.52222222222222225</v>
      </c>
      <c r="D40" s="46"/>
      <c r="E40" s="19">
        <v>600</v>
      </c>
      <c r="F40" s="19" t="s">
        <v>1037</v>
      </c>
      <c r="G40" s="16">
        <v>1190</v>
      </c>
      <c r="H40" s="16">
        <v>1098</v>
      </c>
      <c r="I40" s="52" t="s">
        <v>754</v>
      </c>
      <c r="J40" s="16" t="s">
        <v>796</v>
      </c>
      <c r="K40" s="33">
        <v>4</v>
      </c>
      <c r="L40" s="33">
        <v>180</v>
      </c>
      <c r="M40" s="19">
        <v>5889.9508999999998</v>
      </c>
      <c r="N40" s="25"/>
      <c r="Q40" s="100">
        <v>265.72000000000003</v>
      </c>
      <c r="R40" s="100">
        <v>268.8</v>
      </c>
      <c r="S40" s="431" t="s">
        <v>1262</v>
      </c>
      <c r="T40" s="390">
        <v>28</v>
      </c>
      <c r="U40" s="441">
        <v>0</v>
      </c>
      <c r="V40" s="431" t="s">
        <v>13</v>
      </c>
      <c r="W40" s="581">
        <v>-96.334846414838012</v>
      </c>
      <c r="X40" s="581">
        <v>5.5832021524777442</v>
      </c>
      <c r="Y40" s="581">
        <v>884.71616022646049</v>
      </c>
      <c r="Z40" s="585">
        <v>212.32999000000001</v>
      </c>
      <c r="AA40" s="585">
        <v>-13.32846</v>
      </c>
      <c r="AB40" s="582">
        <v>200.56909999999999</v>
      </c>
      <c r="AC40" s="582">
        <v>42.276499999999999</v>
      </c>
      <c r="AD40" s="584">
        <v>15.201744978500001</v>
      </c>
      <c r="AE40" s="582">
        <v>1.484</v>
      </c>
      <c r="AF40" s="582">
        <v>0.23499999999999999</v>
      </c>
      <c r="AG40" s="582">
        <v>4.7</v>
      </c>
      <c r="AH40" s="582">
        <v>72.724000000000004</v>
      </c>
      <c r="AI40" s="581">
        <v>1876.627</v>
      </c>
      <c r="AJ40" s="582">
        <v>353.29156</v>
      </c>
      <c r="AK40" s="582">
        <v>0.20386000000000001</v>
      </c>
      <c r="AL40" s="582">
        <v>290.32596999999998</v>
      </c>
      <c r="AM40" s="582">
        <v>1.3355999999999999</v>
      </c>
      <c r="AN40" s="580">
        <v>148097847</v>
      </c>
      <c r="AO40" s="583">
        <v>-0.46902389999999999</v>
      </c>
      <c r="AP40" s="580">
        <v>381925.39038</v>
      </c>
      <c r="AQ40" s="583">
        <v>5.25949E-2</v>
      </c>
      <c r="AR40" s="582">
        <v>116.8973</v>
      </c>
      <c r="AS40" s="580" t="s">
        <v>473</v>
      </c>
      <c r="AT40" s="582">
        <v>62.970999999999997</v>
      </c>
    </row>
    <row r="41" spans="1:46">
      <c r="A41" s="25" t="s">
        <v>1345</v>
      </c>
      <c r="B41" s="25" t="s">
        <v>885</v>
      </c>
      <c r="C41" s="15">
        <v>0.53055555555555556</v>
      </c>
      <c r="D41" s="46"/>
      <c r="E41" s="19">
        <v>600</v>
      </c>
      <c r="F41" s="19" t="s">
        <v>1037</v>
      </c>
      <c r="G41" s="16">
        <v>1190</v>
      </c>
      <c r="H41" s="16">
        <v>1098</v>
      </c>
      <c r="I41" s="52" t="s">
        <v>910</v>
      </c>
      <c r="J41" s="16" t="s">
        <v>796</v>
      </c>
      <c r="K41" s="33">
        <v>4</v>
      </c>
      <c r="L41" s="33">
        <v>180</v>
      </c>
      <c r="M41" s="19">
        <v>5889.9508999999998</v>
      </c>
      <c r="N41" s="25"/>
      <c r="Q41" s="100">
        <v>265.72000000000003</v>
      </c>
      <c r="R41" s="100">
        <v>268.8</v>
      </c>
      <c r="S41" s="431" t="s">
        <v>1262</v>
      </c>
      <c r="T41" s="390">
        <v>42</v>
      </c>
      <c r="U41" s="441">
        <v>0</v>
      </c>
      <c r="V41" s="431" t="s">
        <v>13</v>
      </c>
      <c r="W41" s="581">
        <v>-96.323232605638339</v>
      </c>
      <c r="X41" s="581">
        <v>7.5163036646683814</v>
      </c>
      <c r="Y41" s="581">
        <v>1251.0031656677102</v>
      </c>
      <c r="Z41" s="585">
        <v>212.39699999999999</v>
      </c>
      <c r="AA41" s="585">
        <v>-13.353109999999999</v>
      </c>
      <c r="AB41" s="582">
        <v>204.178</v>
      </c>
      <c r="AC41" s="582">
        <v>41.303199999999997</v>
      </c>
      <c r="AD41" s="584">
        <v>15.4022925487</v>
      </c>
      <c r="AE41" s="582">
        <v>1.512</v>
      </c>
      <c r="AF41" s="582">
        <v>0.23899999999999999</v>
      </c>
      <c r="AG41" s="582">
        <v>4.7</v>
      </c>
      <c r="AH41" s="582">
        <v>72.677000000000007</v>
      </c>
      <c r="AI41" s="581">
        <v>1876.4090000000001</v>
      </c>
      <c r="AJ41" s="582">
        <v>353.25146999999998</v>
      </c>
      <c r="AK41" s="582">
        <v>0.20329</v>
      </c>
      <c r="AL41" s="582">
        <v>290.22467</v>
      </c>
      <c r="AM41" s="582">
        <v>1.3353900000000001</v>
      </c>
      <c r="AN41" s="580">
        <v>148097509.09999999</v>
      </c>
      <c r="AO41" s="583">
        <v>-0.46972380000000002</v>
      </c>
      <c r="AP41" s="580">
        <v>381969.79989000002</v>
      </c>
      <c r="AQ41" s="583">
        <v>7.0726700000000003E-2</v>
      </c>
      <c r="AR41" s="582">
        <v>116.836</v>
      </c>
      <c r="AS41" s="580" t="s">
        <v>473</v>
      </c>
      <c r="AT41" s="582">
        <v>63.032200000000003</v>
      </c>
    </row>
    <row r="42" spans="1:46">
      <c r="A42" s="25" t="s">
        <v>1345</v>
      </c>
      <c r="B42" s="25" t="s">
        <v>886</v>
      </c>
      <c r="C42" s="15">
        <v>0.53888888888888886</v>
      </c>
      <c r="D42" s="46"/>
      <c r="E42" s="19">
        <v>600</v>
      </c>
      <c r="F42" s="19" t="s">
        <v>1037</v>
      </c>
      <c r="G42" s="16">
        <v>1190</v>
      </c>
      <c r="H42" s="16">
        <v>1098</v>
      </c>
      <c r="I42" s="52" t="s">
        <v>969</v>
      </c>
      <c r="J42" s="16" t="s">
        <v>796</v>
      </c>
      <c r="K42" s="33">
        <v>4</v>
      </c>
      <c r="L42" s="33">
        <v>180</v>
      </c>
      <c r="M42" s="19">
        <v>5889.9508999999998</v>
      </c>
      <c r="N42" s="25"/>
      <c r="Q42" s="100">
        <v>265.72000000000003</v>
      </c>
      <c r="R42" s="100">
        <v>268.8</v>
      </c>
      <c r="S42" s="431" t="s">
        <v>1262</v>
      </c>
      <c r="T42" s="390">
        <v>60</v>
      </c>
      <c r="U42" s="441">
        <v>0</v>
      </c>
      <c r="V42" s="431" t="s">
        <v>13</v>
      </c>
      <c r="W42" s="581">
        <v>-96.292616921992305</v>
      </c>
      <c r="X42" s="581">
        <v>9.3935352805528503</v>
      </c>
      <c r="Y42" s="581">
        <v>1725.836180966865</v>
      </c>
      <c r="Z42" s="585">
        <v>212.45905999999999</v>
      </c>
      <c r="AA42" s="585">
        <v>-13.375260000000001</v>
      </c>
      <c r="AB42" s="582">
        <v>207.37139999999999</v>
      </c>
      <c r="AC42" s="582">
        <v>40.2881</v>
      </c>
      <c r="AD42" s="584">
        <v>15.5861278214</v>
      </c>
      <c r="AE42" s="582">
        <v>1.544</v>
      </c>
      <c r="AF42" s="582">
        <v>0.24399999999999999</v>
      </c>
      <c r="AG42" s="582">
        <v>4.7</v>
      </c>
      <c r="AH42" s="582">
        <v>72.632999999999996</v>
      </c>
      <c r="AI42" s="581">
        <v>1876.153</v>
      </c>
      <c r="AJ42" s="582">
        <v>353.21512000000001</v>
      </c>
      <c r="AK42" s="582">
        <v>0.20213</v>
      </c>
      <c r="AL42" s="582">
        <v>290.13180999999997</v>
      </c>
      <c r="AM42" s="582">
        <v>1.3351999999999999</v>
      </c>
      <c r="AN42" s="580">
        <v>148097198.90000001</v>
      </c>
      <c r="AO42" s="583">
        <v>-0.47036319999999998</v>
      </c>
      <c r="AP42" s="580">
        <v>382021.88337</v>
      </c>
      <c r="AQ42" s="583">
        <v>8.7068400000000004E-2</v>
      </c>
      <c r="AR42" s="582">
        <v>116.7794</v>
      </c>
      <c r="AS42" s="580" t="s">
        <v>473</v>
      </c>
      <c r="AT42" s="582">
        <v>63.088700000000003</v>
      </c>
    </row>
    <row r="43" spans="1:46">
      <c r="A43" s="25" t="s">
        <v>1188</v>
      </c>
      <c r="B43" s="25" t="s">
        <v>657</v>
      </c>
      <c r="C43" s="15">
        <v>0.54722222222222217</v>
      </c>
      <c r="D43" s="46"/>
      <c r="E43" s="19">
        <v>30</v>
      </c>
      <c r="F43" s="19" t="s">
        <v>1037</v>
      </c>
      <c r="G43" s="16">
        <v>1190</v>
      </c>
      <c r="H43" s="16">
        <v>1098</v>
      </c>
      <c r="I43" s="52" t="s">
        <v>1181</v>
      </c>
      <c r="J43" s="16" t="s">
        <v>796</v>
      </c>
      <c r="K43" s="33">
        <v>4</v>
      </c>
      <c r="L43" s="33">
        <v>180</v>
      </c>
      <c r="M43" s="19">
        <v>5889.9508999999998</v>
      </c>
      <c r="N43" s="25"/>
      <c r="Q43" s="100">
        <v>265.72000000000003</v>
      </c>
      <c r="R43" s="100">
        <v>268.8</v>
      </c>
      <c r="S43" s="431" t="s">
        <v>1188</v>
      </c>
      <c r="T43" s="390"/>
      <c r="U43" s="438"/>
      <c r="V43" s="342"/>
      <c r="W43"/>
      <c r="X43"/>
      <c r="Y43"/>
      <c r="Z43" s="585">
        <v>212.50461999999999</v>
      </c>
      <c r="AA43" s="585">
        <v>-13.3911</v>
      </c>
      <c r="AB43" s="582">
        <v>209.6216</v>
      </c>
      <c r="AC43" s="582">
        <v>39.4803</v>
      </c>
      <c r="AD43" s="584">
        <v>15.7198262015</v>
      </c>
      <c r="AE43" s="582">
        <v>1.57</v>
      </c>
      <c r="AF43" s="582">
        <v>0.248</v>
      </c>
      <c r="AG43" s="582">
        <v>4.71</v>
      </c>
      <c r="AH43" s="582">
        <v>72.599999999999994</v>
      </c>
      <c r="AI43" s="581">
        <v>1875.934</v>
      </c>
      <c r="AJ43" s="582">
        <v>353.18896999999998</v>
      </c>
      <c r="AK43" s="582">
        <v>0.2009</v>
      </c>
      <c r="AL43" s="582">
        <v>290.06428</v>
      </c>
      <c r="AM43" s="582">
        <v>1.3350599999999999</v>
      </c>
      <c r="AN43" s="580">
        <v>148096973</v>
      </c>
      <c r="AO43" s="583">
        <v>-0.4708271</v>
      </c>
      <c r="AP43" s="580">
        <v>382066.48587999999</v>
      </c>
      <c r="AQ43" s="583">
        <v>9.8764099999999994E-2</v>
      </c>
      <c r="AR43" s="582">
        <v>116.738</v>
      </c>
      <c r="AS43" s="580" t="s">
        <v>473</v>
      </c>
      <c r="AT43" s="582">
        <v>63.130099999999999</v>
      </c>
    </row>
    <row r="44" spans="1:46" ht="24">
      <c r="A44" s="25" t="s">
        <v>739</v>
      </c>
      <c r="B44" s="25" t="s">
        <v>1061</v>
      </c>
      <c r="C44" s="15">
        <v>0.54791666666666672</v>
      </c>
      <c r="D44" s="46"/>
      <c r="E44" s="19">
        <v>600</v>
      </c>
      <c r="F44" s="19" t="s">
        <v>1037</v>
      </c>
      <c r="G44" s="16">
        <v>1190</v>
      </c>
      <c r="H44" s="16">
        <v>1098</v>
      </c>
      <c r="I44" s="52" t="s">
        <v>63</v>
      </c>
      <c r="J44" s="16" t="s">
        <v>796</v>
      </c>
      <c r="K44" s="33">
        <v>4</v>
      </c>
      <c r="L44" s="33">
        <v>180</v>
      </c>
      <c r="M44" s="19">
        <v>5889.9508999999998</v>
      </c>
      <c r="N44" s="25" t="s">
        <v>1137</v>
      </c>
      <c r="Q44" s="100">
        <v>265.72000000000003</v>
      </c>
      <c r="R44" s="100">
        <v>268.8</v>
      </c>
      <c r="S44"/>
      <c r="T44" s="390"/>
      <c r="U44" s="390"/>
      <c r="V44" s="342"/>
      <c r="W44"/>
      <c r="X44"/>
      <c r="Y44"/>
    </row>
    <row r="45" spans="1:46">
      <c r="A45" s="25" t="s">
        <v>1259</v>
      </c>
      <c r="B45" s="25" t="s">
        <v>1062</v>
      </c>
      <c r="C45" s="15">
        <v>0.57013888888888886</v>
      </c>
      <c r="D45" s="46">
        <v>0</v>
      </c>
      <c r="E45" s="19">
        <v>10</v>
      </c>
      <c r="F45" s="19" t="s">
        <v>1037</v>
      </c>
      <c r="G45" s="16">
        <v>1190</v>
      </c>
      <c r="H45" s="16">
        <v>1098</v>
      </c>
      <c r="I45" s="35" t="s">
        <v>395</v>
      </c>
      <c r="J45" s="66" t="s">
        <v>1258</v>
      </c>
      <c r="K45" s="33">
        <v>4</v>
      </c>
      <c r="L45" s="33">
        <v>180</v>
      </c>
      <c r="M45" s="19">
        <v>5889.9508999999998</v>
      </c>
      <c r="N45" s="25" t="s">
        <v>1103</v>
      </c>
      <c r="O45" s="100">
        <v>265.8</v>
      </c>
      <c r="P45" s="100">
        <v>268.8</v>
      </c>
      <c r="Q45" s="100">
        <v>265.72000000000003</v>
      </c>
      <c r="R45" s="100">
        <v>268.8</v>
      </c>
      <c r="S45"/>
      <c r="T45" s="390"/>
      <c r="U45" s="390"/>
      <c r="V45"/>
      <c r="W45"/>
      <c r="X45"/>
      <c r="Y45"/>
    </row>
    <row r="46" spans="1:46">
      <c r="A46" s="25" t="s">
        <v>580</v>
      </c>
      <c r="B46" s="25" t="s">
        <v>1232</v>
      </c>
      <c r="C46" s="15">
        <v>0.57222222222222219</v>
      </c>
      <c r="D46" s="46">
        <v>0</v>
      </c>
      <c r="E46" s="19">
        <v>30</v>
      </c>
      <c r="F46" s="19" t="s">
        <v>1037</v>
      </c>
      <c r="G46" s="16">
        <v>1190</v>
      </c>
      <c r="H46" s="16">
        <v>994</v>
      </c>
      <c r="I46" s="35" t="s">
        <v>526</v>
      </c>
      <c r="J46" s="66" t="s">
        <v>1258</v>
      </c>
      <c r="K46" s="33">
        <v>4</v>
      </c>
      <c r="L46" s="33">
        <v>180</v>
      </c>
      <c r="M46" s="19">
        <v>5891.451</v>
      </c>
      <c r="N46" s="25"/>
      <c r="O46" s="100">
        <v>265.7</v>
      </c>
      <c r="P46" s="100">
        <v>268.8</v>
      </c>
      <c r="Q46" s="100">
        <v>265.72000000000003</v>
      </c>
      <c r="R46" s="100">
        <v>268.8</v>
      </c>
      <c r="S46"/>
      <c r="T46" s="390"/>
      <c r="U46" s="390"/>
      <c r="V46"/>
      <c r="W46"/>
      <c r="X46"/>
      <c r="Y46"/>
    </row>
    <row r="47" spans="1:46">
      <c r="A47" s="25" t="s">
        <v>580</v>
      </c>
      <c r="B47" s="25" t="s">
        <v>967</v>
      </c>
      <c r="C47" s="15">
        <v>0.57500000000000007</v>
      </c>
      <c r="D47" s="46">
        <v>0</v>
      </c>
      <c r="E47" s="19">
        <v>30</v>
      </c>
      <c r="F47" s="19" t="s">
        <v>1037</v>
      </c>
      <c r="G47" s="16">
        <v>1070</v>
      </c>
      <c r="H47" s="16">
        <v>874</v>
      </c>
      <c r="I47" s="35" t="s">
        <v>387</v>
      </c>
      <c r="J47" s="66" t="s">
        <v>1258</v>
      </c>
      <c r="K47" s="33">
        <v>4</v>
      </c>
      <c r="L47" s="33">
        <v>180</v>
      </c>
      <c r="M47" s="19">
        <v>5891.451</v>
      </c>
      <c r="N47" s="25"/>
      <c r="O47" s="100">
        <v>265.7</v>
      </c>
      <c r="P47" s="100">
        <v>268.8</v>
      </c>
      <c r="Q47" s="100">
        <v>265.72000000000003</v>
      </c>
      <c r="R47" s="100">
        <v>268.8</v>
      </c>
      <c r="S47"/>
      <c r="T47" s="389"/>
      <c r="U47" s="389"/>
      <c r="V47"/>
      <c r="W47"/>
      <c r="X47"/>
      <c r="Y47"/>
    </row>
    <row r="48" spans="1:46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</row>
    <row r="49" spans="1:25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  <c r="S49"/>
      <c r="T49"/>
      <c r="U49"/>
      <c r="V49"/>
      <c r="W49"/>
      <c r="X49"/>
      <c r="Y49"/>
    </row>
    <row r="50" spans="1:25">
      <c r="A50" s="25"/>
      <c r="B50" s="183" t="s">
        <v>1260</v>
      </c>
      <c r="C50" s="147" t="s">
        <v>1261</v>
      </c>
      <c r="D50" s="84">
        <v>5888.5839999999998</v>
      </c>
      <c r="E50" s="149"/>
      <c r="F50" s="84" t="s">
        <v>1262</v>
      </c>
      <c r="G50" s="84" t="s">
        <v>1263</v>
      </c>
      <c r="H50" s="84" t="s">
        <v>1264</v>
      </c>
      <c r="I50" s="22" t="s">
        <v>1100</v>
      </c>
      <c r="J50" s="84" t="s">
        <v>1101</v>
      </c>
      <c r="K50" s="84" t="s">
        <v>1102</v>
      </c>
      <c r="L50" s="177"/>
      <c r="M50" s="73"/>
      <c r="N50" s="25"/>
      <c r="S50"/>
      <c r="T50"/>
      <c r="U50"/>
      <c r="V50"/>
      <c r="W50"/>
      <c r="X50"/>
      <c r="Y50"/>
    </row>
    <row r="51" spans="1:25">
      <c r="A51" s="25"/>
      <c r="B51" s="182"/>
      <c r="C51" s="147" t="s">
        <v>1099</v>
      </c>
      <c r="D51" s="84">
        <v>5889.9508999999998</v>
      </c>
      <c r="E51" s="149"/>
      <c r="F51" s="84" t="s">
        <v>652</v>
      </c>
      <c r="G51" s="84" t="s">
        <v>653</v>
      </c>
      <c r="H51" s="84" t="s">
        <v>654</v>
      </c>
      <c r="I51" s="22" t="s">
        <v>1294</v>
      </c>
      <c r="J51" s="84" t="s">
        <v>1295</v>
      </c>
      <c r="K51" s="84" t="s">
        <v>501</v>
      </c>
      <c r="L51" s="177"/>
      <c r="M51" s="73"/>
      <c r="N51" s="25"/>
      <c r="S51"/>
      <c r="T51"/>
      <c r="U51"/>
      <c r="V51"/>
      <c r="W51"/>
      <c r="X51"/>
      <c r="Y51"/>
    </row>
    <row r="52" spans="1:25">
      <c r="A52" s="25"/>
      <c r="B52" s="182"/>
      <c r="C52" s="147" t="s">
        <v>502</v>
      </c>
      <c r="D52" s="84">
        <v>5891.451</v>
      </c>
      <c r="E52" s="149"/>
      <c r="F52" s="84" t="s">
        <v>503</v>
      </c>
      <c r="G52" s="84" t="s">
        <v>504</v>
      </c>
      <c r="H52" s="84" t="s">
        <v>505</v>
      </c>
      <c r="I52" s="22" t="s">
        <v>480</v>
      </c>
      <c r="J52" s="84" t="s">
        <v>496</v>
      </c>
      <c r="K52" s="84" t="s">
        <v>440</v>
      </c>
      <c r="L52" s="177"/>
      <c r="M52" s="73"/>
      <c r="N52" s="25"/>
      <c r="S52"/>
      <c r="T52"/>
      <c r="U52"/>
      <c r="V52"/>
      <c r="W52"/>
      <c r="X52"/>
      <c r="Y52"/>
    </row>
    <row r="53" spans="1:25">
      <c r="A53" s="25"/>
      <c r="B53" s="182"/>
      <c r="C53" s="147" t="s">
        <v>497</v>
      </c>
      <c r="D53" s="155">
        <v>7647.38</v>
      </c>
      <c r="E53" s="149"/>
      <c r="F53" s="84" t="s">
        <v>1132</v>
      </c>
      <c r="G53" s="84" t="s">
        <v>1095</v>
      </c>
      <c r="H53" s="84" t="s">
        <v>1293</v>
      </c>
      <c r="I53" s="22" t="s">
        <v>498</v>
      </c>
      <c r="J53" s="84" t="s">
        <v>499</v>
      </c>
      <c r="K53" s="84" t="s">
        <v>500</v>
      </c>
      <c r="L53" s="177"/>
      <c r="M53" s="73"/>
      <c r="N53" s="25"/>
      <c r="S53"/>
      <c r="T53"/>
      <c r="U53"/>
      <c r="V53"/>
      <c r="W53"/>
      <c r="X53"/>
      <c r="Y53"/>
    </row>
    <row r="54" spans="1:25">
      <c r="A54" s="25"/>
      <c r="B54" s="182"/>
      <c r="C54" s="147" t="s">
        <v>374</v>
      </c>
      <c r="D54" s="84">
        <v>7698.9647000000004</v>
      </c>
      <c r="E54" s="149"/>
      <c r="F54" s="84" t="s">
        <v>375</v>
      </c>
      <c r="G54" s="84" t="s">
        <v>376</v>
      </c>
      <c r="H54" s="84" t="s">
        <v>377</v>
      </c>
      <c r="I54" s="22" t="s">
        <v>378</v>
      </c>
      <c r="J54" s="84" t="s">
        <v>379</v>
      </c>
      <c r="K54" s="84" t="s">
        <v>380</v>
      </c>
      <c r="L54" s="177"/>
      <c r="M54" s="73"/>
      <c r="N54" s="25"/>
      <c r="S54"/>
      <c r="T54"/>
      <c r="U54"/>
      <c r="V54"/>
      <c r="W54"/>
      <c r="X54"/>
      <c r="Y54"/>
    </row>
    <row r="55" spans="1:25">
      <c r="A55" s="25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 s="18"/>
      <c r="N55" s="25"/>
      <c r="S55"/>
      <c r="T55"/>
      <c r="U55"/>
      <c r="V55"/>
      <c r="W55"/>
      <c r="X55"/>
      <c r="Y55"/>
    </row>
    <row r="56" spans="1:25">
      <c r="B56" s="182"/>
      <c r="C56" s="147" t="s">
        <v>1302</v>
      </c>
      <c r="D56" s="748" t="s">
        <v>1297</v>
      </c>
      <c r="E56" s="748"/>
      <c r="F56" s="84" t="s">
        <v>381</v>
      </c>
      <c r="G56" s="177"/>
      <c r="H56" s="177"/>
      <c r="I56" s="173" t="s">
        <v>1139</v>
      </c>
      <c r="J56" s="736" t="s">
        <v>1140</v>
      </c>
      <c r="K56" s="736"/>
      <c r="L56" s="148" t="s">
        <v>1141</v>
      </c>
      <c r="N56" s="25"/>
      <c r="S56"/>
      <c r="T56"/>
      <c r="U56"/>
      <c r="V56"/>
      <c r="W56"/>
      <c r="X56"/>
      <c r="Y56"/>
    </row>
    <row r="57" spans="1:25">
      <c r="B57" s="182"/>
      <c r="C57" s="147" t="s">
        <v>1303</v>
      </c>
      <c r="D57" s="748" t="s">
        <v>1298</v>
      </c>
      <c r="E57" s="748"/>
      <c r="F57" s="19"/>
      <c r="G57" s="177"/>
      <c r="H57" s="177"/>
      <c r="J57" s="736" t="s">
        <v>441</v>
      </c>
      <c r="K57" s="736"/>
      <c r="L57" s="148" t="s">
        <v>1143</v>
      </c>
      <c r="N57" s="25"/>
      <c r="S57"/>
      <c r="T57"/>
      <c r="U57"/>
      <c r="V57"/>
      <c r="W57"/>
      <c r="X57"/>
      <c r="Y57"/>
    </row>
    <row r="58" spans="1:25">
      <c r="B58" s="182"/>
      <c r="C58" s="147" t="s">
        <v>1304</v>
      </c>
      <c r="D58" s="748" t="s">
        <v>1299</v>
      </c>
      <c r="E58" s="748"/>
      <c r="F58" s="19"/>
      <c r="G58" s="177"/>
      <c r="H58" s="177"/>
      <c r="J58" s="177"/>
      <c r="K58" s="177"/>
      <c r="L58" s="177"/>
      <c r="N58" s="25"/>
      <c r="S58"/>
      <c r="T58"/>
      <c r="U58"/>
      <c r="V58"/>
      <c r="W58"/>
      <c r="X58"/>
      <c r="Y58"/>
    </row>
    <row r="59" spans="1:25">
      <c r="A59" s="3"/>
      <c r="B59" s="182"/>
      <c r="C59" s="147" t="s">
        <v>1305</v>
      </c>
      <c r="D59" s="748" t="s">
        <v>1138</v>
      </c>
      <c r="E59" s="748"/>
      <c r="F59" s="19"/>
      <c r="G59" s="177"/>
      <c r="H59" s="177"/>
      <c r="I59" s="177"/>
      <c r="J59" s="177"/>
      <c r="K59" s="177"/>
      <c r="L59" s="177"/>
      <c r="N59" s="25"/>
      <c r="S59"/>
      <c r="T59"/>
      <c r="U59"/>
      <c r="V59"/>
      <c r="W59"/>
      <c r="X59"/>
      <c r="Y59"/>
    </row>
    <row r="60" spans="1:25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N60" s="25"/>
      <c r="S60"/>
      <c r="T60"/>
      <c r="U60"/>
      <c r="V60"/>
      <c r="W60"/>
      <c r="X60"/>
      <c r="Y60"/>
    </row>
    <row r="61" spans="1:25">
      <c r="A61" s="2"/>
      <c r="B61" s="182"/>
      <c r="C61" s="28" t="s">
        <v>786</v>
      </c>
      <c r="D61" s="175">
        <v>1</v>
      </c>
      <c r="E61" s="749" t="s">
        <v>1032</v>
      </c>
      <c r="F61" s="749"/>
      <c r="G61" s="749"/>
      <c r="H61" s="177"/>
      <c r="I61" s="177"/>
      <c r="J61" s="177"/>
      <c r="K61" s="177"/>
      <c r="L61" s="177"/>
      <c r="N61" s="25"/>
      <c r="S61"/>
      <c r="T61"/>
      <c r="U61"/>
      <c r="V61"/>
      <c r="W61"/>
      <c r="X61"/>
      <c r="Y61"/>
    </row>
    <row r="62" spans="1:25">
      <c r="A62" s="2"/>
      <c r="B62" s="182"/>
      <c r="C62" s="19"/>
      <c r="D62" s="28"/>
      <c r="E62" s="750" t="s">
        <v>1183</v>
      </c>
      <c r="F62" s="751"/>
      <c r="G62" s="751"/>
      <c r="H62" s="177"/>
      <c r="I62" s="177"/>
      <c r="J62" s="177"/>
      <c r="K62" s="177"/>
      <c r="L62" s="177"/>
      <c r="N62" s="25"/>
      <c r="S62"/>
      <c r="T62"/>
      <c r="U62"/>
      <c r="V62"/>
      <c r="W62"/>
      <c r="X62"/>
      <c r="Y62"/>
    </row>
    <row r="63" spans="1:25">
      <c r="A63" s="2"/>
      <c r="B63" s="182"/>
      <c r="C63" s="85"/>
      <c r="D63" s="28">
        <v>2</v>
      </c>
      <c r="E63" s="749" t="s">
        <v>1008</v>
      </c>
      <c r="F63" s="749"/>
      <c r="G63" s="749"/>
      <c r="H63" s="177"/>
      <c r="I63" s="177"/>
      <c r="J63" s="177"/>
      <c r="K63" s="177"/>
      <c r="L63" s="177"/>
      <c r="N63" s="25"/>
      <c r="S63"/>
      <c r="T63"/>
      <c r="U63"/>
      <c r="V63"/>
      <c r="W63"/>
      <c r="X63"/>
      <c r="Y63"/>
    </row>
    <row r="64" spans="1:25">
      <c r="A64" s="2"/>
      <c r="B64" s="182"/>
      <c r="C64" s="85"/>
      <c r="D64" s="28"/>
      <c r="E64" s="750" t="s">
        <v>1009</v>
      </c>
      <c r="F64" s="751"/>
      <c r="G64" s="751"/>
      <c r="H64" s="177"/>
      <c r="I64" s="177"/>
      <c r="J64" s="177"/>
      <c r="K64" s="177"/>
      <c r="L64" s="177"/>
      <c r="N64" s="25"/>
      <c r="S64"/>
      <c r="T64"/>
      <c r="U64"/>
      <c r="V64"/>
      <c r="W64"/>
      <c r="X64"/>
      <c r="Y64"/>
    </row>
    <row r="65" spans="1:25">
      <c r="A65" s="2"/>
      <c r="B65" s="182"/>
      <c r="C65" s="177"/>
      <c r="D65" s="175">
        <v>3</v>
      </c>
      <c r="E65" s="736" t="s">
        <v>1010</v>
      </c>
      <c r="F65" s="736"/>
      <c r="G65" s="736"/>
      <c r="H65" s="177"/>
      <c r="I65" s="177"/>
      <c r="J65" s="177"/>
      <c r="K65" s="177"/>
      <c r="L65" s="177"/>
      <c r="N65" s="25"/>
      <c r="S65"/>
      <c r="T65"/>
      <c r="U65"/>
      <c r="V65"/>
      <c r="W65"/>
      <c r="X65"/>
      <c r="Y65"/>
    </row>
    <row r="66" spans="1:25">
      <c r="A66" s="2"/>
      <c r="B66" s="182"/>
      <c r="C66" s="177"/>
      <c r="D66" s="175"/>
      <c r="E66" s="746" t="s">
        <v>1353</v>
      </c>
      <c r="F66" s="746"/>
      <c r="G66" s="746"/>
      <c r="H66" s="177"/>
      <c r="I66" s="177"/>
      <c r="J66" s="177"/>
      <c r="K66" s="177"/>
      <c r="L66" s="177"/>
      <c r="N66" s="25"/>
      <c r="S66"/>
      <c r="T66"/>
      <c r="U66"/>
      <c r="V66"/>
      <c r="W66"/>
      <c r="X66"/>
      <c r="Y66"/>
    </row>
    <row r="67" spans="1:25">
      <c r="A67" s="2"/>
      <c r="B67" s="182"/>
      <c r="C67" s="177"/>
      <c r="D67" s="175">
        <v>4</v>
      </c>
      <c r="E67" s="736" t="s">
        <v>1035</v>
      </c>
      <c r="F67" s="736"/>
      <c r="G67" s="736"/>
      <c r="H67" s="177"/>
      <c r="I67" s="177"/>
      <c r="J67" s="177"/>
      <c r="K67" s="177"/>
      <c r="L67" s="177"/>
      <c r="M67" s="39"/>
      <c r="S67"/>
      <c r="T67"/>
      <c r="U67"/>
      <c r="V67"/>
      <c r="W67"/>
      <c r="X67"/>
      <c r="Y67"/>
    </row>
    <row r="68" spans="1:25">
      <c r="A68" s="2"/>
      <c r="B68" s="182"/>
      <c r="C68" s="177"/>
      <c r="D68" s="177"/>
      <c r="E68" s="746" t="s">
        <v>1036</v>
      </c>
      <c r="F68" s="746"/>
      <c r="G68" s="746"/>
      <c r="H68" s="177"/>
      <c r="I68" s="177"/>
      <c r="J68" s="177"/>
      <c r="K68" s="177"/>
      <c r="L68" s="177"/>
      <c r="M68" s="39"/>
      <c r="S68"/>
      <c r="T68"/>
      <c r="U68"/>
      <c r="V68"/>
      <c r="W68"/>
      <c r="X68"/>
      <c r="Y68"/>
    </row>
    <row r="69" spans="1:25">
      <c r="A69" s="2"/>
      <c r="B69" s="3"/>
      <c r="C69" s="6"/>
      <c r="D69" s="43"/>
      <c r="E69" s="8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>
      <c r="A71" s="2"/>
      <c r="B71" s="3"/>
      <c r="C71" s="62"/>
      <c r="D71" s="62"/>
      <c r="E71" s="62"/>
      <c r="F71" s="1"/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>
      <c r="A72" s="2"/>
      <c r="B72" s="24"/>
      <c r="C72" s="63"/>
      <c r="D72" s="63"/>
      <c r="E72" s="63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25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25">
      <c r="A74" s="2"/>
      <c r="B74" s="2"/>
      <c r="C74" s="62"/>
      <c r="D74" s="62"/>
      <c r="E74" s="62"/>
      <c r="F74" s="1"/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25">
      <c r="A75" s="2"/>
      <c r="B75" s="2"/>
      <c r="C75" s="63"/>
      <c r="D75" s="63"/>
      <c r="E75" s="63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25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25">
      <c r="A77" s="2"/>
      <c r="C77" s="62"/>
      <c r="D77" s="62"/>
      <c r="E77" s="62"/>
      <c r="F77" s="1"/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25">
      <c r="A78" s="2"/>
      <c r="C78" s="63"/>
      <c r="D78" s="63"/>
      <c r="E78" s="63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25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25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</sheetData>
  <mergeCells count="34">
    <mergeCell ref="S12:V12"/>
    <mergeCell ref="AJ12:AK12"/>
    <mergeCell ref="AL12:AM12"/>
    <mergeCell ref="A1:H1"/>
    <mergeCell ref="A3:E3"/>
    <mergeCell ref="F3:I3"/>
    <mergeCell ref="F4:I4"/>
    <mergeCell ref="A5:E5"/>
    <mergeCell ref="F5:I5"/>
    <mergeCell ref="W12:Y12"/>
    <mergeCell ref="D58:E58"/>
    <mergeCell ref="O12:P12"/>
    <mergeCell ref="F6:I6"/>
    <mergeCell ref="Q12:R12"/>
    <mergeCell ref="F8:I8"/>
    <mergeCell ref="F9:I9"/>
    <mergeCell ref="G12:H12"/>
    <mergeCell ref="F7:I7"/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E1" workbookViewId="0">
      <selection activeCell="AX25" sqref="AX2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33.16406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117</v>
      </c>
      <c r="B4" s="3"/>
      <c r="C4" s="6"/>
      <c r="D4" s="43"/>
      <c r="E4" s="6"/>
      <c r="F4" s="738" t="s">
        <v>1078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519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193"/>
      <c r="B6" s="193"/>
      <c r="C6" s="193"/>
      <c r="D6" s="193"/>
      <c r="E6" s="193"/>
      <c r="F6" s="738" t="s">
        <v>401</v>
      </c>
      <c r="G6" s="738"/>
      <c r="H6" s="738"/>
      <c r="I6" s="738"/>
      <c r="J6" s="191"/>
      <c r="K6" s="191"/>
      <c r="L6" s="198"/>
      <c r="M6" s="198"/>
      <c r="N6" s="198"/>
      <c r="O6" s="198"/>
      <c r="P6" s="198"/>
      <c r="S6"/>
      <c r="T6"/>
      <c r="U6"/>
      <c r="V6"/>
      <c r="W6"/>
      <c r="X6"/>
      <c r="Y6"/>
    </row>
    <row r="7" spans="1:47">
      <c r="A7" s="67" t="s">
        <v>1302</v>
      </c>
      <c r="B7" s="6" t="s">
        <v>1303</v>
      </c>
      <c r="C7" s="6" t="s">
        <v>1304</v>
      </c>
      <c r="D7" s="43" t="s">
        <v>1305</v>
      </c>
      <c r="E7" s="6"/>
      <c r="F7" s="742" t="s">
        <v>439</v>
      </c>
      <c r="G7" s="742"/>
      <c r="H7" s="742"/>
      <c r="I7" s="742"/>
      <c r="J7" s="193"/>
      <c r="K7" s="193"/>
      <c r="L7" s="193"/>
      <c r="M7" s="198"/>
      <c r="N7" s="198"/>
      <c r="O7" s="198"/>
      <c r="P7" s="198"/>
      <c r="S7"/>
      <c r="T7"/>
      <c r="U7"/>
      <c r="V7"/>
      <c r="W7"/>
      <c r="X7"/>
      <c r="Y7"/>
    </row>
    <row r="8" spans="1:47">
      <c r="A8" s="67" t="s">
        <v>1220</v>
      </c>
      <c r="B8" s="6" t="s">
        <v>1123</v>
      </c>
      <c r="C8" s="6" t="s">
        <v>1124</v>
      </c>
      <c r="D8" s="43" t="s">
        <v>1125</v>
      </c>
      <c r="E8" s="6"/>
      <c r="F8" s="742" t="s">
        <v>1205</v>
      </c>
      <c r="G8" s="742"/>
      <c r="H8" s="742"/>
      <c r="I8" s="742"/>
      <c r="J8" s="26"/>
      <c r="N8" s="25"/>
      <c r="S8"/>
      <c r="T8"/>
      <c r="U8"/>
      <c r="V8"/>
      <c r="W8"/>
      <c r="X8"/>
      <c r="Y8"/>
    </row>
    <row r="9" spans="1:47" ht="12.75" customHeight="1">
      <c r="A9" s="67" t="s">
        <v>1127</v>
      </c>
      <c r="B9" s="67" t="s">
        <v>1128</v>
      </c>
      <c r="C9" s="6" t="s">
        <v>1129</v>
      </c>
      <c r="D9" s="43" t="s">
        <v>1130</v>
      </c>
      <c r="E9" s="8"/>
      <c r="F9" s="738" t="s">
        <v>1206</v>
      </c>
      <c r="G9" s="738"/>
      <c r="H9" s="738"/>
      <c r="I9" s="738"/>
      <c r="J9" s="26"/>
      <c r="N9" s="25"/>
      <c r="S9"/>
      <c r="T9"/>
      <c r="U9"/>
      <c r="V9"/>
      <c r="W9"/>
      <c r="X9"/>
      <c r="Y9"/>
    </row>
    <row r="10" spans="1:47" ht="12.75" customHeight="1">
      <c r="F10" s="1"/>
      <c r="G10" s="1"/>
      <c r="H10" s="1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>
      <c r="A14" s="55" t="s">
        <v>1259</v>
      </c>
      <c r="B14" s="56" t="s">
        <v>1335</v>
      </c>
      <c r="C14" s="46">
        <v>0.30208333333333331</v>
      </c>
      <c r="D14" s="46">
        <v>0</v>
      </c>
      <c r="E14" s="47">
        <v>10</v>
      </c>
      <c r="F14" s="19" t="s">
        <v>1037</v>
      </c>
      <c r="G14" s="47">
        <v>1190</v>
      </c>
      <c r="H14" s="47">
        <v>1098</v>
      </c>
      <c r="I14" s="57" t="s">
        <v>1075</v>
      </c>
      <c r="J14" s="58" t="s">
        <v>1258</v>
      </c>
      <c r="K14" s="47">
        <v>4</v>
      </c>
      <c r="L14" s="47">
        <v>180</v>
      </c>
      <c r="M14" s="19">
        <v>5889.9508999999998</v>
      </c>
      <c r="N14" s="57"/>
      <c r="O14" s="104">
        <v>266</v>
      </c>
      <c r="P14" s="104">
        <v>268.60000000000002</v>
      </c>
      <c r="Q14" s="100">
        <f>AVERAGE(O14:O16)</f>
        <v>265.90000000000003</v>
      </c>
      <c r="R14" s="100">
        <f>AVERAGE(P14:P15)</f>
        <v>268.64999999999998</v>
      </c>
      <c r="S14"/>
      <c r="T14"/>
      <c r="U14"/>
      <c r="V14"/>
      <c r="W14"/>
      <c r="X14"/>
      <c r="Y14"/>
    </row>
    <row r="15" spans="1:47">
      <c r="A15" s="50" t="s">
        <v>580</v>
      </c>
      <c r="B15" s="25" t="s">
        <v>1266</v>
      </c>
      <c r="C15" s="15">
        <v>0.31180555555555556</v>
      </c>
      <c r="D15" s="46">
        <v>0</v>
      </c>
      <c r="E15" s="19">
        <v>30</v>
      </c>
      <c r="F15" s="19" t="s">
        <v>1037</v>
      </c>
      <c r="G15" s="16">
        <v>1190</v>
      </c>
      <c r="H15" s="47">
        <v>993</v>
      </c>
      <c r="I15" s="57" t="s">
        <v>1075</v>
      </c>
      <c r="J15" s="58" t="s">
        <v>1258</v>
      </c>
      <c r="K15" s="47">
        <v>4</v>
      </c>
      <c r="L15" s="47">
        <v>180</v>
      </c>
      <c r="M15" s="19">
        <v>5891.451</v>
      </c>
      <c r="N15" s="57" t="s">
        <v>804</v>
      </c>
      <c r="O15" s="100">
        <v>265.7</v>
      </c>
      <c r="P15" s="100">
        <v>268.7</v>
      </c>
      <c r="Q15" s="100">
        <v>265.89999999999998</v>
      </c>
      <c r="R15" s="100">
        <v>268.64999999999998</v>
      </c>
      <c r="S15"/>
      <c r="T15"/>
      <c r="U15"/>
      <c r="V15"/>
      <c r="W15"/>
      <c r="X15"/>
      <c r="Y15"/>
    </row>
    <row r="16" spans="1:47">
      <c r="A16" s="50" t="s">
        <v>580</v>
      </c>
      <c r="B16" s="25" t="s">
        <v>1339</v>
      </c>
      <c r="C16" s="15">
        <v>0.3125</v>
      </c>
      <c r="D16" s="46">
        <v>0</v>
      </c>
      <c r="E16" s="19">
        <v>30</v>
      </c>
      <c r="F16" s="19" t="s">
        <v>1037</v>
      </c>
      <c r="G16" s="16">
        <v>1070</v>
      </c>
      <c r="H16" s="47">
        <v>873</v>
      </c>
      <c r="I16" s="57" t="s">
        <v>1076</v>
      </c>
      <c r="J16" s="58" t="s">
        <v>1258</v>
      </c>
      <c r="K16" s="47">
        <v>4</v>
      </c>
      <c r="L16" s="47">
        <v>180</v>
      </c>
      <c r="M16" s="19">
        <v>5891.451</v>
      </c>
      <c r="N16" s="57" t="s">
        <v>951</v>
      </c>
      <c r="O16" s="100">
        <v>266</v>
      </c>
      <c r="P16" s="100">
        <v>267.60000000000002</v>
      </c>
      <c r="Q16" s="100">
        <v>265.89999999999998</v>
      </c>
      <c r="R16" s="100">
        <v>268.3</v>
      </c>
      <c r="S16"/>
      <c r="T16"/>
      <c r="U16"/>
      <c r="V16"/>
      <c r="W16"/>
      <c r="X16"/>
      <c r="Y16"/>
    </row>
    <row r="17" spans="1:25">
      <c r="A17" s="50" t="s">
        <v>580</v>
      </c>
      <c r="B17" s="56" t="s">
        <v>1340</v>
      </c>
      <c r="C17" s="15">
        <v>0.33402777777777781</v>
      </c>
      <c r="D17" s="46">
        <v>0</v>
      </c>
      <c r="E17" s="19">
        <v>30</v>
      </c>
      <c r="F17" s="16" t="s">
        <v>1038</v>
      </c>
      <c r="G17" s="16">
        <v>880</v>
      </c>
      <c r="H17" s="47">
        <v>863</v>
      </c>
      <c r="I17" s="57" t="s">
        <v>1075</v>
      </c>
      <c r="J17" s="58" t="s">
        <v>1258</v>
      </c>
      <c r="K17" s="47">
        <v>4</v>
      </c>
      <c r="L17" s="47">
        <v>180</v>
      </c>
      <c r="M17" s="80">
        <v>7647.38</v>
      </c>
      <c r="N17" s="57" t="s">
        <v>1063</v>
      </c>
      <c r="O17" s="100">
        <v>264.10000000000002</v>
      </c>
      <c r="P17" s="100">
        <v>265.5</v>
      </c>
      <c r="Q17" s="100">
        <f>AVERAGE(O17:O18)</f>
        <v>264.05</v>
      </c>
      <c r="R17" s="100">
        <f>AVERAGE(P17:P18)</f>
        <v>265.45</v>
      </c>
      <c r="S17"/>
      <c r="T17"/>
      <c r="U17"/>
      <c r="V17"/>
      <c r="W17"/>
      <c r="X17"/>
      <c r="Y17"/>
    </row>
    <row r="18" spans="1:25" ht="36">
      <c r="A18" s="52" t="s">
        <v>736</v>
      </c>
      <c r="B18" s="52" t="s">
        <v>1242</v>
      </c>
      <c r="C18" s="15">
        <v>0.35972222222222222</v>
      </c>
      <c r="D18" s="32">
        <v>0</v>
      </c>
      <c r="E18" s="19">
        <v>10</v>
      </c>
      <c r="F18" s="16" t="s">
        <v>1039</v>
      </c>
      <c r="G18" s="16">
        <v>870</v>
      </c>
      <c r="H18" s="33">
        <v>777</v>
      </c>
      <c r="I18" s="52" t="s">
        <v>1075</v>
      </c>
      <c r="J18" s="66" t="s">
        <v>1258</v>
      </c>
      <c r="K18" s="33">
        <v>4</v>
      </c>
      <c r="L18" s="33">
        <v>180</v>
      </c>
      <c r="M18" s="19">
        <v>7698.9647000000004</v>
      </c>
      <c r="N18" s="57" t="s">
        <v>947</v>
      </c>
      <c r="O18" s="100">
        <v>264</v>
      </c>
      <c r="P18" s="100">
        <v>265.39999999999998</v>
      </c>
      <c r="Q18" s="100">
        <v>264.05</v>
      </c>
      <c r="R18" s="100">
        <v>265.45</v>
      </c>
      <c r="S18"/>
      <c r="T18"/>
      <c r="U18"/>
      <c r="V18"/>
      <c r="W18"/>
      <c r="X18"/>
      <c r="Y18"/>
    </row>
    <row r="19" spans="1:25">
      <c r="A19" s="25"/>
      <c r="B19" s="25"/>
      <c r="C19" s="15"/>
      <c r="D19" s="46"/>
      <c r="E19" s="19"/>
      <c r="F19" s="16"/>
      <c r="G19" s="16"/>
      <c r="H19" s="47"/>
      <c r="I19" s="52"/>
      <c r="J19" s="16"/>
      <c r="K19" s="16"/>
      <c r="L19" s="16"/>
      <c r="M19" s="73"/>
      <c r="N19" s="57"/>
      <c r="S19"/>
      <c r="T19"/>
      <c r="U19"/>
      <c r="V19"/>
      <c r="W19"/>
      <c r="X19"/>
      <c r="Y19"/>
    </row>
    <row r="20" spans="1:25">
      <c r="A20" s="25"/>
      <c r="B20" s="25"/>
      <c r="C20" s="15"/>
      <c r="D20" s="15"/>
      <c r="E20" s="19"/>
      <c r="F20" s="16"/>
      <c r="G20" s="16"/>
      <c r="H20" s="16"/>
      <c r="I20" s="52"/>
      <c r="J20" s="16"/>
      <c r="K20" s="16"/>
      <c r="L20" s="16"/>
      <c r="M20" s="18"/>
      <c r="N20" s="25"/>
      <c r="S20"/>
      <c r="T20"/>
      <c r="U20"/>
      <c r="V20"/>
      <c r="W20"/>
      <c r="X20"/>
      <c r="Y20"/>
    </row>
    <row r="21" spans="1:25">
      <c r="A21" s="25"/>
      <c r="B21" s="183" t="s">
        <v>1260</v>
      </c>
      <c r="C21" s="147" t="s">
        <v>1261</v>
      </c>
      <c r="D21" s="84">
        <v>5888.5839999999998</v>
      </c>
      <c r="E21" s="149"/>
      <c r="F21" s="84" t="s">
        <v>1262</v>
      </c>
      <c r="G21" s="84" t="s">
        <v>1263</v>
      </c>
      <c r="H21" s="84" t="s">
        <v>1264</v>
      </c>
      <c r="I21" s="22" t="s">
        <v>1100</v>
      </c>
      <c r="J21" s="84" t="s">
        <v>1101</v>
      </c>
      <c r="K21" s="84" t="s">
        <v>1102</v>
      </c>
      <c r="L21" s="177"/>
      <c r="M21" s="18"/>
      <c r="N21" s="25"/>
      <c r="S21"/>
      <c r="T21"/>
      <c r="U21"/>
      <c r="V21"/>
      <c r="W21"/>
      <c r="X21"/>
      <c r="Y21"/>
    </row>
    <row r="22" spans="1:25">
      <c r="A22" s="25"/>
      <c r="B22" s="182"/>
      <c r="C22" s="147" t="s">
        <v>1099</v>
      </c>
      <c r="D22" s="84">
        <v>5889.9508999999998</v>
      </c>
      <c r="E22" s="149"/>
      <c r="F22" s="84" t="s">
        <v>652</v>
      </c>
      <c r="G22" s="84" t="s">
        <v>653</v>
      </c>
      <c r="H22" s="84" t="s">
        <v>654</v>
      </c>
      <c r="I22" s="22" t="s">
        <v>1294</v>
      </c>
      <c r="J22" s="84" t="s">
        <v>1295</v>
      </c>
      <c r="K22" s="84" t="s">
        <v>501</v>
      </c>
      <c r="L22" s="177"/>
      <c r="M22" s="18"/>
      <c r="N22" s="25"/>
      <c r="S22"/>
      <c r="T22"/>
      <c r="U22"/>
      <c r="V22"/>
      <c r="W22"/>
      <c r="X22"/>
      <c r="Y22"/>
    </row>
    <row r="23" spans="1:25">
      <c r="A23" s="25"/>
      <c r="B23" s="182"/>
      <c r="C23" s="147" t="s">
        <v>502</v>
      </c>
      <c r="D23" s="84">
        <v>5891.451</v>
      </c>
      <c r="E23" s="149"/>
      <c r="F23" s="84" t="s">
        <v>503</v>
      </c>
      <c r="G23" s="84" t="s">
        <v>504</v>
      </c>
      <c r="H23" s="84" t="s">
        <v>505</v>
      </c>
      <c r="I23" s="22" t="s">
        <v>480</v>
      </c>
      <c r="J23" s="84" t="s">
        <v>496</v>
      </c>
      <c r="K23" s="84" t="s">
        <v>440</v>
      </c>
      <c r="L23" s="177"/>
      <c r="M23" s="18"/>
      <c r="N23" s="25"/>
      <c r="S23"/>
      <c r="T23"/>
      <c r="U23"/>
      <c r="V23"/>
      <c r="W23"/>
      <c r="X23"/>
      <c r="Y23"/>
    </row>
    <row r="24" spans="1:25">
      <c r="A24" s="25"/>
      <c r="B24" s="182"/>
      <c r="C24" s="147" t="s">
        <v>497</v>
      </c>
      <c r="D24" s="155">
        <v>7647.38</v>
      </c>
      <c r="E24" s="149"/>
      <c r="F24" s="84" t="s">
        <v>1132</v>
      </c>
      <c r="G24" s="84" t="s">
        <v>1095</v>
      </c>
      <c r="H24" s="84" t="s">
        <v>1293</v>
      </c>
      <c r="I24" s="22" t="s">
        <v>498</v>
      </c>
      <c r="J24" s="84" t="s">
        <v>499</v>
      </c>
      <c r="K24" s="84" t="s">
        <v>500</v>
      </c>
      <c r="L24" s="177"/>
      <c r="M24" s="18"/>
      <c r="N24" s="25"/>
      <c r="S24"/>
      <c r="T24"/>
      <c r="U24"/>
      <c r="V24"/>
      <c r="W24"/>
      <c r="X24"/>
      <c r="Y24"/>
    </row>
    <row r="25" spans="1:25">
      <c r="A25" s="25"/>
      <c r="B25" s="182"/>
      <c r="C25" s="147" t="s">
        <v>374</v>
      </c>
      <c r="D25" s="84">
        <v>7698.9647000000004</v>
      </c>
      <c r="E25" s="149"/>
      <c r="F25" s="84" t="s">
        <v>375</v>
      </c>
      <c r="G25" s="84" t="s">
        <v>376</v>
      </c>
      <c r="H25" s="84" t="s">
        <v>377</v>
      </c>
      <c r="I25" s="22" t="s">
        <v>378</v>
      </c>
      <c r="J25" s="84" t="s">
        <v>379</v>
      </c>
      <c r="K25" s="84" t="s">
        <v>380</v>
      </c>
      <c r="L25" s="177"/>
      <c r="M25" s="18"/>
      <c r="N25" s="25"/>
      <c r="S25"/>
      <c r="T25"/>
      <c r="U25"/>
      <c r="V25"/>
      <c r="W25"/>
      <c r="X25"/>
      <c r="Y25"/>
    </row>
    <row r="26" spans="1:25">
      <c r="A26" s="25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 s="18"/>
      <c r="S26"/>
      <c r="T26"/>
      <c r="U26"/>
      <c r="V26"/>
      <c r="W26"/>
      <c r="X26"/>
      <c r="Y26"/>
    </row>
    <row r="27" spans="1:25">
      <c r="A27" s="19"/>
      <c r="B27" s="182"/>
      <c r="C27" s="147" t="s">
        <v>1302</v>
      </c>
      <c r="D27" s="748" t="s">
        <v>1297</v>
      </c>
      <c r="E27" s="748"/>
      <c r="F27" s="84" t="s">
        <v>381</v>
      </c>
      <c r="G27" s="177"/>
      <c r="H27" s="177"/>
      <c r="I27" s="173" t="s">
        <v>1139</v>
      </c>
      <c r="J27" s="736" t="s">
        <v>1140</v>
      </c>
      <c r="K27" s="736"/>
      <c r="L27" s="148" t="s">
        <v>1141</v>
      </c>
      <c r="M27" s="18"/>
      <c r="N27" s="25"/>
      <c r="S27"/>
      <c r="T27"/>
      <c r="U27"/>
      <c r="V27"/>
      <c r="W27"/>
      <c r="X27"/>
      <c r="Y27"/>
    </row>
    <row r="28" spans="1:25">
      <c r="A28" s="25"/>
      <c r="B28" s="182"/>
      <c r="C28" s="147" t="s">
        <v>1303</v>
      </c>
      <c r="D28" s="748" t="s">
        <v>1298</v>
      </c>
      <c r="E28" s="748"/>
      <c r="F28" s="19"/>
      <c r="G28" s="177"/>
      <c r="H28" s="177"/>
      <c r="J28" s="736" t="s">
        <v>441</v>
      </c>
      <c r="K28" s="736"/>
      <c r="L28" s="148" t="s">
        <v>1143</v>
      </c>
      <c r="M28" s="73"/>
      <c r="N28" s="25"/>
      <c r="S28"/>
      <c r="T28"/>
      <c r="U28"/>
      <c r="V28"/>
      <c r="W28"/>
      <c r="X28"/>
      <c r="Y28"/>
    </row>
    <row r="29" spans="1:25">
      <c r="A29" s="25"/>
      <c r="B29" s="182"/>
      <c r="C29" s="147" t="s">
        <v>1304</v>
      </c>
      <c r="D29" s="748" t="s">
        <v>1299</v>
      </c>
      <c r="E29" s="748"/>
      <c r="F29" s="19"/>
      <c r="G29" s="177"/>
      <c r="H29" s="177"/>
      <c r="J29" s="177"/>
      <c r="K29" s="177"/>
      <c r="L29" s="177"/>
      <c r="M29" s="18"/>
      <c r="N29" s="25"/>
      <c r="S29"/>
      <c r="T29"/>
      <c r="U29"/>
      <c r="V29"/>
      <c r="W29"/>
      <c r="X29"/>
      <c r="Y29"/>
    </row>
    <row r="30" spans="1:25">
      <c r="A30" s="25"/>
      <c r="B30" s="182"/>
      <c r="C30" s="147" t="s">
        <v>1305</v>
      </c>
      <c r="D30" s="748" t="s">
        <v>1138</v>
      </c>
      <c r="E30" s="748"/>
      <c r="F30" s="19"/>
      <c r="G30" s="177"/>
      <c r="H30" s="177"/>
      <c r="I30" s="177"/>
      <c r="J30" s="177"/>
      <c r="K30" s="177"/>
      <c r="L30" s="177"/>
      <c r="M30" s="18"/>
      <c r="N30" s="25"/>
      <c r="S30"/>
      <c r="T30"/>
      <c r="U30"/>
      <c r="V30"/>
      <c r="W30"/>
      <c r="X30"/>
      <c r="Y30"/>
    </row>
    <row r="31" spans="1:25">
      <c r="A31" s="25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 s="18"/>
      <c r="N31" s="25"/>
      <c r="S31"/>
      <c r="T31"/>
      <c r="U31"/>
      <c r="V31"/>
      <c r="W31"/>
      <c r="X31"/>
      <c r="Y31"/>
    </row>
    <row r="32" spans="1:25">
      <c r="A32" s="25"/>
      <c r="B32" s="182"/>
      <c r="C32" s="28" t="s">
        <v>786</v>
      </c>
      <c r="D32" s="175">
        <v>1</v>
      </c>
      <c r="E32" s="749" t="s">
        <v>1032</v>
      </c>
      <c r="F32" s="749"/>
      <c r="G32" s="749"/>
      <c r="H32" s="177"/>
      <c r="I32" s="177"/>
      <c r="J32" s="177"/>
      <c r="K32" s="177"/>
      <c r="L32" s="177"/>
      <c r="M32" s="18"/>
      <c r="N32" s="25"/>
      <c r="S32"/>
      <c r="T32"/>
      <c r="U32"/>
      <c r="V32"/>
      <c r="W32"/>
      <c r="X32"/>
      <c r="Y32"/>
    </row>
    <row r="33" spans="1:25">
      <c r="A33" s="25"/>
      <c r="B33" s="182"/>
      <c r="C33" s="19"/>
      <c r="D33" s="28"/>
      <c r="E33" s="750" t="s">
        <v>1183</v>
      </c>
      <c r="F33" s="751"/>
      <c r="G33" s="751"/>
      <c r="H33" s="177"/>
      <c r="I33" s="177"/>
      <c r="J33" s="177"/>
      <c r="K33" s="177"/>
      <c r="L33" s="177"/>
      <c r="M33" s="18"/>
      <c r="N33" s="25"/>
      <c r="S33"/>
      <c r="T33"/>
      <c r="U33"/>
      <c r="V33"/>
      <c r="W33"/>
      <c r="X33"/>
      <c r="Y33"/>
    </row>
    <row r="34" spans="1:25">
      <c r="A34" s="25"/>
      <c r="B34" s="182"/>
      <c r="C34" s="85"/>
      <c r="D34" s="28">
        <v>2</v>
      </c>
      <c r="E34" s="749" t="s">
        <v>1008</v>
      </c>
      <c r="F34" s="749"/>
      <c r="G34" s="749"/>
      <c r="H34" s="177"/>
      <c r="I34" s="177"/>
      <c r="J34" s="177"/>
      <c r="K34" s="177"/>
      <c r="L34" s="177"/>
      <c r="M34" s="18"/>
      <c r="N34" s="25"/>
      <c r="S34"/>
      <c r="T34"/>
      <c r="U34"/>
      <c r="V34"/>
      <c r="W34"/>
      <c r="X34"/>
      <c r="Y34"/>
    </row>
    <row r="35" spans="1:25">
      <c r="A35" s="25"/>
      <c r="B35" s="182"/>
      <c r="C35" s="85"/>
      <c r="D35" s="28"/>
      <c r="E35" s="750" t="s">
        <v>1009</v>
      </c>
      <c r="F35" s="751"/>
      <c r="G35" s="751"/>
      <c r="H35" s="177"/>
      <c r="I35" s="177"/>
      <c r="J35" s="177"/>
      <c r="K35" s="177"/>
      <c r="L35" s="177"/>
      <c r="M35" s="18"/>
      <c r="N35" s="25"/>
      <c r="S35"/>
      <c r="T35"/>
      <c r="U35"/>
      <c r="V35"/>
      <c r="W35"/>
      <c r="X35"/>
      <c r="Y35"/>
    </row>
    <row r="36" spans="1:25">
      <c r="A36" s="25"/>
      <c r="B36" s="182"/>
      <c r="C36" s="177"/>
      <c r="D36" s="175">
        <v>3</v>
      </c>
      <c r="E36" s="736" t="s">
        <v>1010</v>
      </c>
      <c r="F36" s="736"/>
      <c r="G36" s="736"/>
      <c r="H36" s="177"/>
      <c r="I36" s="177"/>
      <c r="J36" s="177"/>
      <c r="K36" s="177"/>
      <c r="L36" s="177"/>
      <c r="M36" s="18"/>
      <c r="N36" s="25"/>
      <c r="S36"/>
      <c r="T36"/>
      <c r="U36"/>
      <c r="V36"/>
      <c r="W36"/>
      <c r="X36"/>
      <c r="Y36"/>
    </row>
    <row r="37" spans="1:25">
      <c r="A37" s="25"/>
      <c r="B37" s="182"/>
      <c r="C37" s="177"/>
      <c r="D37" s="175"/>
      <c r="E37" s="746" t="s">
        <v>1353</v>
      </c>
      <c r="F37" s="746"/>
      <c r="G37" s="746"/>
      <c r="H37" s="177"/>
      <c r="I37" s="177"/>
      <c r="J37" s="177"/>
      <c r="K37" s="177"/>
      <c r="L37" s="177"/>
      <c r="M37" s="18"/>
      <c r="N37" s="25"/>
      <c r="S37"/>
      <c r="T37"/>
      <c r="U37"/>
      <c r="V37"/>
      <c r="W37"/>
      <c r="X37"/>
      <c r="Y37"/>
    </row>
    <row r="38" spans="1:25">
      <c r="A38" s="25"/>
      <c r="B38" s="182"/>
      <c r="C38" s="177"/>
      <c r="D38" s="175">
        <v>4</v>
      </c>
      <c r="E38" s="736" t="s">
        <v>1035</v>
      </c>
      <c r="F38" s="736"/>
      <c r="G38" s="736"/>
      <c r="H38" s="177"/>
      <c r="I38" s="177"/>
      <c r="J38" s="177"/>
      <c r="K38" s="177"/>
      <c r="L38" s="177"/>
      <c r="M38" s="18"/>
      <c r="N38" s="25"/>
      <c r="S38"/>
      <c r="T38"/>
      <c r="U38"/>
      <c r="V38"/>
      <c r="W38"/>
      <c r="X38"/>
      <c r="Y38"/>
    </row>
    <row r="39" spans="1:25">
      <c r="A39" s="25"/>
      <c r="B39" s="182"/>
      <c r="C39" s="177"/>
      <c r="D39" s="177"/>
      <c r="E39" s="746" t="s">
        <v>1036</v>
      </c>
      <c r="F39" s="746"/>
      <c r="G39" s="746"/>
      <c r="H39" s="177"/>
      <c r="I39" s="177"/>
      <c r="J39" s="177"/>
      <c r="K39" s="177"/>
      <c r="L39" s="177"/>
      <c r="M39" s="18"/>
      <c r="N39" s="25"/>
      <c r="S39"/>
      <c r="T39"/>
      <c r="U39"/>
      <c r="V39"/>
      <c r="W39"/>
      <c r="X39"/>
      <c r="Y39"/>
    </row>
    <row r="40" spans="1:25">
      <c r="A40" s="25"/>
      <c r="B40" s="25"/>
      <c r="C40" s="15"/>
      <c r="D40" s="46"/>
      <c r="E40" s="19"/>
      <c r="F40" s="16"/>
      <c r="G40" s="16"/>
      <c r="H40" s="16"/>
      <c r="I40" s="52"/>
      <c r="J40" s="16"/>
      <c r="K40" s="16"/>
      <c r="L40" s="16"/>
      <c r="M40" s="18"/>
      <c r="N40" s="25"/>
      <c r="S40"/>
      <c r="T40"/>
      <c r="U40"/>
      <c r="V40"/>
      <c r="W40"/>
      <c r="X40"/>
      <c r="Y40"/>
    </row>
    <row r="41" spans="1:25">
      <c r="A41" s="25"/>
      <c r="B41" s="25"/>
      <c r="C41" s="15"/>
      <c r="D41" s="46"/>
      <c r="E41" s="19"/>
      <c r="F41" s="16"/>
      <c r="G41" s="16"/>
      <c r="H41" s="16"/>
      <c r="I41" s="52"/>
      <c r="J41" s="16"/>
      <c r="K41" s="16"/>
      <c r="L41" s="16"/>
      <c r="M41" s="73"/>
      <c r="N41" s="25"/>
      <c r="S41"/>
      <c r="T41"/>
      <c r="U41"/>
      <c r="V41"/>
      <c r="W41"/>
      <c r="X41"/>
      <c r="Y41"/>
    </row>
    <row r="42" spans="1:25">
      <c r="A42" s="25"/>
      <c r="B42" s="25"/>
      <c r="C42" s="15"/>
      <c r="D42" s="46"/>
      <c r="E42" s="19"/>
      <c r="F42" s="16"/>
      <c r="G42" s="16"/>
      <c r="H42" s="16"/>
      <c r="I42" s="52"/>
      <c r="J42" s="16"/>
      <c r="K42" s="16"/>
      <c r="L42" s="16"/>
      <c r="M42" s="73"/>
      <c r="N42" s="25"/>
      <c r="S42"/>
      <c r="T42"/>
      <c r="U42"/>
      <c r="V42"/>
      <c r="W42"/>
      <c r="X42"/>
      <c r="Y42"/>
    </row>
    <row r="43" spans="1:25">
      <c r="A43" s="25"/>
      <c r="B43" s="25"/>
      <c r="C43" s="15"/>
      <c r="D43" s="46"/>
      <c r="E43" s="19"/>
      <c r="F43" s="16"/>
      <c r="G43" s="16"/>
      <c r="H43" s="16"/>
      <c r="I43" s="52"/>
      <c r="J43" s="16"/>
      <c r="K43" s="16"/>
      <c r="L43" s="16"/>
      <c r="M43" s="73"/>
      <c r="N43" s="25"/>
      <c r="S43"/>
      <c r="T43"/>
      <c r="U43"/>
      <c r="V43"/>
      <c r="W43"/>
      <c r="X43"/>
      <c r="Y43"/>
    </row>
    <row r="44" spans="1:25">
      <c r="A44" s="25"/>
      <c r="B44" s="25"/>
      <c r="C44" s="15"/>
      <c r="D44" s="46"/>
      <c r="E44" s="19"/>
      <c r="F44" s="16"/>
      <c r="G44" s="16"/>
      <c r="H44" s="16"/>
      <c r="I44" s="52"/>
      <c r="J44" s="16"/>
      <c r="K44" s="16"/>
      <c r="L44" s="16"/>
      <c r="M44" s="73"/>
      <c r="N44" s="25"/>
      <c r="S44"/>
      <c r="T44"/>
      <c r="U44"/>
      <c r="V44"/>
      <c r="W44"/>
      <c r="X44"/>
      <c r="Y44"/>
    </row>
    <row r="45" spans="1:25">
      <c r="A45" s="25"/>
      <c r="B45" s="25"/>
      <c r="C45" s="15"/>
      <c r="D45" s="46"/>
      <c r="E45" s="19"/>
      <c r="F45" s="16"/>
      <c r="G45" s="16"/>
      <c r="I45" s="52"/>
      <c r="J45" s="16"/>
      <c r="K45" s="16"/>
      <c r="L45" s="16"/>
      <c r="M45" s="73"/>
      <c r="N45" s="25"/>
      <c r="S45"/>
      <c r="T45"/>
      <c r="U45"/>
      <c r="V45"/>
      <c r="W45"/>
      <c r="X45"/>
      <c r="Y45"/>
    </row>
    <row r="46" spans="1:25">
      <c r="A46" s="25"/>
      <c r="B46" s="25"/>
      <c r="C46" s="15"/>
      <c r="D46" s="46"/>
      <c r="E46" s="19"/>
      <c r="F46" s="16"/>
      <c r="G46" s="16"/>
      <c r="H46" s="16"/>
      <c r="I46" s="52"/>
      <c r="J46" s="16"/>
      <c r="K46" s="16"/>
      <c r="L46" s="16"/>
      <c r="M46" s="73"/>
      <c r="N46" s="25"/>
      <c r="S46"/>
      <c r="T46"/>
      <c r="U46"/>
      <c r="V46"/>
      <c r="W46"/>
      <c r="X46"/>
      <c r="Y46"/>
    </row>
    <row r="47" spans="1:25">
      <c r="A47" s="25"/>
      <c r="B47" s="25"/>
      <c r="C47" s="15"/>
      <c r="D47" s="46"/>
      <c r="E47" s="19"/>
      <c r="F47" s="16"/>
      <c r="G47" s="16"/>
      <c r="H47" s="16"/>
      <c r="I47" s="52"/>
      <c r="J47" s="16"/>
      <c r="K47" s="16"/>
      <c r="L47" s="16"/>
      <c r="M47" s="73"/>
      <c r="N47" s="25"/>
      <c r="S47"/>
      <c r="T47"/>
      <c r="U47"/>
      <c r="V47"/>
      <c r="W47"/>
      <c r="X47"/>
      <c r="Y47"/>
    </row>
    <row r="48" spans="1:25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  <c r="S48"/>
      <c r="T48"/>
      <c r="U48"/>
      <c r="V48"/>
      <c r="W48"/>
      <c r="X48"/>
      <c r="Y48"/>
    </row>
    <row r="49" spans="1:25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  <c r="S49"/>
      <c r="T49"/>
      <c r="U49"/>
      <c r="V49"/>
      <c r="W49"/>
      <c r="X49"/>
      <c r="Y49"/>
    </row>
    <row r="50" spans="1:25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  <c r="S50"/>
      <c r="T50"/>
      <c r="U50"/>
      <c r="V50"/>
      <c r="W50"/>
      <c r="X50"/>
      <c r="Y50"/>
    </row>
    <row r="51" spans="1:25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  <c r="S51"/>
      <c r="T51"/>
      <c r="U51"/>
      <c r="V51"/>
      <c r="W51"/>
      <c r="X51"/>
      <c r="Y51"/>
    </row>
    <row r="52" spans="1:25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  <c r="S52"/>
      <c r="T52"/>
      <c r="U52"/>
      <c r="V52"/>
      <c r="W52"/>
      <c r="X52"/>
      <c r="Y52"/>
    </row>
    <row r="53" spans="1:25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  <c r="S53"/>
      <c r="T53"/>
      <c r="U53"/>
      <c r="V53"/>
      <c r="W53"/>
      <c r="X53"/>
      <c r="Y53"/>
    </row>
    <row r="54" spans="1:25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  <c r="S54"/>
      <c r="T54"/>
      <c r="U54"/>
      <c r="V54"/>
      <c r="W54"/>
      <c r="X54"/>
      <c r="Y54"/>
    </row>
    <row r="55" spans="1:25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  <c r="S55"/>
      <c r="T55"/>
      <c r="U55"/>
      <c r="V55"/>
      <c r="W55"/>
      <c r="X55"/>
      <c r="Y55"/>
    </row>
    <row r="56" spans="1:25">
      <c r="N56" s="25"/>
      <c r="S56"/>
      <c r="T56"/>
      <c r="U56"/>
      <c r="V56"/>
      <c r="W56"/>
      <c r="X56"/>
      <c r="Y56"/>
    </row>
    <row r="57" spans="1:25">
      <c r="N57" s="25"/>
      <c r="S57"/>
      <c r="T57"/>
      <c r="U57"/>
      <c r="V57"/>
      <c r="W57"/>
      <c r="X57"/>
      <c r="Y57"/>
    </row>
    <row r="58" spans="1:25">
      <c r="N58" s="25"/>
      <c r="S58"/>
      <c r="T58"/>
      <c r="U58"/>
      <c r="V58"/>
      <c r="W58"/>
      <c r="X58"/>
      <c r="Y58"/>
    </row>
    <row r="59" spans="1:25">
      <c r="A59" s="3" t="s">
        <v>1260</v>
      </c>
      <c r="B59" s="20" t="s">
        <v>1261</v>
      </c>
      <c r="C59" s="21">
        <v>5888.5839999999998</v>
      </c>
      <c r="D59" s="51"/>
      <c r="E59" s="22"/>
      <c r="F59" s="22" t="s">
        <v>1262</v>
      </c>
      <c r="G59" s="22" t="s">
        <v>1263</v>
      </c>
      <c r="H59" s="22" t="s">
        <v>1264</v>
      </c>
      <c r="N59" s="25"/>
      <c r="S59"/>
      <c r="T59"/>
      <c r="U59"/>
      <c r="V59"/>
      <c r="W59"/>
      <c r="X59"/>
      <c r="Y59"/>
    </row>
    <row r="60" spans="1:25">
      <c r="A60" s="2"/>
      <c r="B60" s="20" t="s">
        <v>1099</v>
      </c>
      <c r="C60" s="21">
        <v>5889.95</v>
      </c>
      <c r="D60" s="51"/>
      <c r="E60" s="22"/>
      <c r="F60" s="22" t="s">
        <v>1100</v>
      </c>
      <c r="G60" s="22" t="s">
        <v>1101</v>
      </c>
      <c r="H60" s="22" t="s">
        <v>1102</v>
      </c>
      <c r="N60" s="25"/>
      <c r="S60"/>
      <c r="T60"/>
      <c r="U60"/>
      <c r="V60"/>
      <c r="W60"/>
      <c r="X60"/>
      <c r="Y60"/>
    </row>
    <row r="61" spans="1:25">
      <c r="A61" s="2"/>
      <c r="B61" s="20" t="s">
        <v>1131</v>
      </c>
      <c r="C61" s="21">
        <v>5891.451</v>
      </c>
      <c r="D61" s="51"/>
      <c r="E61" s="22"/>
      <c r="F61" s="22" t="s">
        <v>1132</v>
      </c>
      <c r="G61" s="22" t="s">
        <v>1095</v>
      </c>
      <c r="H61" s="22" t="s">
        <v>1293</v>
      </c>
      <c r="N61" s="25"/>
      <c r="S61"/>
      <c r="T61"/>
      <c r="U61"/>
      <c r="V61"/>
      <c r="W61"/>
      <c r="X61"/>
      <c r="Y61"/>
    </row>
    <row r="62" spans="1:25">
      <c r="A62" s="2"/>
      <c r="B62" s="23"/>
      <c r="C62" s="22"/>
      <c r="D62" s="51"/>
      <c r="E62" s="22"/>
      <c r="F62" s="22" t="s">
        <v>1294</v>
      </c>
      <c r="G62" s="22" t="s">
        <v>1295</v>
      </c>
      <c r="H62" s="22" t="s">
        <v>1296</v>
      </c>
      <c r="N62" s="25"/>
      <c r="S62"/>
      <c r="T62"/>
      <c r="U62"/>
      <c r="V62"/>
      <c r="W62"/>
      <c r="X62"/>
      <c r="Y62"/>
    </row>
    <row r="63" spans="1:25">
      <c r="A63" s="2"/>
      <c r="B63" s="20" t="s">
        <v>1302</v>
      </c>
      <c r="C63" s="61" t="s">
        <v>1297</v>
      </c>
      <c r="D63" s="61"/>
      <c r="E63" s="8"/>
      <c r="F63" s="1"/>
      <c r="G63" s="1"/>
      <c r="H63" s="1"/>
      <c r="I63" s="40" t="s">
        <v>719</v>
      </c>
      <c r="N63" s="25"/>
      <c r="S63"/>
      <c r="T63"/>
      <c r="U63"/>
      <c r="V63"/>
      <c r="W63"/>
      <c r="X63"/>
      <c r="Y63"/>
    </row>
    <row r="64" spans="1:25">
      <c r="A64" s="2"/>
      <c r="B64" s="20" t="s">
        <v>1303</v>
      </c>
      <c r="C64" s="61" t="s">
        <v>1298</v>
      </c>
      <c r="D64" s="61"/>
      <c r="E64" s="8"/>
      <c r="F64" s="1"/>
      <c r="G64" s="1"/>
      <c r="H64" s="1"/>
      <c r="I64" s="17"/>
      <c r="N64" s="25"/>
      <c r="S64"/>
      <c r="T64"/>
      <c r="U64"/>
      <c r="V64"/>
      <c r="W64"/>
      <c r="X64"/>
      <c r="Y64"/>
    </row>
    <row r="65" spans="1:25">
      <c r="A65" s="2"/>
      <c r="B65" s="20" t="s">
        <v>1304</v>
      </c>
      <c r="C65" s="61" t="s">
        <v>1299</v>
      </c>
      <c r="D65" s="61"/>
      <c r="E65" s="8"/>
      <c r="F65" s="1"/>
      <c r="G65" s="1"/>
      <c r="H65" s="1"/>
      <c r="I65" s="17"/>
      <c r="N65" s="25"/>
      <c r="S65"/>
      <c r="T65"/>
      <c r="U65"/>
      <c r="V65"/>
      <c r="W65"/>
      <c r="X65"/>
      <c r="Y65"/>
    </row>
    <row r="66" spans="1:25">
      <c r="A66" s="2"/>
      <c r="B66" s="20" t="s">
        <v>1305</v>
      </c>
      <c r="C66" s="61" t="s">
        <v>1138</v>
      </c>
      <c r="D66" s="61"/>
      <c r="E66" s="8"/>
      <c r="F66" s="1"/>
      <c r="G66" s="1"/>
      <c r="H66" s="1"/>
      <c r="I66" s="17"/>
      <c r="N66" s="25"/>
      <c r="S66"/>
      <c r="T66"/>
      <c r="U66"/>
      <c r="V66"/>
      <c r="W66"/>
      <c r="X66"/>
      <c r="Y66"/>
    </row>
    <row r="67" spans="1:25">
      <c r="A67" s="2"/>
      <c r="B67" s="2"/>
      <c r="C67" s="1"/>
      <c r="D67" s="38"/>
      <c r="E67" s="8"/>
      <c r="F67" s="1"/>
      <c r="G67" s="1"/>
      <c r="H67" s="1"/>
      <c r="I67" s="17"/>
      <c r="J67" s="1"/>
      <c r="K67" s="1"/>
      <c r="L67" s="1"/>
      <c r="M67" s="39"/>
      <c r="S67"/>
      <c r="T67"/>
      <c r="U67"/>
      <c r="V67"/>
      <c r="W67"/>
      <c r="X67"/>
      <c r="Y67"/>
    </row>
    <row r="68" spans="1:25">
      <c r="A68" s="2"/>
      <c r="B68" s="3" t="s">
        <v>1139</v>
      </c>
      <c r="C68" s="6" t="s">
        <v>1140</v>
      </c>
      <c r="D68" s="43" t="s">
        <v>1141</v>
      </c>
      <c r="E68" s="8"/>
      <c r="F68" s="1"/>
      <c r="G68" s="1"/>
      <c r="H68" s="1"/>
      <c r="I68" s="17"/>
      <c r="J68" s="1"/>
      <c r="K68" s="1"/>
      <c r="L68" s="1"/>
      <c r="M68" s="39"/>
      <c r="S68"/>
      <c r="T68"/>
      <c r="U68"/>
      <c r="V68"/>
      <c r="W68"/>
      <c r="X68"/>
      <c r="Y68"/>
    </row>
    <row r="69" spans="1:25">
      <c r="A69" s="2"/>
      <c r="B69" s="3"/>
      <c r="C69" s="6" t="s">
        <v>1142</v>
      </c>
      <c r="D69" s="43" t="s">
        <v>1143</v>
      </c>
      <c r="E69" s="8"/>
      <c r="F69" s="1"/>
      <c r="G69" s="1"/>
      <c r="H69" s="1"/>
      <c r="I69" s="17"/>
      <c r="J69" s="1"/>
      <c r="K69" s="1"/>
      <c r="L69" s="1"/>
      <c r="M69" s="39"/>
      <c r="S69"/>
      <c r="T69"/>
      <c r="U69"/>
      <c r="V69"/>
      <c r="W69"/>
      <c r="X69"/>
      <c r="Y69"/>
    </row>
    <row r="70" spans="1:25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  <c r="S70"/>
      <c r="T70"/>
      <c r="U70"/>
      <c r="V70"/>
      <c r="W70"/>
      <c r="X70"/>
      <c r="Y70"/>
    </row>
    <row r="71" spans="1:25">
      <c r="A71" s="2"/>
      <c r="B71" s="3" t="s">
        <v>786</v>
      </c>
      <c r="C71" s="62" t="s">
        <v>1032</v>
      </c>
      <c r="D71" s="62"/>
      <c r="E71" s="62"/>
      <c r="F71" s="1" t="s">
        <v>1033</v>
      </c>
      <c r="G71" s="1"/>
      <c r="H71" s="1"/>
      <c r="I71" s="17"/>
      <c r="J71" s="1"/>
      <c r="K71" s="1"/>
      <c r="L71" s="1"/>
      <c r="M71" s="39"/>
      <c r="S71"/>
      <c r="T71"/>
      <c r="U71"/>
      <c r="V71"/>
      <c r="W71"/>
      <c r="X71"/>
      <c r="Y71"/>
    </row>
    <row r="72" spans="1:25">
      <c r="A72" s="2"/>
      <c r="B72" s="24"/>
      <c r="C72" s="63" t="s">
        <v>1094</v>
      </c>
      <c r="D72" s="63"/>
      <c r="E72" s="63"/>
      <c r="F72" s="1"/>
      <c r="G72" s="1"/>
      <c r="H72" s="1"/>
      <c r="I72" s="17"/>
      <c r="J72" s="1"/>
      <c r="K72" s="1"/>
      <c r="L72" s="1"/>
      <c r="M72" s="39"/>
      <c r="S72"/>
      <c r="T72"/>
      <c r="U72"/>
      <c r="V72"/>
      <c r="W72"/>
      <c r="X72"/>
      <c r="Y72"/>
    </row>
    <row r="73" spans="1:25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  <c r="S73" s="35"/>
      <c r="T73" s="35"/>
      <c r="U73" s="35"/>
      <c r="V73" s="35"/>
      <c r="W73"/>
      <c r="X73"/>
      <c r="Y73"/>
    </row>
    <row r="74" spans="1:25">
      <c r="A74" s="2"/>
      <c r="B74" s="2"/>
      <c r="C74" s="62" t="s">
        <v>1034</v>
      </c>
      <c r="D74" s="62"/>
      <c r="E74" s="62"/>
      <c r="F74" s="1" t="s">
        <v>1287</v>
      </c>
      <c r="G74" s="1"/>
      <c r="H74" s="1"/>
      <c r="I74" s="17"/>
      <c r="J74" s="1"/>
      <c r="K74" s="1"/>
      <c r="L74" s="1"/>
      <c r="M74" s="39"/>
      <c r="S74"/>
      <c r="T74"/>
      <c r="U74"/>
      <c r="V74"/>
      <c r="W74"/>
      <c r="X74"/>
      <c r="Y74"/>
    </row>
    <row r="75" spans="1:25">
      <c r="A75" s="2"/>
      <c r="B75" s="2"/>
      <c r="C75" s="63" t="s">
        <v>1288</v>
      </c>
      <c r="D75" s="63"/>
      <c r="E75" s="63"/>
      <c r="F75" s="1"/>
      <c r="G75" s="1"/>
      <c r="H75" s="1"/>
      <c r="I75" s="17"/>
      <c r="J75" s="1"/>
      <c r="K75" s="1"/>
      <c r="L75" s="1"/>
      <c r="M75" s="39"/>
      <c r="S75"/>
      <c r="T75"/>
      <c r="U75"/>
      <c r="V75"/>
      <c r="W75"/>
      <c r="X75"/>
      <c r="Y75"/>
    </row>
    <row r="76" spans="1:25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  <c r="S76"/>
      <c r="T76"/>
      <c r="U76"/>
      <c r="V76"/>
      <c r="W76"/>
      <c r="X76"/>
      <c r="Y76"/>
    </row>
    <row r="77" spans="1:25">
      <c r="A77" s="2"/>
      <c r="C77" s="62" t="s">
        <v>1289</v>
      </c>
      <c r="D77" s="62"/>
      <c r="E77" s="62"/>
      <c r="F77" s="1" t="s">
        <v>1033</v>
      </c>
      <c r="G77" s="1"/>
      <c r="H77" s="1"/>
      <c r="I77" s="17"/>
      <c r="J77" s="1"/>
      <c r="K77" s="1"/>
      <c r="L77" s="1"/>
      <c r="M77" s="39"/>
      <c r="S77"/>
      <c r="T77"/>
      <c r="U77"/>
      <c r="V77"/>
      <c r="W77"/>
      <c r="X77"/>
      <c r="Y77"/>
    </row>
    <row r="78" spans="1:25">
      <c r="A78" s="2"/>
      <c r="C78" s="63" t="s">
        <v>1200</v>
      </c>
      <c r="D78" s="63"/>
      <c r="E78" s="63"/>
      <c r="F78" s="1"/>
      <c r="G78" s="1"/>
      <c r="H78" s="1"/>
      <c r="I78" s="17"/>
      <c r="J78" s="1"/>
      <c r="K78" s="1"/>
      <c r="L78" s="1"/>
      <c r="M78" s="39"/>
      <c r="S78"/>
      <c r="T78"/>
      <c r="U78"/>
      <c r="V78"/>
      <c r="W78"/>
      <c r="X78"/>
      <c r="Y78"/>
    </row>
    <row r="79" spans="1:25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  <c r="S79"/>
      <c r="T79"/>
      <c r="U79"/>
      <c r="V79"/>
      <c r="W79"/>
      <c r="X79"/>
      <c r="Y79"/>
    </row>
    <row r="80" spans="1:25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  <c r="S80"/>
      <c r="T80"/>
      <c r="U80"/>
      <c r="V80"/>
      <c r="W80"/>
      <c r="X80"/>
      <c r="Y80"/>
    </row>
    <row r="81" spans="1: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</sheetData>
  <mergeCells count="34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F9:I9"/>
    <mergeCell ref="G12:H12"/>
    <mergeCell ref="D28:E28"/>
    <mergeCell ref="J28:K28"/>
    <mergeCell ref="D29:E29"/>
    <mergeCell ref="D30:E30"/>
    <mergeCell ref="E32:G32"/>
    <mergeCell ref="E38:G38"/>
    <mergeCell ref="E39:G39"/>
    <mergeCell ref="E33:G33"/>
    <mergeCell ref="E34:G34"/>
    <mergeCell ref="E35:G35"/>
    <mergeCell ref="E36:G36"/>
    <mergeCell ref="E37:G3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1"/>
  <sheetViews>
    <sheetView topLeftCell="AI1" workbookViewId="0">
      <selection activeCell="AX31" sqref="AX31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11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118</v>
      </c>
      <c r="B4" s="3"/>
      <c r="C4" s="6"/>
      <c r="D4" s="43"/>
      <c r="E4" s="6"/>
      <c r="F4" s="738" t="s">
        <v>1078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402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403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404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1"/>
      <c r="G8" s="1"/>
      <c r="H8" s="1"/>
      <c r="I8" s="69" t="s">
        <v>1205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196"/>
      <c r="G9" s="196"/>
      <c r="H9" s="196"/>
      <c r="I9" s="69" t="s">
        <v>1206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69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13">
      <c r="A14" s="55" t="s">
        <v>1259</v>
      </c>
      <c r="B14" s="56" t="s">
        <v>1335</v>
      </c>
      <c r="C14" s="46">
        <v>0.31666666666666665</v>
      </c>
      <c r="D14" s="46">
        <v>0</v>
      </c>
      <c r="E14" s="47">
        <v>10</v>
      </c>
      <c r="F14" s="19" t="s">
        <v>1037</v>
      </c>
      <c r="G14" s="47">
        <v>1190</v>
      </c>
      <c r="H14" s="47">
        <v>1097</v>
      </c>
      <c r="I14" s="57" t="s">
        <v>1075</v>
      </c>
      <c r="J14" s="58" t="s">
        <v>1258</v>
      </c>
      <c r="K14" s="47">
        <v>4</v>
      </c>
      <c r="L14" s="47">
        <v>180</v>
      </c>
      <c r="M14" s="19">
        <v>5889.9508999999998</v>
      </c>
      <c r="N14" s="57"/>
      <c r="O14" s="104">
        <v>263.7</v>
      </c>
      <c r="P14" s="104">
        <v>264.5</v>
      </c>
      <c r="Q14" s="100">
        <f>AVERAGE(O14:O16)</f>
        <v>263.53333333333336</v>
      </c>
      <c r="R14" s="100">
        <f>AVERAGE(P14:P16)</f>
        <v>264.56666666666666</v>
      </c>
      <c r="S14"/>
      <c r="T14" s="391"/>
      <c r="U14" s="439"/>
      <c r="V14" s="344"/>
      <c r="W14"/>
      <c r="X14"/>
      <c r="Y14"/>
    </row>
    <row r="15" spans="1:47" ht="13">
      <c r="A15" s="50" t="s">
        <v>580</v>
      </c>
      <c r="B15" s="25" t="s">
        <v>1266</v>
      </c>
      <c r="C15" s="15">
        <v>0.32430555555555557</v>
      </c>
      <c r="D15" s="46">
        <v>0</v>
      </c>
      <c r="E15" s="19">
        <v>30</v>
      </c>
      <c r="F15" s="19" t="s">
        <v>1037</v>
      </c>
      <c r="G15" s="16">
        <v>1190</v>
      </c>
      <c r="H15" s="33">
        <v>993</v>
      </c>
      <c r="I15" s="60" t="s">
        <v>1075</v>
      </c>
      <c r="J15" s="58" t="s">
        <v>1258</v>
      </c>
      <c r="K15" s="33">
        <v>4</v>
      </c>
      <c r="L15" s="33">
        <v>180</v>
      </c>
      <c r="M15" s="19">
        <v>5891.451</v>
      </c>
      <c r="N15" s="57"/>
      <c r="O15" s="100">
        <v>263.5</v>
      </c>
      <c r="P15" s="100">
        <v>264.60000000000002</v>
      </c>
      <c r="Q15" s="100">
        <v>263.5333</v>
      </c>
      <c r="R15" s="100">
        <v>264.56670000000003</v>
      </c>
      <c r="S15"/>
      <c r="T15" s="391"/>
      <c r="U15" s="439"/>
      <c r="V15" s="344"/>
      <c r="W15"/>
      <c r="X15"/>
      <c r="Y15"/>
    </row>
    <row r="16" spans="1:47" ht="13">
      <c r="A16" s="50" t="s">
        <v>580</v>
      </c>
      <c r="B16" s="25" t="s">
        <v>1339</v>
      </c>
      <c r="C16" s="15">
        <v>0.32708333333333334</v>
      </c>
      <c r="D16" s="46">
        <v>0</v>
      </c>
      <c r="E16" s="19">
        <v>30</v>
      </c>
      <c r="F16" s="19" t="s">
        <v>1037</v>
      </c>
      <c r="G16" s="16">
        <v>1070</v>
      </c>
      <c r="H16" s="33">
        <v>873</v>
      </c>
      <c r="I16" s="60" t="s">
        <v>1076</v>
      </c>
      <c r="J16" s="58" t="s">
        <v>1258</v>
      </c>
      <c r="K16" s="33">
        <v>4</v>
      </c>
      <c r="L16" s="33">
        <v>180</v>
      </c>
      <c r="M16" s="19">
        <v>5891.451</v>
      </c>
      <c r="N16" s="57" t="s">
        <v>805</v>
      </c>
      <c r="O16" s="100">
        <v>263.39999999999998</v>
      </c>
      <c r="P16" s="100">
        <v>264.60000000000002</v>
      </c>
      <c r="Q16" s="100">
        <v>263.5333</v>
      </c>
      <c r="R16" s="100">
        <v>264.56670000000003</v>
      </c>
      <c r="S16"/>
      <c r="T16" s="391"/>
      <c r="U16" s="439"/>
      <c r="V16" s="344"/>
      <c r="W16"/>
      <c r="X16"/>
      <c r="Y16"/>
    </row>
    <row r="17" spans="1:46" ht="13">
      <c r="A17" s="50" t="s">
        <v>580</v>
      </c>
      <c r="B17" s="56" t="s">
        <v>1340</v>
      </c>
      <c r="C17" s="15">
        <v>0.33680555555555558</v>
      </c>
      <c r="D17" s="46">
        <v>0</v>
      </c>
      <c r="E17" s="19">
        <v>30</v>
      </c>
      <c r="F17" s="16" t="s">
        <v>1038</v>
      </c>
      <c r="G17" s="16">
        <v>880</v>
      </c>
      <c r="H17" s="33">
        <v>864</v>
      </c>
      <c r="I17" s="60" t="s">
        <v>1075</v>
      </c>
      <c r="J17" s="58" t="s">
        <v>1258</v>
      </c>
      <c r="K17" s="33">
        <v>4</v>
      </c>
      <c r="L17" s="33">
        <v>180</v>
      </c>
      <c r="M17" s="80">
        <v>7647.38</v>
      </c>
      <c r="N17" s="57" t="s">
        <v>1063</v>
      </c>
      <c r="O17" s="100">
        <v>264.7</v>
      </c>
      <c r="P17" s="100">
        <v>267</v>
      </c>
      <c r="Q17" s="100">
        <f>AVERAGE(O17:O18)</f>
        <v>264.85000000000002</v>
      </c>
      <c r="R17" s="100">
        <f>AVERAGE(P17:P18)</f>
        <v>266.8</v>
      </c>
      <c r="S17"/>
      <c r="T17" s="391"/>
      <c r="U17" s="439"/>
      <c r="V17" s="344"/>
      <c r="W17"/>
      <c r="X17"/>
      <c r="Y17"/>
    </row>
    <row r="18" spans="1:46" ht="36">
      <c r="A18" s="25" t="s">
        <v>736</v>
      </c>
      <c r="B18" s="25" t="s">
        <v>1242</v>
      </c>
      <c r="C18" s="15">
        <v>0.34791666666666665</v>
      </c>
      <c r="D18" s="32">
        <v>0</v>
      </c>
      <c r="E18" s="19">
        <v>10</v>
      </c>
      <c r="F18" s="16" t="s">
        <v>1039</v>
      </c>
      <c r="G18" s="16">
        <v>870</v>
      </c>
      <c r="H18" s="33">
        <v>778</v>
      </c>
      <c r="I18" s="85" t="s">
        <v>1075</v>
      </c>
      <c r="J18" s="66" t="s">
        <v>1258</v>
      </c>
      <c r="K18" s="33">
        <v>4</v>
      </c>
      <c r="L18" s="33">
        <v>180</v>
      </c>
      <c r="M18" s="19">
        <v>7698.9647000000004</v>
      </c>
      <c r="N18" s="57" t="s">
        <v>947</v>
      </c>
      <c r="O18" s="100">
        <v>265</v>
      </c>
      <c r="P18" s="100">
        <v>266.60000000000002</v>
      </c>
      <c r="Q18" s="100">
        <v>264.85000000000002</v>
      </c>
      <c r="R18" s="100">
        <v>266.8</v>
      </c>
      <c r="S18"/>
      <c r="T18" s="392"/>
      <c r="U18" s="440"/>
      <c r="V18" s="344"/>
      <c r="W18"/>
      <c r="X18"/>
      <c r="Y18"/>
    </row>
    <row r="19" spans="1:46" ht="13">
      <c r="A19" s="25" t="s">
        <v>1345</v>
      </c>
      <c r="B19" s="25" t="s">
        <v>1244</v>
      </c>
      <c r="C19" s="15">
        <v>0.38472222222222219</v>
      </c>
      <c r="D19" s="46"/>
      <c r="E19" s="19">
        <v>300</v>
      </c>
      <c r="F19" s="16" t="s">
        <v>1039</v>
      </c>
      <c r="G19" s="16">
        <v>870</v>
      </c>
      <c r="H19" s="33">
        <v>778</v>
      </c>
      <c r="I19" s="85" t="s">
        <v>1300</v>
      </c>
      <c r="J19" s="16" t="s">
        <v>796</v>
      </c>
      <c r="K19" s="33">
        <v>4</v>
      </c>
      <c r="L19" s="33">
        <v>180</v>
      </c>
      <c r="M19" s="19">
        <v>7698.9647000000004</v>
      </c>
      <c r="N19" s="57"/>
      <c r="Q19" s="100">
        <v>264.85000000000002</v>
      </c>
      <c r="R19" s="100">
        <v>266.8</v>
      </c>
      <c r="S19" s="431" t="s">
        <v>1262</v>
      </c>
      <c r="T19" s="392">
        <v>0</v>
      </c>
      <c r="U19" s="440">
        <v>0</v>
      </c>
      <c r="V19" s="344" t="s">
        <v>13</v>
      </c>
      <c r="W19" s="587">
        <v>-95.645204451899829</v>
      </c>
      <c r="X19" s="587">
        <v>-1.0641301426524155</v>
      </c>
      <c r="Y19" s="587">
        <v>164.12790929410994</v>
      </c>
      <c r="Z19" s="591">
        <v>238.38388</v>
      </c>
      <c r="AA19" s="591">
        <v>-18.151299999999999</v>
      </c>
      <c r="AB19" s="588">
        <v>122.9286</v>
      </c>
      <c r="AC19" s="588">
        <v>14.6633</v>
      </c>
      <c r="AD19" s="590">
        <v>11.9907035968</v>
      </c>
      <c r="AE19" s="588">
        <v>3.88</v>
      </c>
      <c r="AF19" s="588">
        <v>0.61399999999999999</v>
      </c>
      <c r="AG19" s="588">
        <v>5.13</v>
      </c>
      <c r="AH19" s="588">
        <v>53.058</v>
      </c>
      <c r="AI19" s="587">
        <v>1905.374</v>
      </c>
      <c r="AJ19" s="588">
        <v>354.11655000000002</v>
      </c>
      <c r="AK19" s="588">
        <v>-2.7742800000000001</v>
      </c>
      <c r="AL19" s="588">
        <v>267.69112999999999</v>
      </c>
      <c r="AM19" s="588">
        <v>1.28972</v>
      </c>
      <c r="AN19" s="586">
        <v>148013197.5</v>
      </c>
      <c r="AO19" s="589">
        <v>-0.56139070000000002</v>
      </c>
      <c r="AP19" s="586">
        <v>376163.10356000002</v>
      </c>
      <c r="AQ19" s="589">
        <v>-0.36101919999999998</v>
      </c>
      <c r="AR19" s="588">
        <v>93.361199999999997</v>
      </c>
      <c r="AS19" s="586" t="s">
        <v>473</v>
      </c>
      <c r="AT19" s="588">
        <v>86.493300000000005</v>
      </c>
    </row>
    <row r="20" spans="1:46" ht="13">
      <c r="A20" s="25" t="s">
        <v>1346</v>
      </c>
      <c r="B20" s="25" t="s">
        <v>1221</v>
      </c>
      <c r="C20" s="15">
        <v>0.38958333333333334</v>
      </c>
      <c r="D20" s="15"/>
      <c r="E20" s="19">
        <v>300</v>
      </c>
      <c r="F20" s="16" t="s">
        <v>1039</v>
      </c>
      <c r="G20" s="16">
        <v>870</v>
      </c>
      <c r="H20" s="33">
        <v>778</v>
      </c>
      <c r="I20" s="85" t="s">
        <v>1300</v>
      </c>
      <c r="J20" s="16" t="s">
        <v>796</v>
      </c>
      <c r="K20" s="33">
        <v>4</v>
      </c>
      <c r="L20" s="33">
        <v>180</v>
      </c>
      <c r="M20" s="19">
        <v>7698.9647000000004</v>
      </c>
      <c r="N20" s="25"/>
      <c r="Q20" s="100">
        <v>264.85000000000002</v>
      </c>
      <c r="R20" s="100">
        <v>266.8</v>
      </c>
      <c r="S20" s="431" t="s">
        <v>652</v>
      </c>
      <c r="T20" s="392">
        <v>0</v>
      </c>
      <c r="U20" s="440">
        <v>0</v>
      </c>
      <c r="V20" s="344" t="s">
        <v>13</v>
      </c>
      <c r="W20" s="587">
        <v>-94.070956323312984</v>
      </c>
      <c r="X20" s="587">
        <v>28.298192558799528</v>
      </c>
      <c r="Y20" s="587">
        <v>164.06758677665721</v>
      </c>
      <c r="Z20" s="591">
        <v>238.43884</v>
      </c>
      <c r="AA20" s="591">
        <v>-18.166779999999999</v>
      </c>
      <c r="AB20" s="588">
        <v>124.0574</v>
      </c>
      <c r="AC20" s="588">
        <v>15.8558</v>
      </c>
      <c r="AD20" s="590">
        <v>12.107689686200001</v>
      </c>
      <c r="AE20" s="588">
        <v>3.605</v>
      </c>
      <c r="AF20" s="588">
        <v>0.56999999999999995</v>
      </c>
      <c r="AG20" s="588">
        <v>5.13</v>
      </c>
      <c r="AH20" s="588">
        <v>53.015000000000001</v>
      </c>
      <c r="AI20" s="587">
        <v>1906.136</v>
      </c>
      <c r="AJ20" s="588">
        <v>354.10694999999998</v>
      </c>
      <c r="AK20" s="588">
        <v>-2.7713199999999998</v>
      </c>
      <c r="AL20" s="588">
        <v>267.63198</v>
      </c>
      <c r="AM20" s="588">
        <v>1.2896000000000001</v>
      </c>
      <c r="AN20" s="586">
        <v>148012961.69999999</v>
      </c>
      <c r="AO20" s="589">
        <v>-0.56144780000000005</v>
      </c>
      <c r="AP20" s="586">
        <v>376012.68397000001</v>
      </c>
      <c r="AQ20" s="589">
        <v>-0.35529129999999998</v>
      </c>
      <c r="AR20" s="588">
        <v>93.311899999999994</v>
      </c>
      <c r="AS20" s="586" t="s">
        <v>473</v>
      </c>
      <c r="AT20" s="588">
        <v>86.542699999999996</v>
      </c>
    </row>
    <row r="21" spans="1:46" ht="13">
      <c r="A21" s="25" t="s">
        <v>1346</v>
      </c>
      <c r="B21" s="25" t="s">
        <v>1182</v>
      </c>
      <c r="C21" s="15">
        <v>0.39444444444444443</v>
      </c>
      <c r="D21" s="15"/>
      <c r="E21" s="19">
        <v>300</v>
      </c>
      <c r="F21" s="16" t="s">
        <v>1039</v>
      </c>
      <c r="G21" s="16">
        <v>870</v>
      </c>
      <c r="H21" s="33">
        <v>778</v>
      </c>
      <c r="I21" s="85" t="s">
        <v>792</v>
      </c>
      <c r="J21" s="16" t="s">
        <v>796</v>
      </c>
      <c r="K21" s="33">
        <v>4</v>
      </c>
      <c r="L21" s="33">
        <v>180</v>
      </c>
      <c r="M21" s="19">
        <v>7698.9647000000004</v>
      </c>
      <c r="N21" s="25" t="s">
        <v>806</v>
      </c>
      <c r="Q21" s="100">
        <v>264.85000000000002</v>
      </c>
      <c r="R21" s="100">
        <v>266.8</v>
      </c>
      <c r="S21" s="431" t="s">
        <v>652</v>
      </c>
      <c r="T21" s="392">
        <v>0</v>
      </c>
      <c r="U21" s="440">
        <v>0</v>
      </c>
      <c r="V21" s="344" t="s">
        <v>203</v>
      </c>
      <c r="W21" s="587">
        <v>-94.144455215829325</v>
      </c>
      <c r="X21" s="587">
        <v>26.748223331693872</v>
      </c>
      <c r="Y21" s="587">
        <v>375.83743980612098</v>
      </c>
      <c r="Z21" s="591">
        <v>238.49315999999999</v>
      </c>
      <c r="AA21" s="591">
        <v>-18.182130000000001</v>
      </c>
      <c r="AB21" s="588">
        <v>125.21120000000001</v>
      </c>
      <c r="AC21" s="588">
        <v>17.032499999999999</v>
      </c>
      <c r="AD21" s="590">
        <v>12.2246757755</v>
      </c>
      <c r="AE21" s="588">
        <v>3.37</v>
      </c>
      <c r="AF21" s="588">
        <v>0.53300000000000003</v>
      </c>
      <c r="AG21" s="588">
        <v>5.13</v>
      </c>
      <c r="AH21" s="588">
        <v>52.972999999999999</v>
      </c>
      <c r="AI21" s="587">
        <v>1906.8869999999999</v>
      </c>
      <c r="AJ21" s="588">
        <v>354.09672999999998</v>
      </c>
      <c r="AK21" s="588">
        <v>-2.7683200000000001</v>
      </c>
      <c r="AL21" s="588">
        <v>267.57283000000001</v>
      </c>
      <c r="AM21" s="588">
        <v>1.28948</v>
      </c>
      <c r="AN21" s="586">
        <v>148012725.90000001</v>
      </c>
      <c r="AO21" s="589">
        <v>-0.561504</v>
      </c>
      <c r="AP21" s="586">
        <v>375864.72607999999</v>
      </c>
      <c r="AQ21" s="589">
        <v>-0.34929650000000001</v>
      </c>
      <c r="AR21" s="588">
        <v>93.263199999999998</v>
      </c>
      <c r="AS21" s="586" t="s">
        <v>473</v>
      </c>
      <c r="AT21" s="588">
        <v>86.591499999999996</v>
      </c>
    </row>
    <row r="22" spans="1:46" ht="13">
      <c r="A22" s="118" t="s">
        <v>1346</v>
      </c>
      <c r="B22" s="118" t="s">
        <v>582</v>
      </c>
      <c r="C22" s="119">
        <v>0.40069444444444446</v>
      </c>
      <c r="D22" s="119"/>
      <c r="E22" s="120">
        <v>300</v>
      </c>
      <c r="F22" s="120" t="s">
        <v>1037</v>
      </c>
      <c r="G22" s="120">
        <v>1190</v>
      </c>
      <c r="H22" s="120">
        <v>1097</v>
      </c>
      <c r="I22" s="121" t="s">
        <v>1300</v>
      </c>
      <c r="J22" s="120" t="s">
        <v>796</v>
      </c>
      <c r="K22" s="122">
        <v>4</v>
      </c>
      <c r="L22" s="122">
        <v>180</v>
      </c>
      <c r="M22" s="120">
        <v>5889.9508999999998</v>
      </c>
      <c r="N22" s="118" t="s">
        <v>948</v>
      </c>
      <c r="S22" s="431" t="s">
        <v>652</v>
      </c>
      <c r="T22" s="392">
        <v>0</v>
      </c>
      <c r="U22" s="440">
        <v>0</v>
      </c>
      <c r="V22" s="344" t="s">
        <v>13</v>
      </c>
      <c r="W22" s="587">
        <v>-94.097844942821339</v>
      </c>
      <c r="X22" s="587">
        <v>28.285061015803279</v>
      </c>
      <c r="Y22" s="587">
        <v>163.91743890380599</v>
      </c>
      <c r="Z22" s="591">
        <v>238.56210999999999</v>
      </c>
      <c r="AA22" s="591">
        <v>-18.20166</v>
      </c>
      <c r="AB22" s="588">
        <v>126.7333</v>
      </c>
      <c r="AC22" s="588">
        <v>18.520900000000001</v>
      </c>
      <c r="AD22" s="590">
        <v>12.3750864618</v>
      </c>
      <c r="AE22" s="588">
        <v>3.1139999999999999</v>
      </c>
      <c r="AF22" s="588">
        <v>0.49299999999999999</v>
      </c>
      <c r="AG22" s="588">
        <v>5.13</v>
      </c>
      <c r="AH22" s="588">
        <v>52.918999999999997</v>
      </c>
      <c r="AI22" s="587">
        <v>1907.8330000000001</v>
      </c>
      <c r="AJ22" s="588">
        <v>354.08269000000001</v>
      </c>
      <c r="AK22" s="588">
        <v>-2.7644500000000001</v>
      </c>
      <c r="AL22" s="588">
        <v>267.49678</v>
      </c>
      <c r="AM22" s="588">
        <v>1.2893300000000001</v>
      </c>
      <c r="AN22" s="586">
        <v>148012422.59999999</v>
      </c>
      <c r="AO22" s="589">
        <v>-0.56157469999999998</v>
      </c>
      <c r="AP22" s="586">
        <v>375678.29015999998</v>
      </c>
      <c r="AQ22" s="589">
        <v>-0.34120489999999998</v>
      </c>
      <c r="AR22" s="588">
        <v>93.201400000000007</v>
      </c>
      <c r="AS22" s="586" t="s">
        <v>473</v>
      </c>
      <c r="AT22" s="588">
        <v>86.653300000000002</v>
      </c>
    </row>
    <row r="23" spans="1:46" ht="13">
      <c r="A23" s="118" t="s">
        <v>1346</v>
      </c>
      <c r="B23" s="118" t="s">
        <v>794</v>
      </c>
      <c r="C23" s="119">
        <v>0.40486111111111112</v>
      </c>
      <c r="D23" s="119"/>
      <c r="E23" s="120">
        <v>300</v>
      </c>
      <c r="F23" s="120" t="s">
        <v>1037</v>
      </c>
      <c r="G23" s="120">
        <v>1190</v>
      </c>
      <c r="H23" s="120">
        <v>1097</v>
      </c>
      <c r="I23" s="121" t="s">
        <v>792</v>
      </c>
      <c r="J23" s="120" t="s">
        <v>796</v>
      </c>
      <c r="K23" s="122">
        <v>4</v>
      </c>
      <c r="L23" s="122">
        <v>180</v>
      </c>
      <c r="M23" s="120">
        <v>5889.9508999999998</v>
      </c>
      <c r="N23" s="118" t="s">
        <v>949</v>
      </c>
      <c r="S23" s="431" t="s">
        <v>652</v>
      </c>
      <c r="T23" s="392">
        <v>0</v>
      </c>
      <c r="U23" s="440">
        <v>0</v>
      </c>
      <c r="V23" s="344" t="s">
        <v>203</v>
      </c>
      <c r="W23" s="587">
        <v>-94.174013284200825</v>
      </c>
      <c r="X23" s="587">
        <v>26.733526168055757</v>
      </c>
      <c r="Y23" s="587">
        <v>375.52231238131435</v>
      </c>
      <c r="Z23" s="591">
        <v>238.60751999999999</v>
      </c>
      <c r="AA23" s="591">
        <v>-18.21454</v>
      </c>
      <c r="AB23" s="588">
        <v>127.7731</v>
      </c>
      <c r="AC23" s="588">
        <v>19.4969</v>
      </c>
      <c r="AD23" s="590">
        <v>12.4753602527</v>
      </c>
      <c r="AE23" s="588">
        <v>2.9670000000000001</v>
      </c>
      <c r="AF23" s="588">
        <v>0.46899999999999997</v>
      </c>
      <c r="AG23" s="588">
        <v>5.14</v>
      </c>
      <c r="AH23" s="588">
        <v>52.884</v>
      </c>
      <c r="AI23" s="587">
        <v>1908.452</v>
      </c>
      <c r="AJ23" s="588">
        <v>354.07279</v>
      </c>
      <c r="AK23" s="588">
        <v>-2.76187</v>
      </c>
      <c r="AL23" s="588">
        <v>267.44607000000002</v>
      </c>
      <c r="AM23" s="588">
        <v>1.2892300000000001</v>
      </c>
      <c r="AN23" s="586">
        <v>148012220.5</v>
      </c>
      <c r="AO23" s="589">
        <v>-0.56162080000000003</v>
      </c>
      <c r="AP23" s="586">
        <v>375556.47629999998</v>
      </c>
      <c r="AQ23" s="589">
        <v>-0.33557559999999997</v>
      </c>
      <c r="AR23" s="588">
        <v>93.160799999999995</v>
      </c>
      <c r="AS23" s="586" t="s">
        <v>473</v>
      </c>
      <c r="AT23" s="588">
        <v>86.694000000000003</v>
      </c>
    </row>
    <row r="24" spans="1:46" ht="13">
      <c r="A24" s="118" t="s">
        <v>1345</v>
      </c>
      <c r="B24" s="118" t="s">
        <v>795</v>
      </c>
      <c r="C24" s="119">
        <v>0.40972222222222227</v>
      </c>
      <c r="D24" s="119"/>
      <c r="E24" s="120">
        <v>300</v>
      </c>
      <c r="F24" s="120" t="s">
        <v>1037</v>
      </c>
      <c r="G24" s="120">
        <v>1190</v>
      </c>
      <c r="H24" s="120">
        <v>1097</v>
      </c>
      <c r="I24" s="121" t="s">
        <v>1300</v>
      </c>
      <c r="J24" s="120" t="s">
        <v>796</v>
      </c>
      <c r="K24" s="122">
        <v>4</v>
      </c>
      <c r="L24" s="122">
        <v>180</v>
      </c>
      <c r="M24" s="120">
        <v>5889.9508999999998</v>
      </c>
      <c r="N24" s="118" t="s">
        <v>950</v>
      </c>
      <c r="S24" s="431" t="s">
        <v>1262</v>
      </c>
      <c r="T24" s="392">
        <v>0</v>
      </c>
      <c r="U24" s="440">
        <v>0</v>
      </c>
      <c r="V24" s="344" t="s">
        <v>13</v>
      </c>
      <c r="W24" s="587">
        <v>-95.700132690648758</v>
      </c>
      <c r="X24" s="587">
        <v>-1.0850081050125386</v>
      </c>
      <c r="Y24" s="587">
        <v>163.80736170080218</v>
      </c>
      <c r="Z24" s="591">
        <v>238.65994000000001</v>
      </c>
      <c r="AA24" s="591">
        <v>-18.229420000000001</v>
      </c>
      <c r="AB24" s="588">
        <v>129.0128</v>
      </c>
      <c r="AC24" s="588">
        <v>20.618400000000001</v>
      </c>
      <c r="AD24" s="590">
        <v>12.592346342200001</v>
      </c>
      <c r="AE24" s="588">
        <v>2.8149999999999999</v>
      </c>
      <c r="AF24" s="588">
        <v>0.44500000000000001</v>
      </c>
      <c r="AG24" s="588">
        <v>5.14</v>
      </c>
      <c r="AH24" s="588">
        <v>52.843000000000004</v>
      </c>
      <c r="AI24" s="587">
        <v>1909.1610000000001</v>
      </c>
      <c r="AJ24" s="588">
        <v>354.06069000000002</v>
      </c>
      <c r="AK24" s="588">
        <v>-2.7588499999999998</v>
      </c>
      <c r="AL24" s="588">
        <v>267.38691999999998</v>
      </c>
      <c r="AM24" s="588">
        <v>1.28911</v>
      </c>
      <c r="AN24" s="586">
        <v>148011984.59999999</v>
      </c>
      <c r="AO24" s="589">
        <v>-0.56167370000000005</v>
      </c>
      <c r="AP24" s="586">
        <v>375416.96775000001</v>
      </c>
      <c r="AQ24" s="589">
        <v>-0.32877610000000002</v>
      </c>
      <c r="AR24" s="588">
        <v>93.113900000000001</v>
      </c>
      <c r="AS24" s="586" t="s">
        <v>473</v>
      </c>
      <c r="AT24" s="588">
        <v>86.740899999999996</v>
      </c>
    </row>
    <row r="25" spans="1:46" ht="13">
      <c r="A25" s="25"/>
      <c r="B25" s="25"/>
      <c r="C25" s="15"/>
      <c r="D25" s="15"/>
      <c r="E25" s="19"/>
      <c r="F25" s="16"/>
      <c r="G25" s="16"/>
      <c r="H25" s="16"/>
      <c r="I25" s="85"/>
      <c r="J25" s="16"/>
      <c r="K25" s="16"/>
      <c r="L25" s="16"/>
      <c r="M25" s="18"/>
      <c r="N25" s="25"/>
      <c r="S25"/>
      <c r="T25" s="392"/>
      <c r="U25" s="392"/>
      <c r="V25" s="344"/>
      <c r="W25"/>
      <c r="X25"/>
      <c r="Y25"/>
    </row>
    <row r="26" spans="1:46" ht="13">
      <c r="A26" s="25"/>
      <c r="B26" s="25"/>
      <c r="C26" s="15"/>
      <c r="D26" s="15"/>
      <c r="E26" s="19"/>
      <c r="F26" s="16"/>
      <c r="G26" s="16"/>
      <c r="H26" s="16"/>
      <c r="I26" s="85"/>
      <c r="J26" s="16"/>
      <c r="K26" s="16"/>
      <c r="L26" s="16"/>
      <c r="M26" s="18"/>
      <c r="S26"/>
      <c r="T26" s="391"/>
      <c r="U26" s="391"/>
      <c r="V26" s="344"/>
      <c r="W26"/>
      <c r="X26"/>
      <c r="Y26"/>
    </row>
    <row r="27" spans="1:46">
      <c r="A27" s="3"/>
      <c r="B27" s="183" t="s">
        <v>1260</v>
      </c>
      <c r="C27" s="147" t="s">
        <v>1261</v>
      </c>
      <c r="D27" s="84">
        <v>5888.5839999999998</v>
      </c>
      <c r="E27" s="149"/>
      <c r="F27" s="84" t="s">
        <v>1262</v>
      </c>
      <c r="G27" s="84" t="s">
        <v>1263</v>
      </c>
      <c r="H27" s="84" t="s">
        <v>1264</v>
      </c>
      <c r="I27" s="22" t="s">
        <v>1100</v>
      </c>
      <c r="J27" s="84" t="s">
        <v>1101</v>
      </c>
      <c r="K27" s="84" t="s">
        <v>1102</v>
      </c>
      <c r="L27" s="177"/>
      <c r="M27" s="18"/>
      <c r="N27" s="25"/>
      <c r="S27"/>
      <c r="T27" s="393"/>
      <c r="U27" s="393"/>
      <c r="V27"/>
      <c r="W27"/>
      <c r="X27"/>
      <c r="Y27"/>
    </row>
    <row r="28" spans="1:46">
      <c r="A28" s="25"/>
      <c r="B28" s="182"/>
      <c r="C28" s="147" t="s">
        <v>1099</v>
      </c>
      <c r="D28" s="84">
        <v>5889.9508999999998</v>
      </c>
      <c r="E28" s="149"/>
      <c r="F28" s="84" t="s">
        <v>652</v>
      </c>
      <c r="G28" s="84" t="s">
        <v>653</v>
      </c>
      <c r="H28" s="84" t="s">
        <v>654</v>
      </c>
      <c r="I28" s="22" t="s">
        <v>1294</v>
      </c>
      <c r="J28" s="84" t="s">
        <v>1295</v>
      </c>
      <c r="K28" s="84" t="s">
        <v>501</v>
      </c>
      <c r="L28" s="177"/>
      <c r="M28" s="73"/>
      <c r="N28" s="25"/>
      <c r="S28"/>
      <c r="T28" s="393"/>
      <c r="U28" s="393"/>
      <c r="V28"/>
      <c r="W28"/>
      <c r="X28"/>
      <c r="Y28"/>
    </row>
    <row r="29" spans="1:46">
      <c r="A29" s="25"/>
      <c r="B29" s="182"/>
      <c r="C29" s="147" t="s">
        <v>502</v>
      </c>
      <c r="D29" s="84">
        <v>5891.451</v>
      </c>
      <c r="E29" s="149"/>
      <c r="F29" s="84" t="s">
        <v>503</v>
      </c>
      <c r="G29" s="84" t="s">
        <v>504</v>
      </c>
      <c r="H29" s="84" t="s">
        <v>505</v>
      </c>
      <c r="I29" s="22" t="s">
        <v>480</v>
      </c>
      <c r="J29" s="84" t="s">
        <v>496</v>
      </c>
      <c r="K29" s="84" t="s">
        <v>440</v>
      </c>
      <c r="L29" s="177"/>
      <c r="M29" s="18"/>
      <c r="N29" s="25"/>
      <c r="S29"/>
      <c r="T29" s="393"/>
      <c r="U29" s="393"/>
      <c r="V29"/>
      <c r="W29"/>
      <c r="X29"/>
      <c r="Y29"/>
    </row>
    <row r="30" spans="1:46">
      <c r="A30" s="25"/>
      <c r="B30" s="182"/>
      <c r="C30" s="147" t="s">
        <v>497</v>
      </c>
      <c r="D30" s="155">
        <v>7647.38</v>
      </c>
      <c r="E30" s="149"/>
      <c r="F30" s="84" t="s">
        <v>1132</v>
      </c>
      <c r="G30" s="84" t="s">
        <v>1095</v>
      </c>
      <c r="H30" s="84" t="s">
        <v>1293</v>
      </c>
      <c r="I30" s="22" t="s">
        <v>498</v>
      </c>
      <c r="J30" s="84" t="s">
        <v>499</v>
      </c>
      <c r="K30" s="84" t="s">
        <v>500</v>
      </c>
      <c r="L30" s="177"/>
      <c r="M30" s="18"/>
      <c r="N30" s="25"/>
      <c r="S30"/>
      <c r="T30" s="393"/>
      <c r="U30" s="393"/>
      <c r="V30"/>
      <c r="W30"/>
      <c r="X30"/>
      <c r="Y30"/>
    </row>
    <row r="31" spans="1:46">
      <c r="A31" s="25"/>
      <c r="B31" s="182"/>
      <c r="C31" s="147" t="s">
        <v>374</v>
      </c>
      <c r="D31" s="84">
        <v>7698.9647000000004</v>
      </c>
      <c r="E31" s="149"/>
      <c r="F31" s="84" t="s">
        <v>375</v>
      </c>
      <c r="G31" s="84" t="s">
        <v>376</v>
      </c>
      <c r="H31" s="84" t="s">
        <v>377</v>
      </c>
      <c r="I31" s="22" t="s">
        <v>378</v>
      </c>
      <c r="J31" s="84" t="s">
        <v>379</v>
      </c>
      <c r="K31" s="84" t="s">
        <v>380</v>
      </c>
      <c r="L31" s="177"/>
      <c r="M31" s="18"/>
      <c r="N31" s="25"/>
      <c r="S31"/>
      <c r="T31" s="393"/>
      <c r="U31" s="393"/>
      <c r="V31"/>
      <c r="W31"/>
      <c r="X31"/>
      <c r="Y31"/>
    </row>
    <row r="32" spans="1:46">
      <c r="A32" s="25"/>
      <c r="B32" s="182"/>
      <c r="C32" s="147"/>
      <c r="D32" s="84"/>
      <c r="E32" s="149"/>
      <c r="F32" s="84"/>
      <c r="G32" s="177"/>
      <c r="H32" s="177"/>
      <c r="J32" s="177"/>
      <c r="K32" s="177"/>
      <c r="L32" s="177"/>
      <c r="M32" s="18"/>
      <c r="N32" s="25"/>
      <c r="S32"/>
      <c r="T32"/>
      <c r="U32"/>
      <c r="V32"/>
      <c r="W32"/>
      <c r="X32"/>
      <c r="Y32"/>
    </row>
    <row r="33" spans="1:25">
      <c r="A33" s="25"/>
      <c r="B33" s="182"/>
      <c r="C33" s="147" t="s">
        <v>1302</v>
      </c>
      <c r="D33" s="748" t="s">
        <v>1297</v>
      </c>
      <c r="E33" s="748"/>
      <c r="F33" s="84" t="s">
        <v>381</v>
      </c>
      <c r="G33" s="177"/>
      <c r="H33" s="177"/>
      <c r="I33" s="173" t="s">
        <v>1139</v>
      </c>
      <c r="J33" s="736" t="s">
        <v>1140</v>
      </c>
      <c r="K33" s="736"/>
      <c r="L33" s="148" t="s">
        <v>1141</v>
      </c>
      <c r="M33" s="18"/>
      <c r="N33" s="25"/>
      <c r="S33"/>
      <c r="T33"/>
      <c r="U33"/>
      <c r="V33"/>
      <c r="W33"/>
      <c r="X33"/>
      <c r="Y33"/>
    </row>
    <row r="34" spans="1:25">
      <c r="A34" s="25"/>
      <c r="B34" s="182"/>
      <c r="C34" s="147" t="s">
        <v>1303</v>
      </c>
      <c r="D34" s="748" t="s">
        <v>1298</v>
      </c>
      <c r="E34" s="748"/>
      <c r="F34" s="19"/>
      <c r="G34" s="177"/>
      <c r="H34" s="177"/>
      <c r="J34" s="736" t="s">
        <v>441</v>
      </c>
      <c r="K34" s="736"/>
      <c r="L34" s="148" t="s">
        <v>1143</v>
      </c>
      <c r="M34" s="18"/>
      <c r="N34" s="25"/>
      <c r="S34"/>
      <c r="T34"/>
      <c r="U34"/>
      <c r="V34"/>
      <c r="W34"/>
      <c r="X34"/>
      <c r="Y34"/>
    </row>
    <row r="35" spans="1:25">
      <c r="A35" s="25"/>
      <c r="B35" s="182"/>
      <c r="C35" s="147" t="s">
        <v>1304</v>
      </c>
      <c r="D35" s="748" t="s">
        <v>1299</v>
      </c>
      <c r="E35" s="748"/>
      <c r="F35" s="19"/>
      <c r="G35" s="177"/>
      <c r="H35" s="177"/>
      <c r="J35" s="177"/>
      <c r="K35" s="177"/>
      <c r="L35" s="177"/>
      <c r="M35" s="18"/>
      <c r="N35" s="25"/>
      <c r="S35"/>
      <c r="T35"/>
      <c r="U35"/>
      <c r="V35"/>
      <c r="W35"/>
      <c r="X35"/>
      <c r="Y35"/>
    </row>
    <row r="36" spans="1:25">
      <c r="A36" s="25"/>
      <c r="B36" s="182"/>
      <c r="C36" s="147" t="s">
        <v>1305</v>
      </c>
      <c r="D36" s="748" t="s">
        <v>1138</v>
      </c>
      <c r="E36" s="748"/>
      <c r="F36" s="19"/>
      <c r="G36" s="177"/>
      <c r="H36" s="177"/>
      <c r="I36" s="177"/>
      <c r="J36" s="177"/>
      <c r="K36" s="177"/>
      <c r="L36" s="177"/>
      <c r="M36" s="18"/>
      <c r="N36" s="25"/>
      <c r="S36"/>
      <c r="T36"/>
      <c r="U36"/>
      <c r="V36"/>
      <c r="W36"/>
      <c r="X36"/>
      <c r="Y36"/>
    </row>
    <row r="37" spans="1:25">
      <c r="A37" s="25"/>
      <c r="B37" s="182"/>
      <c r="C37" s="85"/>
      <c r="D37" s="177"/>
      <c r="E37" s="15"/>
      <c r="F37" s="19"/>
      <c r="G37" s="177"/>
      <c r="H37" s="177"/>
      <c r="I37" s="177"/>
      <c r="J37" s="177"/>
      <c r="K37" s="177"/>
      <c r="L37" s="177"/>
      <c r="M37" s="18"/>
      <c r="N37" s="25"/>
      <c r="S37"/>
      <c r="T37"/>
      <c r="U37"/>
      <c r="V37"/>
      <c r="W37"/>
      <c r="X37"/>
      <c r="Y37"/>
    </row>
    <row r="38" spans="1:25">
      <c r="A38" s="25"/>
      <c r="B38" s="182"/>
      <c r="C38" s="28" t="s">
        <v>786</v>
      </c>
      <c r="D38" s="175">
        <v>1</v>
      </c>
      <c r="E38" s="749" t="s">
        <v>1032</v>
      </c>
      <c r="F38" s="749"/>
      <c r="G38" s="749"/>
      <c r="H38" s="177"/>
      <c r="I38" s="177"/>
      <c r="J38" s="177"/>
      <c r="K38" s="177"/>
      <c r="L38" s="177"/>
      <c r="M38" s="18"/>
      <c r="N38" s="25"/>
      <c r="S38"/>
      <c r="T38"/>
      <c r="U38"/>
      <c r="V38"/>
      <c r="W38"/>
      <c r="X38"/>
      <c r="Y38"/>
    </row>
    <row r="39" spans="1:25">
      <c r="A39" s="25"/>
      <c r="B39" s="182"/>
      <c r="C39" s="19"/>
      <c r="D39" s="28"/>
      <c r="E39" s="750" t="s">
        <v>1183</v>
      </c>
      <c r="F39" s="751"/>
      <c r="G39" s="751"/>
      <c r="H39" s="177"/>
      <c r="I39" s="177"/>
      <c r="J39" s="177"/>
      <c r="K39" s="177"/>
      <c r="L39" s="177"/>
      <c r="M39" s="18"/>
      <c r="N39" s="25"/>
      <c r="S39"/>
      <c r="T39"/>
      <c r="U39"/>
      <c r="V39"/>
      <c r="W39"/>
      <c r="X39"/>
      <c r="Y39"/>
    </row>
    <row r="40" spans="1:25">
      <c r="A40" s="25"/>
      <c r="B40" s="182"/>
      <c r="C40" s="85"/>
      <c r="D40" s="28">
        <v>2</v>
      </c>
      <c r="E40" s="749" t="s">
        <v>1008</v>
      </c>
      <c r="F40" s="749"/>
      <c r="G40" s="749"/>
      <c r="H40" s="177"/>
      <c r="I40" s="177"/>
      <c r="J40" s="177"/>
      <c r="K40" s="177"/>
      <c r="L40" s="177"/>
      <c r="M40" s="18"/>
      <c r="N40" s="25"/>
      <c r="S40"/>
      <c r="T40"/>
      <c r="U40"/>
      <c r="V40"/>
      <c r="W40"/>
      <c r="X40"/>
      <c r="Y40"/>
    </row>
    <row r="41" spans="1:25">
      <c r="A41" s="25"/>
      <c r="B41" s="182"/>
      <c r="C41" s="85"/>
      <c r="D41" s="28"/>
      <c r="E41" s="750" t="s">
        <v>1009</v>
      </c>
      <c r="F41" s="751"/>
      <c r="G41" s="751"/>
      <c r="H41" s="177"/>
      <c r="I41" s="177"/>
      <c r="J41" s="177"/>
      <c r="K41" s="177"/>
      <c r="L41" s="177"/>
      <c r="M41" s="73"/>
      <c r="N41" s="25"/>
      <c r="S41"/>
      <c r="T41"/>
      <c r="U41"/>
      <c r="V41"/>
      <c r="W41"/>
      <c r="X41"/>
      <c r="Y41"/>
    </row>
    <row r="42" spans="1:25">
      <c r="A42" s="25"/>
      <c r="B42" s="182"/>
      <c r="C42" s="177"/>
      <c r="D42" s="175">
        <v>3</v>
      </c>
      <c r="E42" s="736" t="s">
        <v>1010</v>
      </c>
      <c r="F42" s="736"/>
      <c r="G42" s="736"/>
      <c r="H42" s="177"/>
      <c r="I42" s="177"/>
      <c r="J42" s="177"/>
      <c r="K42" s="177"/>
      <c r="L42" s="177"/>
      <c r="M42" s="73"/>
      <c r="N42" s="25"/>
      <c r="S42"/>
      <c r="T42"/>
      <c r="U42"/>
      <c r="V42"/>
      <c r="W42"/>
      <c r="X42"/>
      <c r="Y42"/>
    </row>
    <row r="43" spans="1:25">
      <c r="A43" s="25"/>
      <c r="B43" s="182"/>
      <c r="C43" s="177"/>
      <c r="D43" s="175"/>
      <c r="E43" s="746" t="s">
        <v>1353</v>
      </c>
      <c r="F43" s="746"/>
      <c r="G43" s="746"/>
      <c r="H43" s="177"/>
      <c r="I43" s="177"/>
      <c r="J43" s="177"/>
      <c r="K43" s="177"/>
      <c r="L43" s="177"/>
      <c r="M43" s="73"/>
      <c r="N43" s="25"/>
      <c r="S43"/>
      <c r="T43"/>
      <c r="U43"/>
      <c r="V43"/>
      <c r="W43"/>
      <c r="X43"/>
      <c r="Y43"/>
    </row>
    <row r="44" spans="1:25">
      <c r="A44" s="25"/>
      <c r="B44" s="182"/>
      <c r="C44" s="177"/>
      <c r="D44" s="175">
        <v>4</v>
      </c>
      <c r="E44" s="736" t="s">
        <v>1035</v>
      </c>
      <c r="F44" s="736"/>
      <c r="G44" s="736"/>
      <c r="H44" s="177"/>
      <c r="I44" s="177"/>
      <c r="J44" s="177"/>
      <c r="K44" s="177"/>
      <c r="L44" s="177"/>
      <c r="M44" s="73"/>
      <c r="N44" s="25"/>
      <c r="S44"/>
      <c r="T44"/>
      <c r="U44"/>
      <c r="V44"/>
      <c r="W44"/>
      <c r="X44"/>
      <c r="Y44"/>
    </row>
    <row r="45" spans="1:25">
      <c r="A45" s="25"/>
      <c r="B45" s="2"/>
      <c r="C45" s="3"/>
      <c r="D45" s="58"/>
      <c r="E45" s="47"/>
      <c r="F45" s="47"/>
      <c r="G45" s="22"/>
      <c r="H45" s="22"/>
      <c r="L45" s="16"/>
      <c r="M45" s="73"/>
      <c r="N45" s="25"/>
      <c r="S45"/>
      <c r="T45"/>
      <c r="U45"/>
      <c r="V45"/>
      <c r="W45"/>
      <c r="X45"/>
      <c r="Y45"/>
    </row>
    <row r="46" spans="1:25">
      <c r="A46" s="25"/>
      <c r="C46" s="6"/>
      <c r="D46" s="87"/>
      <c r="E46" s="87"/>
      <c r="F46" s="87"/>
      <c r="G46" s="22"/>
      <c r="H46" s="22"/>
      <c r="L46" s="16"/>
      <c r="M46" s="73"/>
      <c r="N46" s="25"/>
      <c r="S46"/>
      <c r="T46"/>
      <c r="U46"/>
      <c r="V46"/>
      <c r="W46"/>
      <c r="X46"/>
      <c r="Y46"/>
    </row>
    <row r="47" spans="1:25">
      <c r="A47" s="25"/>
      <c r="C47" s="5"/>
      <c r="D47" s="1"/>
      <c r="E47" s="1"/>
      <c r="F47" s="1"/>
      <c r="G47" s="1"/>
      <c r="H47" s="1"/>
      <c r="I47" s="40"/>
      <c r="L47" s="16"/>
      <c r="M47" s="73"/>
      <c r="N47" s="25"/>
      <c r="S47"/>
      <c r="T47"/>
      <c r="U47"/>
      <c r="V47"/>
      <c r="W47"/>
      <c r="X47"/>
      <c r="Y47"/>
    </row>
    <row r="48" spans="1:25">
      <c r="A48" s="25"/>
      <c r="C48" s="6"/>
      <c r="D48" s="87"/>
      <c r="E48" s="87"/>
      <c r="F48" s="87"/>
      <c r="G48" s="1"/>
      <c r="H48" s="1"/>
      <c r="I48" s="17"/>
      <c r="L48" s="16"/>
      <c r="M48" s="73"/>
      <c r="N48" s="25"/>
      <c r="S48"/>
      <c r="T48"/>
      <c r="U48"/>
      <c r="V48"/>
      <c r="W48"/>
      <c r="X48"/>
      <c r="Y48"/>
    </row>
    <row r="49" spans="1:25">
      <c r="A49" s="25"/>
      <c r="D49" s="1"/>
      <c r="E49" s="1"/>
      <c r="F49" s="1"/>
      <c r="G49" s="1"/>
      <c r="H49" s="1"/>
      <c r="I49" s="17"/>
      <c r="L49" s="16"/>
      <c r="M49" s="73"/>
      <c r="N49" s="25"/>
      <c r="S49"/>
      <c r="T49"/>
      <c r="U49"/>
      <c r="V49"/>
      <c r="W49"/>
      <c r="X49"/>
      <c r="Y49"/>
    </row>
    <row r="50" spans="1:25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  <c r="S50"/>
      <c r="T50"/>
      <c r="U50"/>
      <c r="V50"/>
      <c r="W50"/>
      <c r="X50"/>
      <c r="Y50"/>
    </row>
    <row r="51" spans="1:25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  <c r="S51"/>
      <c r="T51"/>
      <c r="U51"/>
      <c r="V51"/>
      <c r="W51"/>
      <c r="X51"/>
      <c r="Y51"/>
    </row>
    <row r="52" spans="1:25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  <c r="S52"/>
      <c r="T52"/>
      <c r="U52"/>
      <c r="V52"/>
      <c r="W52"/>
      <c r="X52"/>
      <c r="Y52"/>
    </row>
    <row r="53" spans="1:25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  <c r="S53"/>
      <c r="T53"/>
      <c r="U53"/>
      <c r="V53"/>
      <c r="W53"/>
      <c r="X53"/>
      <c r="Y53"/>
    </row>
    <row r="54" spans="1:25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  <c r="S54"/>
      <c r="T54"/>
      <c r="U54"/>
      <c r="V54"/>
      <c r="W54"/>
      <c r="X54"/>
      <c r="Y54"/>
    </row>
    <row r="55" spans="1:25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  <c r="S55"/>
      <c r="T55"/>
      <c r="U55"/>
      <c r="V55"/>
      <c r="W55"/>
      <c r="X55"/>
      <c r="Y55"/>
    </row>
    <row r="56" spans="1:25">
      <c r="N56" s="25"/>
      <c r="S56"/>
      <c r="T56"/>
      <c r="U56"/>
      <c r="V56"/>
      <c r="W56"/>
      <c r="X56"/>
      <c r="Y56"/>
    </row>
    <row r="57" spans="1:25">
      <c r="N57" s="25"/>
      <c r="S57"/>
      <c r="T57"/>
      <c r="U57"/>
      <c r="V57"/>
      <c r="W57"/>
      <c r="X57"/>
      <c r="Y57"/>
    </row>
    <row r="58" spans="1:25">
      <c r="N58" s="25"/>
      <c r="S58"/>
      <c r="T58"/>
      <c r="U58"/>
      <c r="V58"/>
      <c r="W58"/>
      <c r="X58"/>
      <c r="Y58"/>
    </row>
    <row r="59" spans="1:25">
      <c r="N59" s="25"/>
      <c r="S59"/>
      <c r="T59"/>
      <c r="U59"/>
      <c r="V59"/>
      <c r="W59"/>
      <c r="X59"/>
      <c r="Y59"/>
    </row>
    <row r="60" spans="1:25">
      <c r="A60" s="2"/>
      <c r="N60" s="25"/>
      <c r="S60"/>
      <c r="T60"/>
      <c r="U60"/>
      <c r="V60"/>
      <c r="W60"/>
      <c r="X60"/>
      <c r="Y60"/>
    </row>
    <row r="61" spans="1:25">
      <c r="A61" s="2"/>
      <c r="N61" s="25"/>
      <c r="S61"/>
      <c r="T61"/>
      <c r="U61"/>
      <c r="V61"/>
      <c r="W61"/>
      <c r="X61"/>
      <c r="Y61"/>
    </row>
    <row r="62" spans="1:25">
      <c r="A62" s="2"/>
      <c r="N62" s="25"/>
      <c r="S62"/>
      <c r="T62"/>
      <c r="U62"/>
      <c r="V62"/>
      <c r="W62"/>
      <c r="X62"/>
      <c r="Y62"/>
    </row>
    <row r="63" spans="1:25">
      <c r="A63" s="2"/>
      <c r="N63" s="25"/>
      <c r="S63"/>
      <c r="T63"/>
      <c r="U63"/>
      <c r="V63"/>
      <c r="W63"/>
      <c r="X63"/>
      <c r="Y63"/>
    </row>
    <row r="64" spans="1:25">
      <c r="A64" s="2"/>
      <c r="N64" s="25"/>
      <c r="S64"/>
      <c r="T64"/>
      <c r="U64"/>
      <c r="V64"/>
      <c r="W64"/>
      <c r="X64"/>
      <c r="Y64"/>
    </row>
    <row r="65" spans="1:25">
      <c r="A65" s="2"/>
      <c r="N65" s="25"/>
      <c r="S65"/>
      <c r="T65"/>
      <c r="U65"/>
      <c r="V65"/>
      <c r="W65"/>
      <c r="X65"/>
      <c r="Y65"/>
    </row>
    <row r="66" spans="1:25">
      <c r="A66" s="2"/>
      <c r="N66" s="25"/>
      <c r="S66"/>
      <c r="T66"/>
      <c r="U66"/>
      <c r="V66"/>
      <c r="W66"/>
      <c r="X66"/>
      <c r="Y66"/>
    </row>
    <row r="67" spans="1:25">
      <c r="A67" s="2"/>
      <c r="L67" s="1"/>
      <c r="M67" s="39"/>
      <c r="S67"/>
      <c r="T67"/>
      <c r="U67"/>
      <c r="V67"/>
      <c r="W67"/>
      <c r="X67"/>
      <c r="Y67"/>
    </row>
    <row r="68" spans="1:25">
      <c r="A68" s="2"/>
      <c r="L68" s="1"/>
      <c r="M68" s="39"/>
      <c r="S68"/>
      <c r="T68"/>
      <c r="U68"/>
      <c r="V68"/>
      <c r="W68"/>
      <c r="X68"/>
      <c r="Y68"/>
    </row>
    <row r="69" spans="1:25">
      <c r="A69" s="2"/>
      <c r="L69" s="1"/>
      <c r="M69" s="39"/>
      <c r="S69"/>
      <c r="T69"/>
      <c r="U69"/>
      <c r="V69"/>
      <c r="W69"/>
      <c r="X69"/>
      <c r="Y69"/>
    </row>
    <row r="70" spans="1:25">
      <c r="A70" s="2"/>
      <c r="L70" s="1"/>
      <c r="M70" s="39"/>
      <c r="S70"/>
      <c r="T70"/>
      <c r="U70"/>
      <c r="V70"/>
      <c r="W70"/>
      <c r="X70"/>
      <c r="Y70"/>
    </row>
    <row r="71" spans="1:25">
      <c r="A71" s="2"/>
      <c r="L71" s="1"/>
      <c r="M71" s="39"/>
      <c r="S71"/>
      <c r="T71"/>
      <c r="U71"/>
      <c r="V71"/>
      <c r="W71"/>
      <c r="X71"/>
      <c r="Y71"/>
    </row>
    <row r="72" spans="1:25">
      <c r="A72" s="2"/>
      <c r="L72" s="1"/>
      <c r="M72" s="39"/>
      <c r="S72"/>
      <c r="T72"/>
      <c r="U72"/>
      <c r="V72"/>
      <c r="W72"/>
      <c r="X72"/>
      <c r="Y72"/>
    </row>
    <row r="73" spans="1:25">
      <c r="A73" s="2"/>
      <c r="L73" s="1"/>
      <c r="M73" s="39"/>
      <c r="S73" s="35"/>
      <c r="T73" s="35"/>
      <c r="U73" s="35"/>
      <c r="V73" s="35"/>
      <c r="W73"/>
      <c r="X73"/>
      <c r="Y73"/>
    </row>
    <row r="74" spans="1:25">
      <c r="A74" s="2"/>
      <c r="L74" s="1"/>
      <c r="M74" s="39"/>
      <c r="S74"/>
      <c r="T74"/>
      <c r="U74"/>
      <c r="V74"/>
      <c r="W74"/>
      <c r="X74"/>
      <c r="Y74"/>
    </row>
    <row r="75" spans="1:25">
      <c r="A75" s="2"/>
      <c r="L75" s="1"/>
      <c r="M75" s="39"/>
      <c r="S75"/>
      <c r="T75"/>
      <c r="U75"/>
      <c r="V75"/>
      <c r="W75"/>
      <c r="X75"/>
      <c r="Y75"/>
    </row>
    <row r="76" spans="1:25">
      <c r="A76" s="2"/>
      <c r="L76" s="1"/>
      <c r="M76" s="39"/>
      <c r="S76"/>
      <c r="T76"/>
      <c r="U76"/>
      <c r="V76"/>
      <c r="W76"/>
      <c r="X76"/>
      <c r="Y76"/>
    </row>
    <row r="77" spans="1:25">
      <c r="A77" s="2"/>
      <c r="L77" s="1"/>
      <c r="M77" s="39"/>
      <c r="S77"/>
      <c r="T77"/>
      <c r="U77"/>
      <c r="V77"/>
      <c r="W77"/>
      <c r="X77"/>
      <c r="Y77"/>
    </row>
    <row r="78" spans="1:25">
      <c r="A78" s="2"/>
      <c r="L78" s="1"/>
      <c r="M78" s="39"/>
      <c r="S78"/>
      <c r="T78"/>
      <c r="U78"/>
      <c r="V78"/>
      <c r="W78"/>
      <c r="X78"/>
      <c r="Y78"/>
    </row>
    <row r="79" spans="1:25">
      <c r="A79" s="2"/>
      <c r="L79" s="1"/>
      <c r="M79" s="39"/>
      <c r="S79"/>
      <c r="T79"/>
      <c r="U79"/>
      <c r="V79"/>
      <c r="W79"/>
      <c r="X79"/>
      <c r="Y79"/>
    </row>
    <row r="80" spans="1:25">
      <c r="A80" s="2"/>
      <c r="L80" s="1"/>
      <c r="M80" s="39"/>
      <c r="S80"/>
      <c r="T80"/>
      <c r="U80"/>
      <c r="V80"/>
      <c r="W80"/>
      <c r="X80"/>
      <c r="Y80"/>
    </row>
    <row r="81" spans="1:25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  <c r="S81"/>
      <c r="T81"/>
      <c r="U81"/>
      <c r="V81"/>
      <c r="W81"/>
      <c r="X81"/>
      <c r="Y81"/>
    </row>
    <row r="82" spans="1:25">
      <c r="I82" s="17"/>
      <c r="J82" s="1"/>
      <c r="K82" s="1"/>
      <c r="L82" s="1"/>
      <c r="M82" s="39"/>
      <c r="S82"/>
      <c r="T82"/>
      <c r="U82"/>
      <c r="V82"/>
      <c r="W82"/>
      <c r="X82"/>
      <c r="Y82"/>
    </row>
    <row r="83" spans="1:25">
      <c r="I83" s="17"/>
      <c r="J83" s="1"/>
      <c r="K83" s="1"/>
      <c r="L83" s="1"/>
      <c r="M83" s="39"/>
      <c r="S83"/>
      <c r="T83"/>
      <c r="U83"/>
      <c r="V83"/>
      <c r="W83"/>
      <c r="X83"/>
      <c r="Y83"/>
    </row>
    <row r="84" spans="1:25">
      <c r="I84" s="17"/>
      <c r="J84" s="1"/>
      <c r="K84" s="1"/>
      <c r="L84" s="1"/>
      <c r="M84" s="39"/>
      <c r="S84"/>
      <c r="T84"/>
      <c r="U84"/>
      <c r="V84"/>
      <c r="W84"/>
      <c r="X84"/>
      <c r="Y84"/>
    </row>
    <row r="85" spans="1:25">
      <c r="I85" s="17"/>
      <c r="J85" s="1"/>
      <c r="K85" s="1"/>
      <c r="L85" s="1"/>
      <c r="M85" s="39"/>
      <c r="S85"/>
      <c r="T85"/>
      <c r="U85"/>
      <c r="V85"/>
      <c r="W85"/>
      <c r="X85"/>
      <c r="Y85"/>
    </row>
    <row r="86" spans="1:25">
      <c r="I86" s="17"/>
      <c r="J86" s="1"/>
      <c r="K86" s="1"/>
      <c r="L86" s="1"/>
      <c r="M86" s="39"/>
      <c r="S86"/>
      <c r="T86"/>
      <c r="U86"/>
      <c r="V86"/>
      <c r="W86"/>
      <c r="X86"/>
      <c r="Y86"/>
    </row>
    <row r="87" spans="1:25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  <c r="S87"/>
      <c r="T87"/>
      <c r="U87"/>
      <c r="V87"/>
      <c r="W87"/>
      <c r="X87"/>
      <c r="Y87"/>
    </row>
    <row r="88" spans="1:25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  <c r="S88"/>
      <c r="T88"/>
      <c r="U88"/>
      <c r="V88"/>
      <c r="W88"/>
      <c r="X88"/>
      <c r="Y88"/>
    </row>
    <row r="89" spans="1:25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  <c r="S89"/>
      <c r="T89"/>
      <c r="U89"/>
      <c r="V89"/>
      <c r="W89"/>
      <c r="X89"/>
      <c r="Y89"/>
    </row>
    <row r="90" spans="1:25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  <c r="S90"/>
      <c r="T90"/>
      <c r="U90"/>
      <c r="V90"/>
      <c r="W90"/>
      <c r="X90"/>
      <c r="Y90"/>
    </row>
    <row r="91" spans="1:25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  <c r="S91"/>
      <c r="T91"/>
      <c r="U91"/>
      <c r="V91"/>
      <c r="W91"/>
      <c r="X91"/>
      <c r="Y91"/>
    </row>
    <row r="92" spans="1:25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  <c r="S92"/>
      <c r="T92"/>
      <c r="U92"/>
      <c r="V92"/>
      <c r="W92"/>
      <c r="X92"/>
      <c r="Y92"/>
    </row>
    <row r="93" spans="1:25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  <c r="S93"/>
      <c r="T93"/>
      <c r="U93"/>
      <c r="V93"/>
      <c r="W93"/>
      <c r="X93"/>
      <c r="Y93"/>
    </row>
    <row r="94" spans="1:25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  <c r="S94"/>
      <c r="T94"/>
      <c r="U94"/>
      <c r="V94"/>
      <c r="W94"/>
      <c r="X94"/>
      <c r="Y94"/>
    </row>
    <row r="95" spans="1:25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  <c r="S95"/>
      <c r="T95"/>
      <c r="U95"/>
      <c r="V95"/>
      <c r="W95"/>
      <c r="X95"/>
      <c r="Y95"/>
    </row>
    <row r="96" spans="1:25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  <c r="S96"/>
      <c r="T96"/>
      <c r="U96"/>
      <c r="V96"/>
      <c r="W96"/>
      <c r="X96"/>
      <c r="Y96"/>
    </row>
    <row r="97" spans="1:25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  <c r="S97"/>
      <c r="T97"/>
      <c r="U97"/>
      <c r="V97"/>
      <c r="W97"/>
      <c r="X97"/>
      <c r="Y97"/>
    </row>
    <row r="98" spans="1:25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  <c r="S98"/>
      <c r="T98"/>
      <c r="U98"/>
      <c r="V98"/>
      <c r="W98"/>
      <c r="X98"/>
      <c r="Y98"/>
    </row>
    <row r="99" spans="1:25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  <c r="S99"/>
      <c r="T99"/>
      <c r="U99"/>
      <c r="V99"/>
      <c r="W99"/>
      <c r="X99"/>
      <c r="Y99"/>
    </row>
    <row r="100" spans="1:25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  <c r="S101"/>
      <c r="T101"/>
      <c r="U101"/>
      <c r="V101"/>
      <c r="W101"/>
      <c r="X101"/>
      <c r="Y101"/>
    </row>
  </sheetData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3:E33"/>
    <mergeCell ref="J33:K33"/>
    <mergeCell ref="O12:P12"/>
    <mergeCell ref="F6:I6"/>
    <mergeCell ref="F7:I7"/>
    <mergeCell ref="G12:H12"/>
    <mergeCell ref="D34:E34"/>
    <mergeCell ref="J34:K34"/>
    <mergeCell ref="D35:E35"/>
    <mergeCell ref="D36:E36"/>
    <mergeCell ref="E38:G38"/>
    <mergeCell ref="E44:G44"/>
    <mergeCell ref="E39:G39"/>
    <mergeCell ref="E40:G40"/>
    <mergeCell ref="E41:G41"/>
    <mergeCell ref="E42:G42"/>
    <mergeCell ref="E43:G4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3"/>
  <sheetViews>
    <sheetView topLeftCell="AK1" workbookViewId="0">
      <selection activeCell="AW56" sqref="AW56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hidden="1" customWidth="1" collapsed="1"/>
    <col min="11" max="11" width="6.6640625" customWidth="1" collapsed="1"/>
    <col min="12" max="12" width="9" bestFit="1" customWidth="1" collapsed="1"/>
    <col min="13" max="13" width="13.6640625" style="16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656</v>
      </c>
      <c r="B4" s="3"/>
      <c r="C4" s="6"/>
      <c r="D4" s="43"/>
      <c r="E4" s="6"/>
      <c r="F4" s="738" t="s">
        <v>1204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655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538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54" t="s">
        <v>1205</v>
      </c>
      <c r="G8" s="754"/>
      <c r="H8" s="754"/>
      <c r="I8" s="754"/>
      <c r="J8" s="7"/>
      <c r="K8" s="7"/>
      <c r="L8" s="7"/>
      <c r="N8" s="25"/>
      <c r="S8"/>
      <c r="T8"/>
      <c r="U8"/>
      <c r="V8"/>
      <c r="W8"/>
      <c r="X8"/>
      <c r="Y8"/>
    </row>
    <row r="9" spans="1:47">
      <c r="A9" s="3"/>
      <c r="B9" s="3"/>
      <c r="C9" s="6"/>
      <c r="D9" s="43"/>
      <c r="E9" s="8"/>
      <c r="F9" s="754" t="s">
        <v>1206</v>
      </c>
      <c r="G9" s="754"/>
      <c r="H9" s="754"/>
      <c r="I9" s="754"/>
      <c r="J9" s="27"/>
      <c r="K9" s="27"/>
      <c r="L9" s="27"/>
      <c r="N9" s="25"/>
      <c r="S9"/>
      <c r="T9"/>
      <c r="U9"/>
      <c r="V9"/>
      <c r="W9"/>
      <c r="X9"/>
      <c r="Y9"/>
    </row>
    <row r="10" spans="1:47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 s="199"/>
      <c r="N10" s="25"/>
      <c r="S10"/>
      <c r="T10"/>
      <c r="U10"/>
      <c r="V10"/>
      <c r="W10"/>
      <c r="X10"/>
      <c r="Y10"/>
    </row>
    <row r="11" spans="1:47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 s="199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0.10694444444444444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1099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N14" s="57" t="s">
        <v>1327</v>
      </c>
      <c r="O14" s="104">
        <v>266.60000000000002</v>
      </c>
      <c r="P14" s="104">
        <v>274</v>
      </c>
      <c r="Q14" s="117">
        <f>AVERAGE(O14:O16,O31,O44,O58:O60)</f>
        <v>266.46249999999998</v>
      </c>
      <c r="R14" s="117">
        <f>AVERAGE(P14:P16,P31,P44,P58:P60)</f>
        <v>274.41249999999997</v>
      </c>
      <c r="S14"/>
      <c r="T14" s="394"/>
      <c r="U14" s="438"/>
      <c r="V14" s="342"/>
      <c r="W14"/>
      <c r="X14"/>
      <c r="Y14"/>
    </row>
    <row r="15" spans="1:47">
      <c r="A15" s="50" t="s">
        <v>1338</v>
      </c>
      <c r="B15" s="25" t="s">
        <v>1266</v>
      </c>
      <c r="C15" s="15">
        <v>0.1423611111111111</v>
      </c>
      <c r="D15" s="32">
        <v>0</v>
      </c>
      <c r="E15" s="19">
        <v>30</v>
      </c>
      <c r="F15" s="19" t="s">
        <v>1037</v>
      </c>
      <c r="G15" s="16">
        <v>1190</v>
      </c>
      <c r="H15" s="33">
        <v>995</v>
      </c>
      <c r="I15" s="57" t="s">
        <v>975</v>
      </c>
      <c r="J15" s="66" t="s">
        <v>1258</v>
      </c>
      <c r="K15" s="33">
        <v>4</v>
      </c>
      <c r="L15" s="33">
        <v>180</v>
      </c>
      <c r="M15" s="19">
        <v>5891.451</v>
      </c>
      <c r="N15" s="57" t="s">
        <v>662</v>
      </c>
      <c r="O15" s="100">
        <v>266.5</v>
      </c>
      <c r="P15" s="100">
        <v>274.39999999999998</v>
      </c>
      <c r="Q15" s="100">
        <v>266.46249999999998</v>
      </c>
      <c r="R15" s="100">
        <v>274.41250000000002</v>
      </c>
      <c r="S15"/>
      <c r="T15" s="394"/>
      <c r="U15" s="438"/>
      <c r="V15" s="342"/>
      <c r="W15"/>
      <c r="X15"/>
      <c r="Y15"/>
    </row>
    <row r="16" spans="1:47">
      <c r="A16" s="50" t="s">
        <v>1338</v>
      </c>
      <c r="B16" s="25" t="s">
        <v>1339</v>
      </c>
      <c r="C16" s="15">
        <v>0.14583333333333334</v>
      </c>
      <c r="D16" s="32">
        <v>0</v>
      </c>
      <c r="E16" s="19">
        <v>30</v>
      </c>
      <c r="F16" s="19" t="s">
        <v>1037</v>
      </c>
      <c r="G16" s="16">
        <v>1070</v>
      </c>
      <c r="H16" s="33">
        <v>875</v>
      </c>
      <c r="I16" s="57" t="s">
        <v>1267</v>
      </c>
      <c r="J16" s="66" t="s">
        <v>1258</v>
      </c>
      <c r="K16" s="33">
        <v>4</v>
      </c>
      <c r="L16" s="33">
        <v>180</v>
      </c>
      <c r="M16" s="19">
        <v>5891.451</v>
      </c>
      <c r="N16" s="57"/>
      <c r="O16" s="100">
        <v>266.3</v>
      </c>
      <c r="P16" s="100">
        <v>274.5</v>
      </c>
      <c r="Q16" s="100">
        <v>266.46249999999998</v>
      </c>
      <c r="R16" s="100">
        <v>274.41250000000002</v>
      </c>
      <c r="S16"/>
      <c r="T16" s="394"/>
      <c r="U16" s="438"/>
      <c r="V16" s="342"/>
      <c r="W16"/>
      <c r="X16"/>
      <c r="Y16"/>
    </row>
    <row r="17" spans="1:46">
      <c r="A17" s="50" t="s">
        <v>1188</v>
      </c>
      <c r="B17" s="64" t="s">
        <v>1192</v>
      </c>
      <c r="C17" s="15">
        <v>0.20486111111111113</v>
      </c>
      <c r="D17" s="32"/>
      <c r="E17" s="19">
        <v>30</v>
      </c>
      <c r="F17" s="19" t="s">
        <v>1037</v>
      </c>
      <c r="G17" s="16">
        <v>1190</v>
      </c>
      <c r="H17" s="33">
        <v>1099</v>
      </c>
      <c r="I17" s="57" t="s">
        <v>1181</v>
      </c>
      <c r="J17" s="16" t="s">
        <v>796</v>
      </c>
      <c r="K17" s="33">
        <v>4</v>
      </c>
      <c r="L17" s="33">
        <v>180</v>
      </c>
      <c r="M17" s="19">
        <v>5889.9508999999998</v>
      </c>
      <c r="N17" s="57"/>
      <c r="O17" s="100"/>
      <c r="P17" s="100"/>
      <c r="Q17" s="100">
        <v>266.46249999999998</v>
      </c>
      <c r="R17" s="100">
        <v>274.41250000000002</v>
      </c>
      <c r="S17" s="431" t="s">
        <v>1188</v>
      </c>
      <c r="T17" s="394"/>
      <c r="U17" s="438"/>
      <c r="V17" s="342"/>
      <c r="W17"/>
      <c r="X17"/>
      <c r="Y17"/>
      <c r="Z17" s="597">
        <v>189.43369000000001</v>
      </c>
      <c r="AA17" s="597">
        <v>-6.2300199999999997</v>
      </c>
      <c r="AB17" s="594">
        <v>143.40119999999999</v>
      </c>
      <c r="AC17" s="594">
        <v>44.828699999999998</v>
      </c>
      <c r="AD17" s="596">
        <v>10.9632171524</v>
      </c>
      <c r="AE17" s="594">
        <v>1.4159999999999999</v>
      </c>
      <c r="AF17" s="594">
        <v>0.224</v>
      </c>
      <c r="AG17" s="594">
        <v>3.71</v>
      </c>
      <c r="AH17" s="594">
        <v>98.724000000000004</v>
      </c>
      <c r="AI17" s="593">
        <v>1861.376</v>
      </c>
      <c r="AJ17" s="594">
        <v>355.63992999999999</v>
      </c>
      <c r="AK17" s="594">
        <v>2.48848</v>
      </c>
      <c r="AL17" s="594">
        <v>8.4072300000000002</v>
      </c>
      <c r="AM17" s="594">
        <v>0.16366</v>
      </c>
      <c r="AN17" s="592">
        <v>150407860.69999999</v>
      </c>
      <c r="AO17" s="595">
        <v>0.65745719999999996</v>
      </c>
      <c r="AP17" s="592">
        <v>385054.53460000001</v>
      </c>
      <c r="AQ17" s="595">
        <v>-0.20541590000000001</v>
      </c>
      <c r="AR17" s="594">
        <v>166.99940000000001</v>
      </c>
      <c r="AS17" s="592" t="s">
        <v>472</v>
      </c>
      <c r="AT17" s="594">
        <v>12.967499999999999</v>
      </c>
    </row>
    <row r="18" spans="1:46">
      <c r="A18" s="25" t="s">
        <v>895</v>
      </c>
      <c r="B18" s="25" t="s">
        <v>1269</v>
      </c>
      <c r="C18" s="15">
        <v>0.2076388888888889</v>
      </c>
      <c r="D18" s="32"/>
      <c r="E18" s="19">
        <v>300</v>
      </c>
      <c r="F18" s="19" t="s">
        <v>1037</v>
      </c>
      <c r="G18" s="16">
        <v>1190</v>
      </c>
      <c r="H18" s="33">
        <v>1099</v>
      </c>
      <c r="I18" s="52" t="s">
        <v>1300</v>
      </c>
      <c r="J18" s="16" t="s">
        <v>796</v>
      </c>
      <c r="K18" s="33">
        <v>4</v>
      </c>
      <c r="L18" s="33">
        <v>180</v>
      </c>
      <c r="M18" s="19">
        <v>5889.9508999999998</v>
      </c>
      <c r="N18" s="57"/>
      <c r="O18" s="100"/>
      <c r="P18" s="100"/>
      <c r="Q18" s="100">
        <v>266.46249999999998</v>
      </c>
      <c r="R18" s="100">
        <v>274.41250000000002</v>
      </c>
      <c r="S18" s="431" t="s">
        <v>1100</v>
      </c>
      <c r="T18" s="394">
        <v>0</v>
      </c>
      <c r="U18" s="441">
        <v>0</v>
      </c>
      <c r="V18" s="431" t="s">
        <v>12</v>
      </c>
      <c r="W18" s="593">
        <v>84.749648286321317</v>
      </c>
      <c r="X18" s="593">
        <v>-13.1582620735382</v>
      </c>
      <c r="Y18" s="593">
        <v>167.97815538639907</v>
      </c>
      <c r="Z18" s="597">
        <v>189.46081000000001</v>
      </c>
      <c r="AA18" s="597">
        <v>-6.2448600000000001</v>
      </c>
      <c r="AB18" s="594">
        <v>144.90799999999999</v>
      </c>
      <c r="AC18" s="594">
        <v>45.425199999999997</v>
      </c>
      <c r="AD18" s="596">
        <v>11.046778636100001</v>
      </c>
      <c r="AE18" s="594">
        <v>1.4019999999999999</v>
      </c>
      <c r="AF18" s="594">
        <v>0.222</v>
      </c>
      <c r="AG18" s="594">
        <v>3.7</v>
      </c>
      <c r="AH18" s="594">
        <v>98.728999999999999</v>
      </c>
      <c r="AI18" s="593">
        <v>1861.6690000000001</v>
      </c>
      <c r="AJ18" s="594">
        <v>355.62488999999999</v>
      </c>
      <c r="AK18" s="594">
        <v>2.4907599999999999</v>
      </c>
      <c r="AL18" s="594">
        <v>8.3649799999999992</v>
      </c>
      <c r="AM18" s="594">
        <v>0.16355</v>
      </c>
      <c r="AN18" s="592">
        <v>150408057.80000001</v>
      </c>
      <c r="AO18" s="595">
        <v>0.65680760000000005</v>
      </c>
      <c r="AP18" s="592">
        <v>384994.01598999999</v>
      </c>
      <c r="AQ18" s="595">
        <v>-0.19802120000000001</v>
      </c>
      <c r="AR18" s="594">
        <v>167.0258</v>
      </c>
      <c r="AS18" s="592" t="s">
        <v>472</v>
      </c>
      <c r="AT18" s="594">
        <v>12.9411</v>
      </c>
    </row>
    <row r="19" spans="1:46">
      <c r="A19" s="25" t="s">
        <v>895</v>
      </c>
      <c r="B19" s="25" t="s">
        <v>1244</v>
      </c>
      <c r="C19" s="15">
        <v>0.21597222222222223</v>
      </c>
      <c r="D19" s="32"/>
      <c r="E19" s="19">
        <v>300</v>
      </c>
      <c r="F19" s="19" t="s">
        <v>1037</v>
      </c>
      <c r="G19" s="16">
        <v>1190</v>
      </c>
      <c r="H19" s="33">
        <v>1099</v>
      </c>
      <c r="I19" s="52" t="s">
        <v>792</v>
      </c>
      <c r="J19" s="16" t="s">
        <v>796</v>
      </c>
      <c r="K19" s="33">
        <v>4</v>
      </c>
      <c r="L19" s="33">
        <v>180</v>
      </c>
      <c r="M19" s="19">
        <v>5889.9508999999998</v>
      </c>
      <c r="N19" s="57"/>
      <c r="O19" s="100"/>
      <c r="P19" s="100"/>
      <c r="Q19" s="100">
        <v>266.46249999999998</v>
      </c>
      <c r="R19" s="100">
        <v>274.41250000000002</v>
      </c>
      <c r="S19" s="431" t="s">
        <v>1100</v>
      </c>
      <c r="T19" s="394">
        <v>0</v>
      </c>
      <c r="U19" s="441">
        <v>0</v>
      </c>
      <c r="V19" s="431" t="s">
        <v>200</v>
      </c>
      <c r="W19" s="593">
        <v>84.618528926680256</v>
      </c>
      <c r="X19" s="593">
        <v>-14.330441225450159</v>
      </c>
      <c r="Y19" s="593">
        <v>384.79876078461302</v>
      </c>
      <c r="Z19" s="597">
        <v>189.53595999999999</v>
      </c>
      <c r="AA19" s="597">
        <v>-6.2862299999999998</v>
      </c>
      <c r="AB19" s="594">
        <v>149.3058</v>
      </c>
      <c r="AC19" s="594">
        <v>46.971499999999999</v>
      </c>
      <c r="AD19" s="596">
        <v>11.280750790300001</v>
      </c>
      <c r="AE19" s="594">
        <v>1.3660000000000001</v>
      </c>
      <c r="AF19" s="594">
        <v>0.216</v>
      </c>
      <c r="AG19" s="594">
        <v>3.7</v>
      </c>
      <c r="AH19" s="594">
        <v>98.742999999999995</v>
      </c>
      <c r="AI19" s="593">
        <v>1862.431</v>
      </c>
      <c r="AJ19" s="594">
        <v>355.58201000000003</v>
      </c>
      <c r="AK19" s="594">
        <v>2.4972699999999999</v>
      </c>
      <c r="AL19" s="594">
        <v>8.2466899999999992</v>
      </c>
      <c r="AM19" s="594">
        <v>0.16325000000000001</v>
      </c>
      <c r="AN19" s="592">
        <v>150408608.80000001</v>
      </c>
      <c r="AO19" s="595">
        <v>0.65498789999999996</v>
      </c>
      <c r="AP19" s="592">
        <v>384836.48838</v>
      </c>
      <c r="AQ19" s="595">
        <v>-0.17695069999999999</v>
      </c>
      <c r="AR19" s="594">
        <v>167.09889999999999</v>
      </c>
      <c r="AS19" s="592" t="s">
        <v>472</v>
      </c>
      <c r="AT19" s="594">
        <v>12.8682</v>
      </c>
    </row>
    <row r="20" spans="1:46">
      <c r="A20" s="25" t="s">
        <v>1345</v>
      </c>
      <c r="B20" s="25" t="s">
        <v>1221</v>
      </c>
      <c r="C20" s="15">
        <v>0.22152777777777777</v>
      </c>
      <c r="D20" s="15"/>
      <c r="E20" s="19">
        <v>300</v>
      </c>
      <c r="F20" s="19" t="s">
        <v>1037</v>
      </c>
      <c r="G20" s="16">
        <v>1190</v>
      </c>
      <c r="H20" s="33">
        <v>1099</v>
      </c>
      <c r="I20" s="52" t="s">
        <v>1300</v>
      </c>
      <c r="J20" s="16" t="s">
        <v>796</v>
      </c>
      <c r="K20" s="33">
        <v>4</v>
      </c>
      <c r="L20" s="33">
        <v>180</v>
      </c>
      <c r="M20" s="19">
        <v>5889.9508999999998</v>
      </c>
      <c r="N20" s="25"/>
      <c r="O20" s="100"/>
      <c r="P20" s="100"/>
      <c r="Q20" s="100">
        <v>266.46249999999998</v>
      </c>
      <c r="R20" s="100">
        <v>274.41250000000002</v>
      </c>
      <c r="S20" s="431" t="s">
        <v>1262</v>
      </c>
      <c r="T20" s="394">
        <v>0</v>
      </c>
      <c r="U20" s="441">
        <v>0</v>
      </c>
      <c r="V20" s="431" t="s">
        <v>13</v>
      </c>
      <c r="W20" s="593">
        <v>-94.114308779253278</v>
      </c>
      <c r="X20" s="593">
        <v>-1.0116574951169741</v>
      </c>
      <c r="Y20" s="593">
        <v>167.88197188525692</v>
      </c>
      <c r="Z20" s="597">
        <v>189.57845</v>
      </c>
      <c r="AA20" s="597">
        <v>-6.3097399999999997</v>
      </c>
      <c r="AB20" s="594">
        <v>151.93610000000001</v>
      </c>
      <c r="AC20" s="594">
        <v>47.767400000000002</v>
      </c>
      <c r="AD20" s="596">
        <v>11.414449164200001</v>
      </c>
      <c r="AE20" s="594">
        <v>1.349</v>
      </c>
      <c r="AF20" s="594">
        <v>0.21299999999999999</v>
      </c>
      <c r="AG20" s="594">
        <v>3.7</v>
      </c>
      <c r="AH20" s="594">
        <v>98.751000000000005</v>
      </c>
      <c r="AI20" s="593">
        <v>1862.828</v>
      </c>
      <c r="AJ20" s="594">
        <v>355.55703</v>
      </c>
      <c r="AK20" s="594">
        <v>2.5010699999999999</v>
      </c>
      <c r="AL20" s="594">
        <v>8.1790900000000004</v>
      </c>
      <c r="AM20" s="594">
        <v>0.16306999999999999</v>
      </c>
      <c r="AN20" s="592">
        <v>150408922.90000001</v>
      </c>
      <c r="AO20" s="595">
        <v>0.65394739999999996</v>
      </c>
      <c r="AP20" s="592">
        <v>384754.48686</v>
      </c>
      <c r="AQ20" s="595">
        <v>-0.16469049999999999</v>
      </c>
      <c r="AR20" s="594">
        <v>167.14019999999999</v>
      </c>
      <c r="AS20" s="592" t="s">
        <v>472</v>
      </c>
      <c r="AT20" s="594">
        <v>12.827</v>
      </c>
    </row>
    <row r="21" spans="1:46">
      <c r="A21" s="25" t="s">
        <v>1345</v>
      </c>
      <c r="B21" s="25" t="s">
        <v>1182</v>
      </c>
      <c r="C21" s="15">
        <v>0.22708333333333333</v>
      </c>
      <c r="D21" s="15"/>
      <c r="E21" s="19">
        <v>300</v>
      </c>
      <c r="F21" s="19" t="s">
        <v>1037</v>
      </c>
      <c r="G21" s="16">
        <v>1190</v>
      </c>
      <c r="H21" s="33">
        <v>1099</v>
      </c>
      <c r="I21" s="52" t="s">
        <v>792</v>
      </c>
      <c r="J21" s="16" t="s">
        <v>796</v>
      </c>
      <c r="K21" s="33">
        <v>4</v>
      </c>
      <c r="L21" s="33">
        <v>180</v>
      </c>
      <c r="M21" s="19">
        <v>5889.9508999999998</v>
      </c>
      <c r="N21" s="25"/>
      <c r="O21" s="100"/>
      <c r="P21" s="100"/>
      <c r="Q21" s="100">
        <v>266.46249999999998</v>
      </c>
      <c r="R21" s="100">
        <v>274.41250000000002</v>
      </c>
      <c r="S21" s="431" t="s">
        <v>1262</v>
      </c>
      <c r="T21" s="394">
        <v>0</v>
      </c>
      <c r="U21" s="441">
        <v>0</v>
      </c>
      <c r="V21" s="431" t="s">
        <v>203</v>
      </c>
      <c r="W21" s="593">
        <v>-94.228619433686418</v>
      </c>
      <c r="X21" s="593">
        <v>1.7577629687102365</v>
      </c>
      <c r="Y21" s="593">
        <v>384.64307691845124</v>
      </c>
      <c r="Z21" s="597">
        <v>189.62065000000001</v>
      </c>
      <c r="AA21" s="597">
        <v>-6.3331499999999998</v>
      </c>
      <c r="AB21" s="594">
        <v>154.64920000000001</v>
      </c>
      <c r="AC21" s="594">
        <v>48.494500000000002</v>
      </c>
      <c r="AD21" s="596">
        <v>11.5481475381</v>
      </c>
      <c r="AE21" s="594">
        <v>1.3340000000000001</v>
      </c>
      <c r="AF21" s="594">
        <v>0.21099999999999999</v>
      </c>
      <c r="AG21" s="594">
        <v>3.7</v>
      </c>
      <c r="AH21" s="594">
        <v>98.759</v>
      </c>
      <c r="AI21" s="593">
        <v>1863.1959999999999</v>
      </c>
      <c r="AJ21" s="594">
        <v>355.53174999999999</v>
      </c>
      <c r="AK21" s="594">
        <v>2.5049100000000002</v>
      </c>
      <c r="AL21" s="594">
        <v>8.1114899999999999</v>
      </c>
      <c r="AM21" s="594">
        <v>0.16289999999999999</v>
      </c>
      <c r="AN21" s="592">
        <v>150409236.59999999</v>
      </c>
      <c r="AO21" s="595">
        <v>0.6529066</v>
      </c>
      <c r="AP21" s="592">
        <v>384678.40493000002</v>
      </c>
      <c r="AQ21" s="595">
        <v>-0.1522886</v>
      </c>
      <c r="AR21" s="594">
        <v>167.18119999999999</v>
      </c>
      <c r="AS21" s="592" t="s">
        <v>472</v>
      </c>
      <c r="AT21" s="594">
        <v>12.786099999999999</v>
      </c>
    </row>
    <row r="22" spans="1:46">
      <c r="A22" s="25" t="s">
        <v>1346</v>
      </c>
      <c r="B22" s="25" t="s">
        <v>582</v>
      </c>
      <c r="C22" s="15">
        <v>0.23333333333333331</v>
      </c>
      <c r="D22" s="15"/>
      <c r="E22" s="19">
        <v>300</v>
      </c>
      <c r="F22" s="19" t="s">
        <v>1037</v>
      </c>
      <c r="G22" s="16">
        <v>1190</v>
      </c>
      <c r="H22" s="33">
        <v>1099</v>
      </c>
      <c r="I22" s="52" t="s">
        <v>1300</v>
      </c>
      <c r="J22" s="16" t="s">
        <v>796</v>
      </c>
      <c r="K22" s="33">
        <v>4</v>
      </c>
      <c r="L22" s="33">
        <v>180</v>
      </c>
      <c r="M22" s="19">
        <v>5889.9508999999998</v>
      </c>
      <c r="N22" s="25"/>
      <c r="O22" s="100"/>
      <c r="P22" s="100"/>
      <c r="Q22" s="100">
        <v>266.46249999999998</v>
      </c>
      <c r="R22" s="100">
        <v>274.41250000000002</v>
      </c>
      <c r="S22" s="431" t="s">
        <v>652</v>
      </c>
      <c r="T22" s="394">
        <v>0</v>
      </c>
      <c r="U22" s="441">
        <v>0</v>
      </c>
      <c r="V22" s="431" t="s">
        <v>13</v>
      </c>
      <c r="W22" s="593">
        <v>-95.547451341509458</v>
      </c>
      <c r="X22" s="593">
        <v>28.705531226636783</v>
      </c>
      <c r="Y22" s="593">
        <v>167.80480565757239</v>
      </c>
      <c r="Z22" s="597">
        <v>189.6678</v>
      </c>
      <c r="AA22" s="597">
        <v>-6.3593700000000002</v>
      </c>
      <c r="AB22" s="594">
        <v>157.79570000000001</v>
      </c>
      <c r="AC22" s="594">
        <v>49.225700000000003</v>
      </c>
      <c r="AD22" s="596">
        <v>11.6985582088</v>
      </c>
      <c r="AE22" s="594">
        <v>1.319</v>
      </c>
      <c r="AF22" s="594">
        <v>0.20899999999999999</v>
      </c>
      <c r="AG22" s="594">
        <v>3.7</v>
      </c>
      <c r="AH22" s="594">
        <v>98.768000000000001</v>
      </c>
      <c r="AI22" s="593">
        <v>1863.576</v>
      </c>
      <c r="AJ22" s="594">
        <v>355.50297</v>
      </c>
      <c r="AK22" s="594">
        <v>2.5092500000000002</v>
      </c>
      <c r="AL22" s="594">
        <v>8.0354500000000009</v>
      </c>
      <c r="AM22" s="594">
        <v>0.16270000000000001</v>
      </c>
      <c r="AN22" s="592">
        <v>150409588.80000001</v>
      </c>
      <c r="AO22" s="595">
        <v>0.65173510000000001</v>
      </c>
      <c r="AP22" s="592">
        <v>384599.96860000002</v>
      </c>
      <c r="AQ22" s="595">
        <v>-0.13818540000000001</v>
      </c>
      <c r="AR22" s="594">
        <v>167.227</v>
      </c>
      <c r="AS22" s="592" t="s">
        <v>472</v>
      </c>
      <c r="AT22" s="594">
        <v>12.740500000000001</v>
      </c>
    </row>
    <row r="23" spans="1:46">
      <c r="A23" s="25" t="s">
        <v>1346</v>
      </c>
      <c r="B23" s="25" t="s">
        <v>794</v>
      </c>
      <c r="C23" s="15">
        <v>0.2388888888888889</v>
      </c>
      <c r="D23" s="15"/>
      <c r="E23" s="19">
        <v>300</v>
      </c>
      <c r="F23" s="19" t="s">
        <v>1037</v>
      </c>
      <c r="G23" s="16">
        <v>1190</v>
      </c>
      <c r="H23" s="33">
        <v>1099</v>
      </c>
      <c r="I23" s="52" t="s">
        <v>792</v>
      </c>
      <c r="J23" s="16" t="s">
        <v>796</v>
      </c>
      <c r="K23" s="33">
        <v>4</v>
      </c>
      <c r="L23" s="33">
        <v>180</v>
      </c>
      <c r="M23" s="19">
        <v>5889.9508999999998</v>
      </c>
      <c r="N23" s="25"/>
      <c r="O23" s="100"/>
      <c r="P23" s="100"/>
      <c r="Q23" s="100">
        <v>266.46249999999998</v>
      </c>
      <c r="R23" s="100">
        <v>274.41250000000002</v>
      </c>
      <c r="S23" s="431" t="s">
        <v>652</v>
      </c>
      <c r="T23" s="394">
        <v>0</v>
      </c>
      <c r="U23" s="441">
        <v>0</v>
      </c>
      <c r="V23" s="431" t="s">
        <v>203</v>
      </c>
      <c r="W23" s="593">
        <v>-95.516107097713956</v>
      </c>
      <c r="X23" s="593">
        <v>28.280786211953533</v>
      </c>
      <c r="Y23" s="593">
        <v>384.50675991315848</v>
      </c>
      <c r="Z23" s="597">
        <v>189.70948000000001</v>
      </c>
      <c r="AA23" s="597">
        <v>-6.3825700000000003</v>
      </c>
      <c r="AB23" s="594">
        <v>160.67089999999999</v>
      </c>
      <c r="AC23" s="594">
        <v>49.794400000000003</v>
      </c>
      <c r="AD23" s="596">
        <v>11.832256582699999</v>
      </c>
      <c r="AE23" s="594">
        <v>1.3080000000000001</v>
      </c>
      <c r="AF23" s="594">
        <v>0.20699999999999999</v>
      </c>
      <c r="AG23" s="594">
        <v>3.7</v>
      </c>
      <c r="AH23" s="594">
        <v>98.775999999999996</v>
      </c>
      <c r="AI23" s="593">
        <v>1863.883</v>
      </c>
      <c r="AJ23" s="594">
        <v>355.47712000000001</v>
      </c>
      <c r="AK23" s="594">
        <v>2.5131100000000002</v>
      </c>
      <c r="AL23" s="594">
        <v>7.9678500000000003</v>
      </c>
      <c r="AM23" s="594">
        <v>0.16253000000000001</v>
      </c>
      <c r="AN23" s="592">
        <v>150409901.40000001</v>
      </c>
      <c r="AO23" s="595">
        <v>0.65069330000000003</v>
      </c>
      <c r="AP23" s="592">
        <v>384536.67121</v>
      </c>
      <c r="AQ23" s="595">
        <v>-0.12553130000000001</v>
      </c>
      <c r="AR23" s="594">
        <v>167.26740000000001</v>
      </c>
      <c r="AS23" s="592" t="s">
        <v>472</v>
      </c>
      <c r="AT23" s="594">
        <v>12.700200000000001</v>
      </c>
    </row>
    <row r="24" spans="1:46">
      <c r="A24" s="25" t="s">
        <v>793</v>
      </c>
      <c r="B24" s="25" t="s">
        <v>795</v>
      </c>
      <c r="C24" s="15">
        <v>0.24444444444444446</v>
      </c>
      <c r="D24" s="15"/>
      <c r="E24" s="19">
        <v>300</v>
      </c>
      <c r="F24" s="19" t="s">
        <v>1037</v>
      </c>
      <c r="G24" s="16">
        <v>1190</v>
      </c>
      <c r="H24" s="33">
        <v>1099</v>
      </c>
      <c r="I24" s="52" t="s">
        <v>1300</v>
      </c>
      <c r="J24" s="16" t="s">
        <v>796</v>
      </c>
      <c r="K24" s="33">
        <v>4</v>
      </c>
      <c r="L24" s="33">
        <v>180</v>
      </c>
      <c r="M24" s="19">
        <v>5889.9508999999998</v>
      </c>
      <c r="N24" s="25"/>
      <c r="O24" s="100"/>
      <c r="P24" s="100"/>
      <c r="Q24" s="100">
        <v>266.46249999999998</v>
      </c>
      <c r="R24" s="100">
        <v>274.41250000000002</v>
      </c>
      <c r="S24" s="431" t="s">
        <v>498</v>
      </c>
      <c r="T24" s="394">
        <v>0</v>
      </c>
      <c r="U24" s="441">
        <v>0</v>
      </c>
      <c r="V24" s="431" t="s">
        <v>12</v>
      </c>
      <c r="W24" s="593">
        <v>85.915932000774532</v>
      </c>
      <c r="X24" s="593">
        <v>16.821967741755266</v>
      </c>
      <c r="Y24" s="593">
        <v>167.75325887108488</v>
      </c>
      <c r="Z24" s="597">
        <v>189.75094999999999</v>
      </c>
      <c r="AA24" s="597">
        <v>-6.4056600000000001</v>
      </c>
      <c r="AB24" s="594">
        <v>163.6129</v>
      </c>
      <c r="AC24" s="594">
        <v>50.283200000000001</v>
      </c>
      <c r="AD24" s="596">
        <v>11.965954956599999</v>
      </c>
      <c r="AE24" s="594">
        <v>1.2989999999999999</v>
      </c>
      <c r="AF24" s="594">
        <v>0.20499999999999999</v>
      </c>
      <c r="AG24" s="594">
        <v>3.7</v>
      </c>
      <c r="AH24" s="594">
        <v>98.783000000000001</v>
      </c>
      <c r="AI24" s="593">
        <v>1864.16</v>
      </c>
      <c r="AJ24" s="594">
        <v>355.45105000000001</v>
      </c>
      <c r="AK24" s="594">
        <v>2.5169600000000001</v>
      </c>
      <c r="AL24" s="594">
        <v>7.9002499999999998</v>
      </c>
      <c r="AM24" s="594">
        <v>0.16236</v>
      </c>
      <c r="AN24" s="592">
        <v>150410213.5</v>
      </c>
      <c r="AO24" s="595">
        <v>0.64965110000000004</v>
      </c>
      <c r="AP24" s="592">
        <v>384479.47135000001</v>
      </c>
      <c r="AQ24" s="595">
        <v>-0.11278199999999999</v>
      </c>
      <c r="AR24" s="594">
        <v>167.3075</v>
      </c>
      <c r="AS24" s="592" t="s">
        <v>472</v>
      </c>
      <c r="AT24" s="594">
        <v>12.6601</v>
      </c>
    </row>
    <row r="25" spans="1:46">
      <c r="A25" s="25" t="s">
        <v>793</v>
      </c>
      <c r="B25" s="25" t="s">
        <v>797</v>
      </c>
      <c r="C25" s="15">
        <v>0.25</v>
      </c>
      <c r="D25" s="15"/>
      <c r="E25" s="19">
        <v>300</v>
      </c>
      <c r="F25" s="19" t="s">
        <v>1037</v>
      </c>
      <c r="G25" s="16">
        <v>1190</v>
      </c>
      <c r="H25" s="33">
        <v>1099</v>
      </c>
      <c r="I25" s="52" t="s">
        <v>792</v>
      </c>
      <c r="J25" s="16" t="s">
        <v>796</v>
      </c>
      <c r="K25" s="33">
        <v>4</v>
      </c>
      <c r="L25" s="33">
        <v>180</v>
      </c>
      <c r="M25" s="19">
        <v>5889.9508999999998</v>
      </c>
      <c r="N25" s="25"/>
      <c r="O25" s="100"/>
      <c r="P25" s="100"/>
      <c r="Q25" s="100">
        <v>266.46249999999998</v>
      </c>
      <c r="R25" s="100">
        <v>274.41250000000002</v>
      </c>
      <c r="S25" s="431" t="s">
        <v>498</v>
      </c>
      <c r="T25" s="394">
        <v>0</v>
      </c>
      <c r="U25" s="441">
        <v>0</v>
      </c>
      <c r="V25" s="431" t="s">
        <v>200</v>
      </c>
      <c r="W25" s="593">
        <v>85.631618843260114</v>
      </c>
      <c r="X25" s="593">
        <v>11.856391849929192</v>
      </c>
      <c r="Y25" s="593">
        <v>384.39470885822857</v>
      </c>
      <c r="Z25" s="597">
        <v>189.79226</v>
      </c>
      <c r="AA25" s="597">
        <v>-6.4286500000000002</v>
      </c>
      <c r="AB25" s="594">
        <v>166.61349999999999</v>
      </c>
      <c r="AC25" s="594">
        <v>50.689</v>
      </c>
      <c r="AD25" s="596">
        <v>12.099653330500001</v>
      </c>
      <c r="AE25" s="594">
        <v>1.2909999999999999</v>
      </c>
      <c r="AF25" s="594">
        <v>0.20399999999999999</v>
      </c>
      <c r="AG25" s="594">
        <v>3.7</v>
      </c>
      <c r="AH25" s="594">
        <v>98.790999999999997</v>
      </c>
      <c r="AI25" s="593">
        <v>1864.4079999999999</v>
      </c>
      <c r="AJ25" s="594">
        <v>355.42478</v>
      </c>
      <c r="AK25" s="594">
        <v>2.5207899999999999</v>
      </c>
      <c r="AL25" s="594">
        <v>7.8326599999999997</v>
      </c>
      <c r="AM25" s="594">
        <v>0.16217999999999999</v>
      </c>
      <c r="AN25" s="592">
        <v>150410525.09999999</v>
      </c>
      <c r="AO25" s="595">
        <v>0.64860850000000003</v>
      </c>
      <c r="AP25" s="592">
        <v>384428.41110999999</v>
      </c>
      <c r="AQ25" s="595">
        <v>-9.9952600000000003E-2</v>
      </c>
      <c r="AR25" s="594">
        <v>167.3475</v>
      </c>
      <c r="AS25" s="592" t="s">
        <v>472</v>
      </c>
      <c r="AT25" s="594">
        <v>12.6203</v>
      </c>
    </row>
    <row r="26" spans="1:46">
      <c r="A26" s="25" t="s">
        <v>1254</v>
      </c>
      <c r="B26" s="25" t="s">
        <v>798</v>
      </c>
      <c r="C26" s="15">
        <v>0.25555555555555559</v>
      </c>
      <c r="D26" s="15"/>
      <c r="E26" s="19">
        <v>300</v>
      </c>
      <c r="F26" s="19" t="s">
        <v>1037</v>
      </c>
      <c r="G26" s="16">
        <v>1190</v>
      </c>
      <c r="H26" s="33">
        <v>1099</v>
      </c>
      <c r="I26" s="52" t="s">
        <v>1300</v>
      </c>
      <c r="J26" s="16" t="s">
        <v>796</v>
      </c>
      <c r="K26" s="33">
        <v>4</v>
      </c>
      <c r="L26" s="33">
        <v>180</v>
      </c>
      <c r="M26" s="19">
        <v>5889.9508999999998</v>
      </c>
      <c r="O26" s="100"/>
      <c r="P26" s="100"/>
      <c r="Q26" s="100">
        <v>266.46249999999998</v>
      </c>
      <c r="R26" s="100">
        <v>274.41250000000002</v>
      </c>
      <c r="S26" s="431" t="s">
        <v>1132</v>
      </c>
      <c r="T26" s="394">
        <v>0</v>
      </c>
      <c r="U26" s="438">
        <v>0</v>
      </c>
      <c r="V26" s="431" t="s">
        <v>199</v>
      </c>
      <c r="W26" s="593">
        <v>-82.55450418149735</v>
      </c>
      <c r="X26" s="593">
        <v>-76.732778049901995</v>
      </c>
      <c r="Y26" s="593">
        <v>167.72114912663392</v>
      </c>
      <c r="Z26" s="597">
        <v>189.83344</v>
      </c>
      <c r="AA26" s="597">
        <v>-6.45153</v>
      </c>
      <c r="AB26" s="594">
        <v>169.66309999999999</v>
      </c>
      <c r="AC26" s="594">
        <v>51.009099999999997</v>
      </c>
      <c r="AD26" s="596">
        <v>12.2333517045</v>
      </c>
      <c r="AE26" s="594">
        <v>1.2849999999999999</v>
      </c>
      <c r="AF26" s="594">
        <v>0.20300000000000001</v>
      </c>
      <c r="AG26" s="594">
        <v>3.7</v>
      </c>
      <c r="AH26" s="594">
        <v>98.798000000000002</v>
      </c>
      <c r="AI26" s="593">
        <v>1864.626</v>
      </c>
      <c r="AJ26" s="594">
        <v>355.39834999999999</v>
      </c>
      <c r="AK26" s="594">
        <v>2.5245799999999998</v>
      </c>
      <c r="AL26" s="594">
        <v>7.7650600000000001</v>
      </c>
      <c r="AM26" s="594">
        <v>0.16200999999999999</v>
      </c>
      <c r="AN26" s="592">
        <v>150410836.09999999</v>
      </c>
      <c r="AO26" s="595">
        <v>0.64756550000000002</v>
      </c>
      <c r="AP26" s="592">
        <v>384383.52526999998</v>
      </c>
      <c r="AQ26" s="595">
        <v>-8.7058499999999997E-2</v>
      </c>
      <c r="AR26" s="594">
        <v>167.38730000000001</v>
      </c>
      <c r="AS26" s="592" t="s">
        <v>472</v>
      </c>
      <c r="AT26" s="594">
        <v>12.5806</v>
      </c>
    </row>
    <row r="27" spans="1:46">
      <c r="A27" s="88" t="s">
        <v>1254</v>
      </c>
      <c r="B27" s="25" t="s">
        <v>799</v>
      </c>
      <c r="C27" s="15">
        <v>0.26180555555555557</v>
      </c>
      <c r="D27" s="15"/>
      <c r="E27" s="19">
        <v>300</v>
      </c>
      <c r="F27" s="19" t="s">
        <v>1037</v>
      </c>
      <c r="G27" s="16">
        <v>1190</v>
      </c>
      <c r="H27" s="33">
        <v>1099</v>
      </c>
      <c r="I27" s="52" t="s">
        <v>792</v>
      </c>
      <c r="J27" s="16" t="s">
        <v>796</v>
      </c>
      <c r="K27" s="33">
        <v>4</v>
      </c>
      <c r="L27" s="33">
        <v>180</v>
      </c>
      <c r="M27" s="19">
        <v>5889.9508999999998</v>
      </c>
      <c r="N27" s="25"/>
      <c r="O27" s="100"/>
      <c r="P27" s="100"/>
      <c r="Q27" s="100">
        <v>266.46249999999998</v>
      </c>
      <c r="R27" s="100">
        <v>274.41250000000002</v>
      </c>
      <c r="S27" s="431" t="s">
        <v>1132</v>
      </c>
      <c r="T27" s="394">
        <v>0</v>
      </c>
      <c r="U27" s="438">
        <v>0</v>
      </c>
      <c r="V27" s="431" t="s">
        <v>202</v>
      </c>
      <c r="W27" s="593">
        <v>-83.452592404383296</v>
      </c>
      <c r="X27" s="593">
        <v>-75.570445013646591</v>
      </c>
      <c r="Y27" s="593">
        <v>384.30552610294626</v>
      </c>
      <c r="Z27" s="597">
        <v>189.87965</v>
      </c>
      <c r="AA27" s="597">
        <v>-6.4771400000000003</v>
      </c>
      <c r="AB27" s="594">
        <v>173.13900000000001</v>
      </c>
      <c r="AC27" s="594">
        <v>51.264099999999999</v>
      </c>
      <c r="AD27" s="596">
        <v>12.3837623752</v>
      </c>
      <c r="AE27" s="594">
        <v>1.2809999999999999</v>
      </c>
      <c r="AF27" s="594">
        <v>0.20300000000000001</v>
      </c>
      <c r="AG27" s="594">
        <v>3.69</v>
      </c>
      <c r="AH27" s="594">
        <v>98.807000000000002</v>
      </c>
      <c r="AI27" s="593">
        <v>1864.835</v>
      </c>
      <c r="AJ27" s="594">
        <v>355.36845</v>
      </c>
      <c r="AK27" s="594">
        <v>2.5287700000000002</v>
      </c>
      <c r="AL27" s="594">
        <v>7.6890099999999997</v>
      </c>
      <c r="AM27" s="594">
        <v>0.16181000000000001</v>
      </c>
      <c r="AN27" s="592">
        <v>150411185.5</v>
      </c>
      <c r="AO27" s="595">
        <v>0.64639159999999996</v>
      </c>
      <c r="AP27" s="592">
        <v>384340.44286000001</v>
      </c>
      <c r="AQ27" s="595">
        <v>-7.2494199999999995E-2</v>
      </c>
      <c r="AR27" s="594">
        <v>167.43190000000001</v>
      </c>
      <c r="AS27" s="592" t="s">
        <v>472</v>
      </c>
      <c r="AT27" s="594">
        <v>12.536099999999999</v>
      </c>
    </row>
    <row r="28" spans="1:46">
      <c r="A28" s="25" t="s">
        <v>1086</v>
      </c>
      <c r="B28" s="25" t="s">
        <v>800</v>
      </c>
      <c r="C28" s="15">
        <v>0.2722222222222222</v>
      </c>
      <c r="D28" s="32"/>
      <c r="E28" s="19">
        <v>300</v>
      </c>
      <c r="F28" s="19" t="s">
        <v>1037</v>
      </c>
      <c r="G28" s="16">
        <v>1190</v>
      </c>
      <c r="H28" s="33">
        <v>1099</v>
      </c>
      <c r="I28" s="52" t="s">
        <v>1300</v>
      </c>
      <c r="J28" s="16" t="s">
        <v>796</v>
      </c>
      <c r="K28" s="33">
        <v>4</v>
      </c>
      <c r="L28" s="33">
        <v>180</v>
      </c>
      <c r="M28" s="19">
        <v>5889.9508999999998</v>
      </c>
      <c r="N28" s="25" t="s">
        <v>816</v>
      </c>
      <c r="O28" s="100"/>
      <c r="P28" s="100"/>
      <c r="Q28" s="100">
        <v>266.46249999999998</v>
      </c>
      <c r="R28" s="100">
        <v>274.41250000000002</v>
      </c>
      <c r="S28" s="431" t="s">
        <v>375</v>
      </c>
      <c r="T28" s="394">
        <v>0</v>
      </c>
      <c r="U28" s="438">
        <v>0</v>
      </c>
      <c r="V28" s="431" t="s">
        <v>198</v>
      </c>
      <c r="W28" s="593">
        <v>108.04801596300297</v>
      </c>
      <c r="X28" s="593">
        <v>84.193791495826119</v>
      </c>
      <c r="Y28" s="593">
        <v>167.67414472624</v>
      </c>
      <c r="Z28" s="597">
        <v>189.95651000000001</v>
      </c>
      <c r="AA28" s="597">
        <v>-6.51952</v>
      </c>
      <c r="AB28" s="594">
        <v>178.9932</v>
      </c>
      <c r="AC28" s="594">
        <v>51.436399999999999</v>
      </c>
      <c r="AD28" s="596">
        <v>12.6344468264</v>
      </c>
      <c r="AE28" s="594">
        <v>1.278</v>
      </c>
      <c r="AF28" s="594">
        <v>0.20200000000000001</v>
      </c>
      <c r="AG28" s="594">
        <v>3.69</v>
      </c>
      <c r="AH28" s="594">
        <v>98.820999999999998</v>
      </c>
      <c r="AI28" s="593">
        <v>1865.098</v>
      </c>
      <c r="AJ28" s="594">
        <v>355.31835000000001</v>
      </c>
      <c r="AK28" s="594">
        <v>2.5355500000000002</v>
      </c>
      <c r="AL28" s="594">
        <v>7.5622699999999998</v>
      </c>
      <c r="AM28" s="594">
        <v>0.16148999999999999</v>
      </c>
      <c r="AN28" s="592">
        <v>150411766.40000001</v>
      </c>
      <c r="AO28" s="595">
        <v>0.6444339</v>
      </c>
      <c r="AP28" s="592">
        <v>384286.15123000002</v>
      </c>
      <c r="AQ28" s="595">
        <v>-4.8141200000000002E-2</v>
      </c>
      <c r="AR28" s="594">
        <v>167.506</v>
      </c>
      <c r="AS28" s="592" t="s">
        <v>472</v>
      </c>
      <c r="AT28" s="594">
        <v>12.462199999999999</v>
      </c>
    </row>
    <row r="29" spans="1:46">
      <c r="A29" s="25" t="s">
        <v>1086</v>
      </c>
      <c r="B29" s="25" t="s">
        <v>1040</v>
      </c>
      <c r="C29" s="15">
        <v>0.27708333333333335</v>
      </c>
      <c r="D29" s="15"/>
      <c r="E29" s="19">
        <v>300</v>
      </c>
      <c r="F29" s="19" t="s">
        <v>1037</v>
      </c>
      <c r="G29" s="16">
        <v>1190</v>
      </c>
      <c r="H29" s="33">
        <v>1099</v>
      </c>
      <c r="I29" s="52" t="s">
        <v>105</v>
      </c>
      <c r="J29" s="16" t="s">
        <v>796</v>
      </c>
      <c r="K29" s="33">
        <v>4</v>
      </c>
      <c r="L29" s="33">
        <v>180</v>
      </c>
      <c r="M29" s="19">
        <v>5889.9508999999998</v>
      </c>
      <c r="N29" s="25" t="s">
        <v>104</v>
      </c>
      <c r="O29" s="100"/>
      <c r="P29" s="100"/>
      <c r="Q29" s="100">
        <v>266.46249999999998</v>
      </c>
      <c r="R29" s="100">
        <v>274.41250000000002</v>
      </c>
      <c r="S29" s="431" t="s">
        <v>375</v>
      </c>
      <c r="T29" s="394">
        <v>0</v>
      </c>
      <c r="U29" s="438">
        <v>0</v>
      </c>
      <c r="V29" s="431" t="s">
        <v>198</v>
      </c>
      <c r="W29" s="593">
        <v>108.00389133408423</v>
      </c>
      <c r="X29" s="593">
        <v>84.181330448520072</v>
      </c>
      <c r="Y29" s="593">
        <v>167.67066220716697</v>
      </c>
      <c r="Z29" s="597">
        <v>189.99235999999999</v>
      </c>
      <c r="AA29" s="597">
        <v>-6.5391500000000002</v>
      </c>
      <c r="AB29" s="594">
        <v>181.73140000000001</v>
      </c>
      <c r="AC29" s="594">
        <v>51.407499999999999</v>
      </c>
      <c r="AD29" s="596">
        <v>12.7514329036</v>
      </c>
      <c r="AE29" s="594">
        <v>1.278</v>
      </c>
      <c r="AF29" s="594">
        <v>0.20200000000000001</v>
      </c>
      <c r="AG29" s="594">
        <v>3.69</v>
      </c>
      <c r="AH29" s="594">
        <v>98.826999999999998</v>
      </c>
      <c r="AI29" s="593">
        <v>1865.1849999999999</v>
      </c>
      <c r="AJ29" s="594">
        <v>355.29489000000001</v>
      </c>
      <c r="AK29" s="594">
        <v>2.5386000000000002</v>
      </c>
      <c r="AL29" s="594">
        <v>7.50312</v>
      </c>
      <c r="AM29" s="594">
        <v>0.16133</v>
      </c>
      <c r="AN29" s="592">
        <v>150412036.80000001</v>
      </c>
      <c r="AO29" s="595">
        <v>0.64351990000000003</v>
      </c>
      <c r="AP29" s="592">
        <v>384268.32036000001</v>
      </c>
      <c r="AQ29" s="595">
        <v>-3.6766500000000001E-2</v>
      </c>
      <c r="AR29" s="594">
        <v>167.54050000000001</v>
      </c>
      <c r="AS29" s="592" t="s">
        <v>472</v>
      </c>
      <c r="AT29" s="594">
        <v>12.4278</v>
      </c>
    </row>
    <row r="30" spans="1:46">
      <c r="A30" s="25" t="s">
        <v>1086</v>
      </c>
      <c r="B30" s="25" t="s">
        <v>1041</v>
      </c>
      <c r="C30" s="15">
        <v>0.28263888888888888</v>
      </c>
      <c r="D30" s="15"/>
      <c r="E30" s="19">
        <v>300</v>
      </c>
      <c r="F30" s="19" t="s">
        <v>1037</v>
      </c>
      <c r="G30" s="16">
        <v>1190</v>
      </c>
      <c r="H30" s="33">
        <v>1099</v>
      </c>
      <c r="I30" s="52" t="s">
        <v>792</v>
      </c>
      <c r="J30" s="16" t="s">
        <v>796</v>
      </c>
      <c r="K30" s="33">
        <v>4</v>
      </c>
      <c r="L30" s="33">
        <v>180</v>
      </c>
      <c r="M30" s="19">
        <v>5889.9508999999998</v>
      </c>
      <c r="N30" s="25"/>
      <c r="O30" s="100"/>
      <c r="P30" s="100"/>
      <c r="Q30" s="100">
        <v>266.46249999999998</v>
      </c>
      <c r="R30" s="100">
        <v>274.41250000000002</v>
      </c>
      <c r="S30" s="431" t="s">
        <v>375</v>
      </c>
      <c r="T30" s="394">
        <v>0</v>
      </c>
      <c r="U30" s="438">
        <v>0</v>
      </c>
      <c r="V30" s="431" t="s">
        <v>201</v>
      </c>
      <c r="W30" s="593">
        <v>101.88718927696408</v>
      </c>
      <c r="X30" s="593">
        <v>82.275082211353521</v>
      </c>
      <c r="Y30" s="593">
        <v>384.22034440882862</v>
      </c>
      <c r="Z30" s="597">
        <v>190.03335999999999</v>
      </c>
      <c r="AA30" s="597">
        <v>-6.56149</v>
      </c>
      <c r="AB30" s="594">
        <v>184.8503</v>
      </c>
      <c r="AC30" s="594">
        <v>51.289499999999997</v>
      </c>
      <c r="AD30" s="596">
        <v>12.885131277599999</v>
      </c>
      <c r="AE30" s="594">
        <v>1.28</v>
      </c>
      <c r="AF30" s="594">
        <v>0.20200000000000001</v>
      </c>
      <c r="AG30" s="594">
        <v>3.69</v>
      </c>
      <c r="AH30" s="594">
        <v>98.834999999999994</v>
      </c>
      <c r="AI30" s="593">
        <v>1865.2550000000001</v>
      </c>
      <c r="AJ30" s="594">
        <v>355.26805999999999</v>
      </c>
      <c r="AK30" s="594">
        <v>2.5419800000000001</v>
      </c>
      <c r="AL30" s="594">
        <v>7.43553</v>
      </c>
      <c r="AM30" s="594">
        <v>0.16116</v>
      </c>
      <c r="AN30" s="592">
        <v>150412345.5</v>
      </c>
      <c r="AO30" s="595">
        <v>0.64247480000000001</v>
      </c>
      <c r="AP30" s="592">
        <v>384253.79025999998</v>
      </c>
      <c r="AQ30" s="595">
        <v>-2.3777400000000001E-2</v>
      </c>
      <c r="AR30" s="594">
        <v>167.57990000000001</v>
      </c>
      <c r="AS30" s="592" t="s">
        <v>472</v>
      </c>
      <c r="AT30" s="594">
        <v>12.388500000000001</v>
      </c>
    </row>
    <row r="31" spans="1:46">
      <c r="A31" s="25" t="s">
        <v>1338</v>
      </c>
      <c r="B31" s="25" t="s">
        <v>1324</v>
      </c>
      <c r="C31" s="15">
        <v>0.28819444444444448</v>
      </c>
      <c r="D31" s="32">
        <v>0</v>
      </c>
      <c r="E31" s="19">
        <v>30</v>
      </c>
      <c r="F31" s="19" t="s">
        <v>1037</v>
      </c>
      <c r="G31" s="16">
        <v>1190</v>
      </c>
      <c r="H31" s="16">
        <v>995</v>
      </c>
      <c r="I31" s="57" t="s">
        <v>815</v>
      </c>
      <c r="J31" s="66" t="s">
        <v>1258</v>
      </c>
      <c r="K31" s="33">
        <v>4</v>
      </c>
      <c r="L31" s="33">
        <v>180</v>
      </c>
      <c r="M31" s="19">
        <v>5891.451</v>
      </c>
      <c r="N31" s="25" t="s">
        <v>1326</v>
      </c>
      <c r="O31" s="100">
        <v>266.5</v>
      </c>
      <c r="P31" s="100">
        <v>274.60000000000002</v>
      </c>
      <c r="Q31" s="100">
        <v>266.46249999999998</v>
      </c>
      <c r="R31" s="100">
        <v>274.41250000000002</v>
      </c>
      <c r="S31"/>
      <c r="T31" s="394"/>
      <c r="U31" s="438"/>
      <c r="V31" s="342"/>
      <c r="W31"/>
      <c r="X31"/>
      <c r="Y31"/>
    </row>
    <row r="32" spans="1:46">
      <c r="A32" s="25" t="s">
        <v>1325</v>
      </c>
      <c r="B32" s="25" t="s">
        <v>974</v>
      </c>
      <c r="C32" s="15">
        <v>0.30069444444444443</v>
      </c>
      <c r="D32" s="15"/>
      <c r="E32" s="19">
        <v>600</v>
      </c>
      <c r="F32" s="19" t="s">
        <v>1037</v>
      </c>
      <c r="G32" s="16">
        <v>1190</v>
      </c>
      <c r="H32" s="16">
        <v>1099</v>
      </c>
      <c r="I32" s="52" t="s">
        <v>1328</v>
      </c>
      <c r="J32" s="16" t="s">
        <v>796</v>
      </c>
      <c r="K32" s="33">
        <v>4</v>
      </c>
      <c r="L32" s="33">
        <v>180</v>
      </c>
      <c r="M32" s="19">
        <v>5889.9508999999998</v>
      </c>
      <c r="N32" s="25"/>
      <c r="O32" s="100"/>
      <c r="P32" s="100"/>
      <c r="Q32" s="100">
        <v>266.46249999999998</v>
      </c>
      <c r="R32" s="100">
        <v>274.41250000000002</v>
      </c>
      <c r="S32"/>
      <c r="T32" s="394"/>
      <c r="U32" s="438"/>
      <c r="V32" s="342"/>
      <c r="W32"/>
      <c r="X32"/>
      <c r="Y32"/>
    </row>
    <row r="33" spans="1:46">
      <c r="A33" s="25" t="s">
        <v>1188</v>
      </c>
      <c r="B33" s="25" t="s">
        <v>1044</v>
      </c>
      <c r="C33" s="15">
        <v>0.31111111111111112</v>
      </c>
      <c r="D33" s="15"/>
      <c r="E33" s="19">
        <v>30</v>
      </c>
      <c r="F33" s="19" t="s">
        <v>1037</v>
      </c>
      <c r="G33" s="16">
        <v>1190</v>
      </c>
      <c r="H33" s="16">
        <v>1099</v>
      </c>
      <c r="I33" s="52" t="s">
        <v>1181</v>
      </c>
      <c r="J33" s="16" t="s">
        <v>796</v>
      </c>
      <c r="K33" s="33">
        <v>4</v>
      </c>
      <c r="L33" s="33">
        <v>180</v>
      </c>
      <c r="M33" s="19">
        <v>5889.9508999999998</v>
      </c>
      <c r="N33" s="25"/>
      <c r="O33" s="100"/>
      <c r="P33" s="100"/>
      <c r="Q33" s="100">
        <v>266.46249999999998</v>
      </c>
      <c r="R33" s="100">
        <v>274.41250000000002</v>
      </c>
      <c r="S33" s="431" t="s">
        <v>1188</v>
      </c>
      <c r="T33" s="394"/>
      <c r="U33" s="438"/>
      <c r="V33" s="342"/>
      <c r="W33"/>
      <c r="X33"/>
      <c r="Y33"/>
      <c r="Z33" s="597">
        <v>190.22948</v>
      </c>
      <c r="AA33" s="597">
        <v>-6.6660000000000004</v>
      </c>
      <c r="AB33" s="594">
        <v>199.15280000000001</v>
      </c>
      <c r="AC33" s="594">
        <v>49.532699999999998</v>
      </c>
      <c r="AD33" s="596">
        <v>13.5201985543</v>
      </c>
      <c r="AE33" s="594">
        <v>1.3129999999999999</v>
      </c>
      <c r="AF33" s="594">
        <v>0.20799999999999999</v>
      </c>
      <c r="AG33" s="594">
        <v>3.69</v>
      </c>
      <c r="AH33" s="594">
        <v>98.87</v>
      </c>
      <c r="AI33" s="593">
        <v>1865.1790000000001</v>
      </c>
      <c r="AJ33" s="594">
        <v>355.14118000000002</v>
      </c>
      <c r="AK33" s="594">
        <v>2.55606</v>
      </c>
      <c r="AL33" s="594">
        <v>7.1144400000000001</v>
      </c>
      <c r="AM33" s="594">
        <v>0.16033</v>
      </c>
      <c r="AN33" s="592">
        <v>150413804.69999999</v>
      </c>
      <c r="AO33" s="595">
        <v>0.63750519999999999</v>
      </c>
      <c r="AP33" s="592">
        <v>384269.47765000002</v>
      </c>
      <c r="AQ33" s="595">
        <v>3.7302799999999997E-2</v>
      </c>
      <c r="AR33" s="594">
        <v>167.768</v>
      </c>
      <c r="AS33" s="592" t="s">
        <v>472</v>
      </c>
      <c r="AT33" s="594">
        <v>12.200900000000001</v>
      </c>
    </row>
    <row r="34" spans="1:46">
      <c r="A34" s="25" t="s">
        <v>895</v>
      </c>
      <c r="B34" s="25" t="s">
        <v>874</v>
      </c>
      <c r="C34" s="15">
        <v>0.31319444444444444</v>
      </c>
      <c r="D34" s="15"/>
      <c r="E34" s="19">
        <v>300</v>
      </c>
      <c r="F34" s="19" t="s">
        <v>1037</v>
      </c>
      <c r="G34" s="16">
        <v>1190</v>
      </c>
      <c r="H34" s="16">
        <v>1099</v>
      </c>
      <c r="I34" s="52" t="s">
        <v>1300</v>
      </c>
      <c r="J34" s="16" t="s">
        <v>796</v>
      </c>
      <c r="K34" s="33">
        <v>4</v>
      </c>
      <c r="L34" s="33">
        <v>180</v>
      </c>
      <c r="M34" s="19">
        <v>5889.9508999999998</v>
      </c>
      <c r="N34" s="25"/>
      <c r="O34" s="100"/>
      <c r="P34" s="100"/>
      <c r="Q34" s="100">
        <v>266.46249999999998</v>
      </c>
      <c r="R34" s="100">
        <v>274.41250000000002</v>
      </c>
      <c r="S34" s="431" t="s">
        <v>1100</v>
      </c>
      <c r="T34" s="394">
        <v>0</v>
      </c>
      <c r="U34" s="441">
        <v>0</v>
      </c>
      <c r="V34" s="431" t="s">
        <v>12</v>
      </c>
      <c r="W34" s="593">
        <v>84.234493790850976</v>
      </c>
      <c r="X34" s="593">
        <v>-13.074142394270902</v>
      </c>
      <c r="Y34" s="593">
        <v>167.67269316276361</v>
      </c>
      <c r="Z34" s="597">
        <v>190.26079999999999</v>
      </c>
      <c r="AA34" s="597">
        <v>-6.6822600000000003</v>
      </c>
      <c r="AB34" s="594">
        <v>201.28870000000001</v>
      </c>
      <c r="AC34" s="594">
        <v>49.0852</v>
      </c>
      <c r="AD34" s="596">
        <v>13.620472334800001</v>
      </c>
      <c r="AE34" s="594">
        <v>1.3220000000000001</v>
      </c>
      <c r="AF34" s="594">
        <v>0.20899999999999999</v>
      </c>
      <c r="AG34" s="594">
        <v>3.69</v>
      </c>
      <c r="AH34" s="594">
        <v>98.875</v>
      </c>
      <c r="AI34" s="593">
        <v>1865.106</v>
      </c>
      <c r="AJ34" s="594">
        <v>355.12135999999998</v>
      </c>
      <c r="AK34" s="594">
        <v>2.5579200000000002</v>
      </c>
      <c r="AL34" s="594">
        <v>7.0637400000000001</v>
      </c>
      <c r="AM34" s="594">
        <v>0.16020000000000001</v>
      </c>
      <c r="AN34" s="592">
        <v>150414034</v>
      </c>
      <c r="AO34" s="595">
        <v>0.6367197</v>
      </c>
      <c r="AP34" s="592">
        <v>384284.61557000002</v>
      </c>
      <c r="AQ34" s="595">
        <v>4.6785300000000002E-2</v>
      </c>
      <c r="AR34" s="594">
        <v>167.7979</v>
      </c>
      <c r="AS34" s="592" t="s">
        <v>472</v>
      </c>
      <c r="AT34" s="594">
        <v>12.170999999999999</v>
      </c>
    </row>
    <row r="35" spans="1:46">
      <c r="A35" s="25" t="s">
        <v>895</v>
      </c>
      <c r="B35" s="25" t="s">
        <v>875</v>
      </c>
      <c r="C35" s="15">
        <v>0.31875000000000003</v>
      </c>
      <c r="D35" s="15"/>
      <c r="E35" s="19">
        <v>300</v>
      </c>
      <c r="F35" s="19" t="s">
        <v>1037</v>
      </c>
      <c r="G35" s="16">
        <v>1190</v>
      </c>
      <c r="H35" s="16">
        <v>1099</v>
      </c>
      <c r="I35" s="52" t="s">
        <v>792</v>
      </c>
      <c r="J35" s="16" t="s">
        <v>796</v>
      </c>
      <c r="K35" s="33">
        <v>4</v>
      </c>
      <c r="L35" s="33">
        <v>180</v>
      </c>
      <c r="M35" s="19">
        <v>5889.9508999999998</v>
      </c>
      <c r="N35" s="25"/>
      <c r="O35" s="100"/>
      <c r="P35" s="100"/>
      <c r="Q35" s="100">
        <v>266.46249999999998</v>
      </c>
      <c r="R35" s="100">
        <v>274.41250000000002</v>
      </c>
      <c r="S35" s="431" t="s">
        <v>1100</v>
      </c>
      <c r="T35" s="394">
        <v>0</v>
      </c>
      <c r="U35" s="441">
        <v>0</v>
      </c>
      <c r="V35" s="431" t="s">
        <v>200</v>
      </c>
      <c r="W35" s="593">
        <v>84.11763283816434</v>
      </c>
      <c r="X35" s="593">
        <v>-14.250375334660081</v>
      </c>
      <c r="Y35" s="593">
        <v>384.27654665987939</v>
      </c>
      <c r="Z35" s="597">
        <v>190.30277000000001</v>
      </c>
      <c r="AA35" s="597">
        <v>-6.70383</v>
      </c>
      <c r="AB35" s="594">
        <v>204.07040000000001</v>
      </c>
      <c r="AC35" s="594">
        <v>48.422400000000003</v>
      </c>
      <c r="AD35" s="596">
        <v>13.7541707089</v>
      </c>
      <c r="AE35" s="594">
        <v>1.335</v>
      </c>
      <c r="AF35" s="594">
        <v>0.21099999999999999</v>
      </c>
      <c r="AG35" s="594">
        <v>3.69</v>
      </c>
      <c r="AH35" s="594">
        <v>98.882000000000005</v>
      </c>
      <c r="AI35" s="593">
        <v>1864.982</v>
      </c>
      <c r="AJ35" s="594">
        <v>355.09508</v>
      </c>
      <c r="AK35" s="594">
        <v>2.5602299999999998</v>
      </c>
      <c r="AL35" s="594">
        <v>6.9961500000000001</v>
      </c>
      <c r="AM35" s="594">
        <v>0.16003000000000001</v>
      </c>
      <c r="AN35" s="592">
        <v>150414339.40000001</v>
      </c>
      <c r="AO35" s="595">
        <v>0.63567200000000001</v>
      </c>
      <c r="AP35" s="592">
        <v>384310.08877999999</v>
      </c>
      <c r="AQ35" s="595">
        <v>5.9331399999999999E-2</v>
      </c>
      <c r="AR35" s="594">
        <v>167.83799999999999</v>
      </c>
      <c r="AS35" s="592" t="s">
        <v>472</v>
      </c>
      <c r="AT35" s="594">
        <v>12.131</v>
      </c>
    </row>
    <row r="36" spans="1:46">
      <c r="A36" s="25" t="s">
        <v>895</v>
      </c>
      <c r="B36" s="25" t="s">
        <v>877</v>
      </c>
      <c r="C36" s="15">
        <v>0.32569444444444445</v>
      </c>
      <c r="D36" s="15"/>
      <c r="E36" s="19">
        <v>300</v>
      </c>
      <c r="F36" s="19" t="s">
        <v>1037</v>
      </c>
      <c r="G36" s="16">
        <v>1190</v>
      </c>
      <c r="H36" s="16">
        <v>1099</v>
      </c>
      <c r="I36" s="52" t="s">
        <v>873</v>
      </c>
      <c r="J36" s="16" t="s">
        <v>796</v>
      </c>
      <c r="K36" s="33">
        <v>4</v>
      </c>
      <c r="L36" s="33">
        <v>180</v>
      </c>
      <c r="M36" s="19">
        <v>5889.9508999999998</v>
      </c>
      <c r="N36" s="25"/>
      <c r="O36" s="100"/>
      <c r="P36" s="100"/>
      <c r="Q36" s="100">
        <v>266.46249999999998</v>
      </c>
      <c r="R36" s="100">
        <v>274.41250000000002</v>
      </c>
      <c r="S36" s="431" t="s">
        <v>1100</v>
      </c>
      <c r="T36" s="394">
        <v>-28</v>
      </c>
      <c r="U36" s="441">
        <v>0</v>
      </c>
      <c r="V36" s="431" t="s">
        <v>12</v>
      </c>
      <c r="W36" s="593">
        <v>83.893073733290905</v>
      </c>
      <c r="X36" s="593">
        <v>-16.371955770062677</v>
      </c>
      <c r="Y36" s="593">
        <v>933.94913422353011</v>
      </c>
      <c r="Z36" s="597">
        <v>190.35561000000001</v>
      </c>
      <c r="AA36" s="597">
        <v>-6.7306400000000002</v>
      </c>
      <c r="AB36" s="594">
        <v>207.43450000000001</v>
      </c>
      <c r="AC36" s="594">
        <v>47.492699999999999</v>
      </c>
      <c r="AD36" s="596">
        <v>13.921293676499999</v>
      </c>
      <c r="AE36" s="594">
        <v>1.355</v>
      </c>
      <c r="AF36" s="594">
        <v>0.214</v>
      </c>
      <c r="AG36" s="594">
        <v>3.68</v>
      </c>
      <c r="AH36" s="594">
        <v>98.891999999999996</v>
      </c>
      <c r="AI36" s="593">
        <v>1864.787</v>
      </c>
      <c r="AJ36" s="594">
        <v>355.0625</v>
      </c>
      <c r="AK36" s="594">
        <v>2.5628099999999998</v>
      </c>
      <c r="AL36" s="594">
        <v>6.9116499999999998</v>
      </c>
      <c r="AM36" s="594">
        <v>0.15981000000000001</v>
      </c>
      <c r="AN36" s="592">
        <v>150414720.40000001</v>
      </c>
      <c r="AO36" s="595">
        <v>0.63436179999999998</v>
      </c>
      <c r="AP36" s="592">
        <v>384350.35045000003</v>
      </c>
      <c r="AQ36" s="595">
        <v>7.4836700000000006E-2</v>
      </c>
      <c r="AR36" s="594">
        <v>167.88849999999999</v>
      </c>
      <c r="AS36" s="592" t="s">
        <v>472</v>
      </c>
      <c r="AT36" s="594">
        <v>12.0807</v>
      </c>
    </row>
    <row r="37" spans="1:46">
      <c r="A37" s="25" t="s">
        <v>895</v>
      </c>
      <c r="B37" s="25" t="s">
        <v>879</v>
      </c>
      <c r="C37" s="15">
        <v>0.33124999999999999</v>
      </c>
      <c r="D37" s="15"/>
      <c r="E37" s="19">
        <v>300</v>
      </c>
      <c r="F37" s="19" t="s">
        <v>1037</v>
      </c>
      <c r="G37" s="16">
        <v>1190</v>
      </c>
      <c r="H37" s="16">
        <v>1099</v>
      </c>
      <c r="I37" s="52" t="s">
        <v>1091</v>
      </c>
      <c r="J37" s="16" t="s">
        <v>796</v>
      </c>
      <c r="K37" s="33">
        <v>4</v>
      </c>
      <c r="L37" s="33">
        <v>180</v>
      </c>
      <c r="M37" s="19">
        <v>5889.9508999999998</v>
      </c>
      <c r="N37" s="25"/>
      <c r="O37" s="100"/>
      <c r="P37" s="100"/>
      <c r="Q37" s="100">
        <v>266.46249999999998</v>
      </c>
      <c r="R37" s="100">
        <v>274.41250000000002</v>
      </c>
      <c r="S37" s="431" t="s">
        <v>1100</v>
      </c>
      <c r="T37" s="394">
        <v>-42</v>
      </c>
      <c r="U37" s="441">
        <v>0</v>
      </c>
      <c r="V37" s="431" t="s">
        <v>12</v>
      </c>
      <c r="W37" s="593">
        <v>83.753702730378961</v>
      </c>
      <c r="X37" s="593">
        <v>-17.398765223273145</v>
      </c>
      <c r="Y37" s="593">
        <v>1319.234053591324</v>
      </c>
      <c r="Z37" s="597">
        <v>190.39823000000001</v>
      </c>
      <c r="AA37" s="597">
        <v>-6.7519499999999999</v>
      </c>
      <c r="AB37" s="594">
        <v>210.03129999999999</v>
      </c>
      <c r="AC37" s="594">
        <v>46.672600000000003</v>
      </c>
      <c r="AD37" s="596">
        <v>14.054992050599999</v>
      </c>
      <c r="AE37" s="594">
        <v>1.373</v>
      </c>
      <c r="AF37" s="594">
        <v>0.217</v>
      </c>
      <c r="AG37" s="594">
        <v>3.68</v>
      </c>
      <c r="AH37" s="594">
        <v>98.899000000000001</v>
      </c>
      <c r="AI37" s="593">
        <v>1864.598</v>
      </c>
      <c r="AJ37" s="594">
        <v>355.03669000000002</v>
      </c>
      <c r="AK37" s="594">
        <v>2.5646100000000001</v>
      </c>
      <c r="AL37" s="594">
        <v>6.8440599999999998</v>
      </c>
      <c r="AM37" s="594">
        <v>0.15962999999999999</v>
      </c>
      <c r="AN37" s="592">
        <v>150415024.69999999</v>
      </c>
      <c r="AO37" s="595">
        <v>0.63331320000000002</v>
      </c>
      <c r="AP37" s="592">
        <v>384389.21752000001</v>
      </c>
      <c r="AQ37" s="595">
        <v>8.70813E-2</v>
      </c>
      <c r="AR37" s="594">
        <v>167.92910000000001</v>
      </c>
      <c r="AS37" s="592" t="s">
        <v>472</v>
      </c>
      <c r="AT37" s="594">
        <v>12.040100000000001</v>
      </c>
    </row>
    <row r="38" spans="1:46">
      <c r="A38" s="25" t="s">
        <v>895</v>
      </c>
      <c r="B38" s="25" t="s">
        <v>1090</v>
      </c>
      <c r="C38" s="15">
        <v>0.33749999999999997</v>
      </c>
      <c r="D38" s="15"/>
      <c r="E38" s="19">
        <v>300</v>
      </c>
      <c r="F38" s="19" t="s">
        <v>1037</v>
      </c>
      <c r="G38" s="16">
        <v>1190</v>
      </c>
      <c r="H38" s="16">
        <v>1099</v>
      </c>
      <c r="I38" s="52" t="s">
        <v>1148</v>
      </c>
      <c r="J38" s="16" t="s">
        <v>796</v>
      </c>
      <c r="K38" s="33">
        <v>4</v>
      </c>
      <c r="L38" s="33">
        <v>180</v>
      </c>
      <c r="M38" s="19">
        <v>5889.9508999999998</v>
      </c>
      <c r="N38" s="25"/>
      <c r="O38" s="100"/>
      <c r="P38" s="100"/>
      <c r="Q38" s="100">
        <v>266.46249999999998</v>
      </c>
      <c r="R38" s="100">
        <v>274.41250000000002</v>
      </c>
      <c r="S38" s="431" t="s">
        <v>1100</v>
      </c>
      <c r="T38" s="394">
        <v>-60</v>
      </c>
      <c r="U38" s="441">
        <v>0</v>
      </c>
      <c r="V38" s="431" t="s">
        <v>12</v>
      </c>
      <c r="W38" s="593">
        <v>83.594448258252356</v>
      </c>
      <c r="X38" s="593">
        <v>-18.391696350892225</v>
      </c>
      <c r="Y38" s="593">
        <v>1815.7719097563308</v>
      </c>
      <c r="Z38" s="597">
        <v>190.44658000000001</v>
      </c>
      <c r="AA38" s="597">
        <v>-6.7757800000000001</v>
      </c>
      <c r="AB38" s="594">
        <v>212.84979999999999</v>
      </c>
      <c r="AC38" s="594">
        <v>45.673999999999999</v>
      </c>
      <c r="AD38" s="596">
        <v>14.2054027215</v>
      </c>
      <c r="AE38" s="594">
        <v>1.3959999999999999</v>
      </c>
      <c r="AF38" s="594">
        <v>0.221</v>
      </c>
      <c r="AG38" s="594">
        <v>3.68</v>
      </c>
      <c r="AH38" s="594">
        <v>98.906999999999996</v>
      </c>
      <c r="AI38" s="593">
        <v>1864.3520000000001</v>
      </c>
      <c r="AJ38" s="594">
        <v>355.00796000000003</v>
      </c>
      <c r="AK38" s="594">
        <v>2.5663499999999999</v>
      </c>
      <c r="AL38" s="594">
        <v>6.7680100000000003</v>
      </c>
      <c r="AM38" s="594">
        <v>0.15944</v>
      </c>
      <c r="AN38" s="592">
        <v>150415366.30000001</v>
      </c>
      <c r="AO38" s="595">
        <v>0.6321331</v>
      </c>
      <c r="AP38" s="592">
        <v>384439.92002000002</v>
      </c>
      <c r="AQ38" s="595">
        <v>0.1006673</v>
      </c>
      <c r="AR38" s="594">
        <v>167.9752</v>
      </c>
      <c r="AS38" s="592" t="s">
        <v>472</v>
      </c>
      <c r="AT38" s="594">
        <v>11.994199999999999</v>
      </c>
    </row>
    <row r="39" spans="1:46">
      <c r="A39" s="25" t="s">
        <v>1345</v>
      </c>
      <c r="B39" s="25" t="s">
        <v>1092</v>
      </c>
      <c r="C39" s="15">
        <v>0.34375</v>
      </c>
      <c r="D39" s="15"/>
      <c r="E39" s="19">
        <v>300</v>
      </c>
      <c r="F39" s="19" t="s">
        <v>1037</v>
      </c>
      <c r="G39" s="16">
        <v>1190</v>
      </c>
      <c r="H39" s="16">
        <v>1099</v>
      </c>
      <c r="I39" s="52" t="s">
        <v>1300</v>
      </c>
      <c r="J39" s="16" t="s">
        <v>796</v>
      </c>
      <c r="K39" s="33">
        <v>4</v>
      </c>
      <c r="L39" s="33">
        <v>180</v>
      </c>
      <c r="M39" s="19">
        <v>5889.9508999999998</v>
      </c>
      <c r="N39" s="25"/>
      <c r="O39" s="100"/>
      <c r="P39" s="100"/>
      <c r="Q39" s="100">
        <v>266.46249999999998</v>
      </c>
      <c r="R39" s="100">
        <v>274.41250000000002</v>
      </c>
      <c r="S39" s="431" t="s">
        <v>1262</v>
      </c>
      <c r="T39" s="394">
        <v>0</v>
      </c>
      <c r="U39" s="441">
        <v>0</v>
      </c>
      <c r="V39" s="431" t="s">
        <v>13</v>
      </c>
      <c r="W39" s="593">
        <v>-94.693605390020224</v>
      </c>
      <c r="X39" s="593">
        <v>-0.969950556268384</v>
      </c>
      <c r="Y39" s="593">
        <v>167.75921237181092</v>
      </c>
      <c r="Z39" s="597">
        <v>190.49539999999999</v>
      </c>
      <c r="AA39" s="597">
        <v>-6.7994599999999998</v>
      </c>
      <c r="AB39" s="594">
        <v>215.55860000000001</v>
      </c>
      <c r="AC39" s="594">
        <v>44.6004</v>
      </c>
      <c r="AD39" s="596">
        <v>14.3558133924</v>
      </c>
      <c r="AE39" s="594">
        <v>1.4219999999999999</v>
      </c>
      <c r="AF39" s="594">
        <v>0.22500000000000001</v>
      </c>
      <c r="AG39" s="594">
        <v>3.68</v>
      </c>
      <c r="AH39" s="594">
        <v>98.915999999999997</v>
      </c>
      <c r="AI39" s="593">
        <v>1864.0709999999999</v>
      </c>
      <c r="AJ39" s="594">
        <v>354.9796</v>
      </c>
      <c r="AK39" s="594">
        <v>2.5677599999999998</v>
      </c>
      <c r="AL39" s="594">
        <v>6.6919599999999999</v>
      </c>
      <c r="AM39" s="594">
        <v>0.15923999999999999</v>
      </c>
      <c r="AN39" s="592">
        <v>150415707.40000001</v>
      </c>
      <c r="AO39" s="595">
        <v>0.63095239999999997</v>
      </c>
      <c r="AP39" s="592">
        <v>384497.90065000003</v>
      </c>
      <c r="AQ39" s="595">
        <v>0.1140335</v>
      </c>
      <c r="AR39" s="594">
        <v>168.02170000000001</v>
      </c>
      <c r="AS39" s="592" t="s">
        <v>472</v>
      </c>
      <c r="AT39" s="594">
        <v>11.947800000000001</v>
      </c>
    </row>
    <row r="40" spans="1:46">
      <c r="A40" s="25" t="s">
        <v>1345</v>
      </c>
      <c r="B40" s="25" t="s">
        <v>884</v>
      </c>
      <c r="C40" s="15">
        <v>0.34861111111111115</v>
      </c>
      <c r="D40" s="15"/>
      <c r="E40" s="19">
        <v>300</v>
      </c>
      <c r="F40" s="19" t="s">
        <v>1037</v>
      </c>
      <c r="G40" s="16">
        <v>1190</v>
      </c>
      <c r="H40" s="16">
        <v>1099</v>
      </c>
      <c r="I40" s="52" t="s">
        <v>792</v>
      </c>
      <c r="J40" s="16" t="s">
        <v>796</v>
      </c>
      <c r="K40" s="33">
        <v>4</v>
      </c>
      <c r="L40" s="33">
        <v>180</v>
      </c>
      <c r="M40" s="19">
        <v>5889.9508999999998</v>
      </c>
      <c r="N40" s="25"/>
      <c r="O40" s="100"/>
      <c r="P40" s="100"/>
      <c r="Q40" s="100">
        <v>266.46249999999998</v>
      </c>
      <c r="R40" s="100">
        <v>274.41250000000002</v>
      </c>
      <c r="S40" s="431" t="s">
        <v>1262</v>
      </c>
      <c r="T40" s="394">
        <v>0</v>
      </c>
      <c r="U40" s="441">
        <v>0</v>
      </c>
      <c r="V40" s="431" t="s">
        <v>203</v>
      </c>
      <c r="W40" s="593">
        <v>-94.805102389234222</v>
      </c>
      <c r="X40" s="593">
        <v>1.7880692891672261</v>
      </c>
      <c r="Y40" s="593">
        <v>384.51715927623354</v>
      </c>
      <c r="Z40" s="597">
        <v>190.53371999999999</v>
      </c>
      <c r="AA40" s="597">
        <v>-6.81778</v>
      </c>
      <c r="AB40" s="594">
        <v>217.5899</v>
      </c>
      <c r="AC40" s="594">
        <v>43.716799999999999</v>
      </c>
      <c r="AD40" s="596">
        <v>14.4727994698</v>
      </c>
      <c r="AE40" s="594">
        <v>1.4450000000000001</v>
      </c>
      <c r="AF40" s="594">
        <v>0.22900000000000001</v>
      </c>
      <c r="AG40" s="594">
        <v>3.68</v>
      </c>
      <c r="AH40" s="594">
        <v>98.921999999999997</v>
      </c>
      <c r="AI40" s="593">
        <v>1863.828</v>
      </c>
      <c r="AJ40" s="594">
        <v>354.95780999999999</v>
      </c>
      <c r="AK40" s="594">
        <v>2.5686300000000002</v>
      </c>
      <c r="AL40" s="594">
        <v>6.6328199999999997</v>
      </c>
      <c r="AM40" s="594">
        <v>0.15909000000000001</v>
      </c>
      <c r="AN40" s="592">
        <v>150415972.19999999</v>
      </c>
      <c r="AO40" s="595">
        <v>0.63003370000000003</v>
      </c>
      <c r="AP40" s="592">
        <v>384547.94942999998</v>
      </c>
      <c r="AQ40" s="595">
        <v>0.12426470000000001</v>
      </c>
      <c r="AR40" s="594">
        <v>168.0581</v>
      </c>
      <c r="AS40" s="592" t="s">
        <v>472</v>
      </c>
      <c r="AT40" s="594">
        <v>11.9114</v>
      </c>
    </row>
    <row r="41" spans="1:46">
      <c r="A41" s="25" t="s">
        <v>1345</v>
      </c>
      <c r="B41" s="25" t="s">
        <v>885</v>
      </c>
      <c r="C41" s="15">
        <v>0.35347222222222219</v>
      </c>
      <c r="D41" s="15"/>
      <c r="E41" s="19">
        <v>300</v>
      </c>
      <c r="F41" s="19" t="s">
        <v>1037</v>
      </c>
      <c r="G41" s="16">
        <v>1190</v>
      </c>
      <c r="H41" s="16">
        <v>1099</v>
      </c>
      <c r="I41" s="52" t="s">
        <v>507</v>
      </c>
      <c r="J41" s="16" t="s">
        <v>796</v>
      </c>
      <c r="K41" s="33">
        <v>4</v>
      </c>
      <c r="L41" s="33">
        <v>180</v>
      </c>
      <c r="M41" s="19">
        <v>5889.9508999999998</v>
      </c>
      <c r="N41" s="25"/>
      <c r="O41" s="100"/>
      <c r="P41" s="100"/>
      <c r="Q41" s="100">
        <v>266.46249999999998</v>
      </c>
      <c r="R41" s="100">
        <v>274.41250000000002</v>
      </c>
      <c r="S41" s="431" t="s">
        <v>1262</v>
      </c>
      <c r="T41" s="394">
        <v>28</v>
      </c>
      <c r="U41" s="441">
        <v>0</v>
      </c>
      <c r="V41" s="431" t="s">
        <v>13</v>
      </c>
      <c r="W41" s="593">
        <v>-94.954114046940987</v>
      </c>
      <c r="X41" s="593">
        <v>6.3342672269890743</v>
      </c>
      <c r="Y41" s="593">
        <v>891.04742203692967</v>
      </c>
      <c r="Z41" s="597">
        <v>190.57238000000001</v>
      </c>
      <c r="AA41" s="597">
        <v>-6.8360099999999999</v>
      </c>
      <c r="AB41" s="594">
        <v>219.55609999999999</v>
      </c>
      <c r="AC41" s="594">
        <v>42.793500000000002</v>
      </c>
      <c r="AD41" s="596">
        <v>14.5897855472</v>
      </c>
      <c r="AE41" s="594">
        <v>1.47</v>
      </c>
      <c r="AF41" s="594">
        <v>0.23200000000000001</v>
      </c>
      <c r="AG41" s="594">
        <v>3.68</v>
      </c>
      <c r="AH41" s="594">
        <v>98.929000000000002</v>
      </c>
      <c r="AI41" s="593">
        <v>1863.5650000000001</v>
      </c>
      <c r="AJ41" s="594">
        <v>354.93628999999999</v>
      </c>
      <c r="AK41" s="594">
        <v>2.56928</v>
      </c>
      <c r="AL41" s="594">
        <v>6.5736699999999999</v>
      </c>
      <c r="AM41" s="594">
        <v>0.15892999999999999</v>
      </c>
      <c r="AN41" s="592">
        <v>150416236.59999999</v>
      </c>
      <c r="AO41" s="595">
        <v>0.62911479999999997</v>
      </c>
      <c r="AP41" s="592">
        <v>384602.26334</v>
      </c>
      <c r="AQ41" s="595">
        <v>0.13434170000000001</v>
      </c>
      <c r="AR41" s="594">
        <v>168.0949</v>
      </c>
      <c r="AS41" s="592" t="s">
        <v>472</v>
      </c>
      <c r="AT41" s="594">
        <v>11.874700000000001</v>
      </c>
    </row>
    <row r="42" spans="1:46">
      <c r="A42" s="25" t="s">
        <v>1345</v>
      </c>
      <c r="B42" s="35" t="s">
        <v>886</v>
      </c>
      <c r="C42" s="15">
        <v>0.36041666666666666</v>
      </c>
      <c r="D42" s="35"/>
      <c r="E42" s="19">
        <v>300</v>
      </c>
      <c r="F42" s="19" t="s">
        <v>1037</v>
      </c>
      <c r="G42" s="16">
        <v>1190</v>
      </c>
      <c r="H42" s="16">
        <v>1099</v>
      </c>
      <c r="I42" s="52" t="s">
        <v>508</v>
      </c>
      <c r="J42" s="16" t="s">
        <v>796</v>
      </c>
      <c r="K42" s="33">
        <v>4</v>
      </c>
      <c r="L42" s="33">
        <v>180</v>
      </c>
      <c r="M42" s="19">
        <v>5889.9508999999998</v>
      </c>
      <c r="N42" s="25"/>
      <c r="Q42" s="100">
        <v>266.46249999999998</v>
      </c>
      <c r="R42" s="100">
        <v>274.41250000000002</v>
      </c>
      <c r="S42" s="431" t="s">
        <v>1262</v>
      </c>
      <c r="T42" s="394">
        <v>42</v>
      </c>
      <c r="U42" s="438">
        <v>0</v>
      </c>
      <c r="V42" s="431" t="s">
        <v>13</v>
      </c>
      <c r="W42" s="593">
        <v>-95.03206235495621</v>
      </c>
      <c r="X42" s="593">
        <v>8.6476055345913849</v>
      </c>
      <c r="Y42" s="593">
        <v>1263.112366803442</v>
      </c>
      <c r="Z42" s="597">
        <v>190.62822</v>
      </c>
      <c r="AA42" s="597">
        <v>-6.86191</v>
      </c>
      <c r="AB42" s="594">
        <v>222.2544</v>
      </c>
      <c r="AC42" s="594">
        <v>41.410200000000003</v>
      </c>
      <c r="AD42" s="596">
        <v>14.756908514799999</v>
      </c>
      <c r="AE42" s="594">
        <v>1.5089999999999999</v>
      </c>
      <c r="AF42" s="594">
        <v>0.23899999999999999</v>
      </c>
      <c r="AG42" s="594">
        <v>3.68</v>
      </c>
      <c r="AH42" s="594">
        <v>98.938000000000002</v>
      </c>
      <c r="AI42" s="593">
        <v>1863.154</v>
      </c>
      <c r="AJ42" s="594">
        <v>354.90602999999999</v>
      </c>
      <c r="AK42" s="594">
        <v>2.56982</v>
      </c>
      <c r="AL42" s="594">
        <v>6.4891699999999997</v>
      </c>
      <c r="AM42" s="594">
        <v>0.15870999999999999</v>
      </c>
      <c r="AN42" s="592">
        <v>150416613.69999999</v>
      </c>
      <c r="AO42" s="595">
        <v>0.62780150000000001</v>
      </c>
      <c r="AP42" s="592">
        <v>384687.12034999998</v>
      </c>
      <c r="AQ42" s="595">
        <v>0.148452</v>
      </c>
      <c r="AR42" s="594">
        <v>168.14789999999999</v>
      </c>
      <c r="AS42" s="592" t="s">
        <v>472</v>
      </c>
      <c r="AT42" s="594">
        <v>11.8218</v>
      </c>
    </row>
    <row r="43" spans="1:46">
      <c r="A43" s="25" t="s">
        <v>1345</v>
      </c>
      <c r="B43" s="25" t="s">
        <v>657</v>
      </c>
      <c r="C43" s="38">
        <v>0.3659722222222222</v>
      </c>
      <c r="E43" s="19">
        <v>300</v>
      </c>
      <c r="F43" s="19" t="s">
        <v>1037</v>
      </c>
      <c r="G43" s="16">
        <v>1190</v>
      </c>
      <c r="H43" s="16">
        <v>1099</v>
      </c>
      <c r="I43" s="52" t="s">
        <v>1149</v>
      </c>
      <c r="J43" s="16" t="s">
        <v>796</v>
      </c>
      <c r="K43" s="33">
        <v>4</v>
      </c>
      <c r="L43" s="33">
        <v>180</v>
      </c>
      <c r="M43" s="19">
        <v>5889.9508999999998</v>
      </c>
      <c r="N43" s="25"/>
      <c r="Q43" s="100">
        <v>266.46249999999998</v>
      </c>
      <c r="R43" s="100">
        <v>274.41250000000002</v>
      </c>
      <c r="S43" s="431" t="s">
        <v>1262</v>
      </c>
      <c r="T43" s="394">
        <v>60</v>
      </c>
      <c r="U43" s="438">
        <v>0</v>
      </c>
      <c r="V43" s="431" t="s">
        <v>13</v>
      </c>
      <c r="W43" s="593">
        <v>-95.081910623393597</v>
      </c>
      <c r="X43" s="593">
        <v>10.890164454605845</v>
      </c>
      <c r="Y43" s="593">
        <v>1746.9744507201444</v>
      </c>
      <c r="Z43" s="597">
        <v>190.67344</v>
      </c>
      <c r="AA43" s="597">
        <v>-6.8824899999999998</v>
      </c>
      <c r="AB43" s="594">
        <v>224.32230000000001</v>
      </c>
      <c r="AC43" s="594">
        <v>40.253100000000003</v>
      </c>
      <c r="AD43" s="596">
        <v>14.890606889000001</v>
      </c>
      <c r="AE43" s="594">
        <v>1.5449999999999999</v>
      </c>
      <c r="AF43" s="594">
        <v>0.24399999999999999</v>
      </c>
      <c r="AG43" s="594">
        <v>3.68</v>
      </c>
      <c r="AH43" s="594">
        <v>98.945999999999998</v>
      </c>
      <c r="AI43" s="593">
        <v>1862.796</v>
      </c>
      <c r="AJ43" s="594">
        <v>354.88225999999997</v>
      </c>
      <c r="AK43" s="594">
        <v>2.5699100000000001</v>
      </c>
      <c r="AL43" s="594">
        <v>6.4215799999999996</v>
      </c>
      <c r="AM43" s="594">
        <v>0.15853999999999999</v>
      </c>
      <c r="AN43" s="592">
        <v>150416914.69999999</v>
      </c>
      <c r="AO43" s="595">
        <v>0.62675040000000004</v>
      </c>
      <c r="AP43" s="592">
        <v>384761.03558999998</v>
      </c>
      <c r="AQ43" s="595">
        <v>0.15948309999999999</v>
      </c>
      <c r="AR43" s="594">
        <v>168.1909</v>
      </c>
      <c r="AS43" s="592" t="s">
        <v>472</v>
      </c>
      <c r="AT43" s="594">
        <v>11.779</v>
      </c>
    </row>
    <row r="44" spans="1:46">
      <c r="A44" s="25" t="s">
        <v>1338</v>
      </c>
      <c r="B44" s="25" t="s">
        <v>1150</v>
      </c>
      <c r="C44" s="15">
        <v>0.37222222222222223</v>
      </c>
      <c r="D44" s="32">
        <v>0</v>
      </c>
      <c r="E44" s="19">
        <v>30</v>
      </c>
      <c r="F44" s="19" t="s">
        <v>1037</v>
      </c>
      <c r="G44" s="16">
        <v>1190</v>
      </c>
      <c r="H44" s="16">
        <v>995</v>
      </c>
      <c r="I44" s="57" t="s">
        <v>815</v>
      </c>
      <c r="J44" s="66" t="s">
        <v>1258</v>
      </c>
      <c r="K44" s="33">
        <v>4</v>
      </c>
      <c r="L44" s="33">
        <v>180</v>
      </c>
      <c r="M44" s="19">
        <v>5891.451</v>
      </c>
      <c r="N44" s="25" t="s">
        <v>646</v>
      </c>
      <c r="O44" s="105">
        <v>266.5</v>
      </c>
      <c r="P44" s="105">
        <v>274.60000000000002</v>
      </c>
      <c r="Q44" s="100">
        <v>266.46249999999998</v>
      </c>
      <c r="R44" s="100">
        <v>274.41250000000002</v>
      </c>
      <c r="S44"/>
      <c r="T44" s="394"/>
      <c r="U44" s="438"/>
      <c r="V44" s="342"/>
      <c r="W44"/>
      <c r="X44"/>
      <c r="Y44"/>
    </row>
    <row r="45" spans="1:46">
      <c r="A45" s="25" t="s">
        <v>1188</v>
      </c>
      <c r="B45" s="25" t="s">
        <v>810</v>
      </c>
      <c r="C45" s="15">
        <v>0.375</v>
      </c>
      <c r="E45" s="19">
        <v>30</v>
      </c>
      <c r="F45" s="19" t="s">
        <v>1037</v>
      </c>
      <c r="G45" s="16">
        <v>1190</v>
      </c>
      <c r="H45" s="16">
        <v>1099</v>
      </c>
      <c r="I45" s="52" t="s">
        <v>1181</v>
      </c>
      <c r="J45" s="16" t="s">
        <v>796</v>
      </c>
      <c r="K45" s="33">
        <v>4</v>
      </c>
      <c r="L45" s="33">
        <v>180</v>
      </c>
      <c r="M45" s="19">
        <v>5889.9508999999998</v>
      </c>
      <c r="N45" s="25"/>
      <c r="Q45" s="100">
        <v>266.46249999999998</v>
      </c>
      <c r="R45" s="100">
        <v>274.41250000000002</v>
      </c>
      <c r="S45" s="431" t="s">
        <v>1188</v>
      </c>
      <c r="T45" s="394"/>
      <c r="U45" s="438"/>
      <c r="V45" s="342"/>
      <c r="W45"/>
      <c r="X45"/>
      <c r="Y45"/>
      <c r="Z45" s="597">
        <v>190.73070000000001</v>
      </c>
      <c r="AA45" s="597">
        <v>-6.9080599999999999</v>
      </c>
      <c r="AB45" s="594">
        <v>226.79849999999999</v>
      </c>
      <c r="AC45" s="594">
        <v>38.748899999999999</v>
      </c>
      <c r="AD45" s="596">
        <v>15.0577298568</v>
      </c>
      <c r="AE45" s="594">
        <v>1.5940000000000001</v>
      </c>
      <c r="AF45" s="594">
        <v>0.252</v>
      </c>
      <c r="AG45" s="594">
        <v>3.68</v>
      </c>
      <c r="AH45" s="594">
        <v>98.956000000000003</v>
      </c>
      <c r="AI45" s="593">
        <v>1862.3130000000001</v>
      </c>
      <c r="AJ45" s="594">
        <v>354.85315000000003</v>
      </c>
      <c r="AK45" s="594">
        <v>2.5695899999999998</v>
      </c>
      <c r="AL45" s="594">
        <v>6.3370800000000003</v>
      </c>
      <c r="AM45" s="594">
        <v>0.15831999999999999</v>
      </c>
      <c r="AN45" s="592">
        <v>150417290.40000001</v>
      </c>
      <c r="AO45" s="595">
        <v>0.62543599999999999</v>
      </c>
      <c r="AP45" s="592">
        <v>384860.78071000002</v>
      </c>
      <c r="AQ45" s="595">
        <v>0.17292930000000001</v>
      </c>
      <c r="AR45" s="594">
        <v>168.24520000000001</v>
      </c>
      <c r="AS45" s="592" t="s">
        <v>472</v>
      </c>
      <c r="AT45" s="594">
        <v>11.7248</v>
      </c>
    </row>
    <row r="46" spans="1:46">
      <c r="A46" s="25" t="s">
        <v>1325</v>
      </c>
      <c r="B46" s="25" t="s">
        <v>811</v>
      </c>
      <c r="C46" s="15">
        <v>0.37708333333333338</v>
      </c>
      <c r="E46" s="19">
        <v>600</v>
      </c>
      <c r="F46" s="19" t="s">
        <v>1037</v>
      </c>
      <c r="G46" s="16">
        <v>1190</v>
      </c>
      <c r="H46" s="16">
        <v>1099</v>
      </c>
      <c r="I46" s="52" t="s">
        <v>645</v>
      </c>
      <c r="J46" s="16" t="s">
        <v>796</v>
      </c>
      <c r="K46" s="33">
        <v>4</v>
      </c>
      <c r="L46" s="33">
        <v>180</v>
      </c>
      <c r="M46" s="19">
        <v>5889.9508999999998</v>
      </c>
      <c r="N46" s="25"/>
      <c r="Q46" s="100">
        <v>266.46249999999998</v>
      </c>
      <c r="R46" s="100">
        <v>274.41250000000002</v>
      </c>
      <c r="S46"/>
      <c r="T46" s="394"/>
      <c r="U46" s="438"/>
      <c r="V46" s="342"/>
      <c r="W46"/>
      <c r="X46"/>
      <c r="Y46"/>
    </row>
    <row r="47" spans="1:46">
      <c r="A47" s="25" t="s">
        <v>793</v>
      </c>
      <c r="B47" s="25" t="s">
        <v>1136</v>
      </c>
      <c r="C47" s="15">
        <v>0.38750000000000001</v>
      </c>
      <c r="E47" s="19">
        <v>300</v>
      </c>
      <c r="F47" s="19" t="s">
        <v>1037</v>
      </c>
      <c r="G47" s="16">
        <v>1190</v>
      </c>
      <c r="H47" s="16">
        <v>1099</v>
      </c>
      <c r="I47" s="52" t="s">
        <v>1300</v>
      </c>
      <c r="J47" s="16" t="s">
        <v>796</v>
      </c>
      <c r="K47" s="33">
        <v>4</v>
      </c>
      <c r="L47" s="33">
        <v>180</v>
      </c>
      <c r="M47" s="19">
        <v>5889.9508999999998</v>
      </c>
      <c r="N47" s="25"/>
      <c r="Q47" s="100">
        <v>266.46249999999998</v>
      </c>
      <c r="R47" s="100">
        <v>274.41250000000002</v>
      </c>
      <c r="S47" s="431" t="s">
        <v>498</v>
      </c>
      <c r="T47" s="394">
        <v>0</v>
      </c>
      <c r="U47" s="438">
        <v>0</v>
      </c>
      <c r="V47" s="431" t="s">
        <v>12</v>
      </c>
      <c r="W47" s="593">
        <v>85.282756165080428</v>
      </c>
      <c r="X47" s="593">
        <v>16.984716181538552</v>
      </c>
      <c r="Y47" s="593">
        <v>168.02589867306892</v>
      </c>
      <c r="Z47" s="597">
        <v>190.85382999999999</v>
      </c>
      <c r="AA47" s="597">
        <v>-6.9612100000000003</v>
      </c>
      <c r="AB47" s="594">
        <v>231.63200000000001</v>
      </c>
      <c r="AC47" s="594">
        <v>35.404699999999998</v>
      </c>
      <c r="AD47" s="596">
        <v>15.4086880891</v>
      </c>
      <c r="AE47" s="594">
        <v>1.722</v>
      </c>
      <c r="AF47" s="594">
        <v>0.27200000000000002</v>
      </c>
      <c r="AG47" s="594">
        <v>3.67</v>
      </c>
      <c r="AH47" s="594">
        <v>98.975999999999999</v>
      </c>
      <c r="AI47" s="593">
        <v>1861.1769999999999</v>
      </c>
      <c r="AJ47" s="594">
        <v>354.79439000000002</v>
      </c>
      <c r="AK47" s="594">
        <v>2.5672299999999999</v>
      </c>
      <c r="AL47" s="594">
        <v>6.1596399999999996</v>
      </c>
      <c r="AM47" s="594">
        <v>0.15786</v>
      </c>
      <c r="AN47" s="592">
        <v>150418076.69999999</v>
      </c>
      <c r="AO47" s="595">
        <v>0.6226737</v>
      </c>
      <c r="AP47" s="592">
        <v>385095.81852999999</v>
      </c>
      <c r="AQ47" s="595">
        <v>0.19982510000000001</v>
      </c>
      <c r="AR47" s="594">
        <v>168.36189999999999</v>
      </c>
      <c r="AS47" s="592" t="s">
        <v>472</v>
      </c>
      <c r="AT47" s="594">
        <v>11.6083</v>
      </c>
    </row>
    <row r="48" spans="1:46">
      <c r="A48" s="25" t="s">
        <v>793</v>
      </c>
      <c r="B48" s="25" t="s">
        <v>814</v>
      </c>
      <c r="C48" s="38">
        <v>0.39513888888888887</v>
      </c>
      <c r="E48" s="19">
        <v>300</v>
      </c>
      <c r="F48" s="19" t="s">
        <v>1037</v>
      </c>
      <c r="G48" s="16">
        <v>1190</v>
      </c>
      <c r="H48" s="16">
        <v>1099</v>
      </c>
      <c r="I48" s="52" t="s">
        <v>792</v>
      </c>
      <c r="J48" s="16" t="s">
        <v>796</v>
      </c>
      <c r="K48" s="33">
        <v>4</v>
      </c>
      <c r="L48" s="33">
        <v>180</v>
      </c>
      <c r="M48" s="19">
        <v>5889.9508999999998</v>
      </c>
      <c r="N48" s="25"/>
      <c r="Q48" s="100">
        <v>266.46249999999998</v>
      </c>
      <c r="R48" s="100">
        <v>274.41250000000002</v>
      </c>
      <c r="S48" s="431" t="s">
        <v>498</v>
      </c>
      <c r="T48" s="394">
        <v>0</v>
      </c>
      <c r="U48" s="438">
        <v>0</v>
      </c>
      <c r="V48" s="431" t="s">
        <v>200</v>
      </c>
      <c r="W48" s="593">
        <v>84.989524472596401</v>
      </c>
      <c r="X48" s="593">
        <v>11.998071252644023</v>
      </c>
      <c r="Y48" s="593">
        <v>385.19808094156315</v>
      </c>
      <c r="Z48" s="597">
        <v>190.92</v>
      </c>
      <c r="AA48" s="597">
        <v>-6.9887499999999996</v>
      </c>
      <c r="AB48" s="594">
        <v>233.98220000000001</v>
      </c>
      <c r="AC48" s="594">
        <v>33.565399999999997</v>
      </c>
      <c r="AD48" s="596">
        <v>15.592523353600001</v>
      </c>
      <c r="AE48" s="594">
        <v>1.8029999999999999</v>
      </c>
      <c r="AF48" s="594">
        <v>0.28499999999999998</v>
      </c>
      <c r="AG48" s="594">
        <v>3.67</v>
      </c>
      <c r="AH48" s="594">
        <v>98.986999999999995</v>
      </c>
      <c r="AI48" s="593">
        <v>1860.518</v>
      </c>
      <c r="AJ48" s="594">
        <v>354.76499000000001</v>
      </c>
      <c r="AK48" s="594">
        <v>2.5650499999999998</v>
      </c>
      <c r="AL48" s="594">
        <v>6.0667</v>
      </c>
      <c r="AM48" s="594">
        <v>0.15762000000000001</v>
      </c>
      <c r="AN48" s="592">
        <v>150418487.19999999</v>
      </c>
      <c r="AO48" s="595">
        <v>0.62122569999999999</v>
      </c>
      <c r="AP48" s="592">
        <v>385232.12748999998</v>
      </c>
      <c r="AQ48" s="595">
        <v>0.2131313</v>
      </c>
      <c r="AR48" s="594">
        <v>168.4246</v>
      </c>
      <c r="AS48" s="592" t="s">
        <v>472</v>
      </c>
      <c r="AT48" s="594">
        <v>11.5458</v>
      </c>
    </row>
    <row r="49" spans="1:46">
      <c r="A49" s="25" t="s">
        <v>793</v>
      </c>
      <c r="B49" s="25" t="s">
        <v>1214</v>
      </c>
      <c r="C49" s="15">
        <v>0.39999999999999997</v>
      </c>
      <c r="E49" s="19">
        <v>300</v>
      </c>
      <c r="F49" s="19" t="s">
        <v>1037</v>
      </c>
      <c r="G49" s="16">
        <v>1190</v>
      </c>
      <c r="H49" s="16">
        <v>1099</v>
      </c>
      <c r="I49" s="52" t="s">
        <v>873</v>
      </c>
      <c r="J49" s="16" t="s">
        <v>796</v>
      </c>
      <c r="K49" s="33">
        <v>4</v>
      </c>
      <c r="L49" s="33">
        <v>180</v>
      </c>
      <c r="M49" s="19">
        <v>5889.9508999999998</v>
      </c>
      <c r="N49" s="25"/>
      <c r="Q49" s="100">
        <v>266.46249999999998</v>
      </c>
      <c r="R49" s="100">
        <v>274.41250000000002</v>
      </c>
      <c r="S49" s="431" t="s">
        <v>498</v>
      </c>
      <c r="T49" s="394">
        <v>-28</v>
      </c>
      <c r="U49" s="438">
        <v>0</v>
      </c>
      <c r="V49" s="431" t="s">
        <v>12</v>
      </c>
      <c r="W49" s="593">
        <v>84.604638736284684</v>
      </c>
      <c r="X49" s="593">
        <v>5.293455135349217</v>
      </c>
      <c r="Y49" s="593">
        <v>804.44583467552047</v>
      </c>
      <c r="Z49" s="597">
        <v>190.96275</v>
      </c>
      <c r="AA49" s="597">
        <v>-7.0061799999999996</v>
      </c>
      <c r="AB49" s="594">
        <v>235.41839999999999</v>
      </c>
      <c r="AC49" s="594">
        <v>32.367400000000004</v>
      </c>
      <c r="AD49" s="596">
        <v>15.709509431100001</v>
      </c>
      <c r="AE49" s="594">
        <v>1.8620000000000001</v>
      </c>
      <c r="AF49" s="594">
        <v>0.29499999999999998</v>
      </c>
      <c r="AG49" s="594">
        <v>3.67</v>
      </c>
      <c r="AH49" s="594">
        <v>98.994</v>
      </c>
      <c r="AI49" s="593">
        <v>1860.078</v>
      </c>
      <c r="AJ49" s="594">
        <v>354.74682000000001</v>
      </c>
      <c r="AK49" s="594">
        <v>2.56331</v>
      </c>
      <c r="AL49" s="594">
        <v>6.0075500000000002</v>
      </c>
      <c r="AM49" s="594">
        <v>0.15745999999999999</v>
      </c>
      <c r="AN49" s="592">
        <v>150418747.90000001</v>
      </c>
      <c r="AO49" s="595">
        <v>0.62030390000000002</v>
      </c>
      <c r="AP49" s="592">
        <v>385323.36819000001</v>
      </c>
      <c r="AQ49" s="595">
        <v>0.22130089999999999</v>
      </c>
      <c r="AR49" s="594">
        <v>168.46510000000001</v>
      </c>
      <c r="AS49" s="592" t="s">
        <v>472</v>
      </c>
      <c r="AT49" s="594">
        <v>11.5054</v>
      </c>
    </row>
    <row r="50" spans="1:46">
      <c r="A50" s="25" t="s">
        <v>793</v>
      </c>
      <c r="B50" s="25" t="s">
        <v>1215</v>
      </c>
      <c r="C50" s="15">
        <v>0.4055555555555555</v>
      </c>
      <c r="E50" s="19">
        <v>300</v>
      </c>
      <c r="F50" s="19" t="s">
        <v>1037</v>
      </c>
      <c r="G50" s="16">
        <v>1190</v>
      </c>
      <c r="H50" s="16">
        <v>1099</v>
      </c>
      <c r="I50" s="52" t="s">
        <v>1091</v>
      </c>
      <c r="J50" s="16" t="s">
        <v>796</v>
      </c>
      <c r="K50" s="33">
        <v>4</v>
      </c>
      <c r="L50" s="33">
        <v>180</v>
      </c>
      <c r="M50" s="19">
        <v>5889.9508999999998</v>
      </c>
      <c r="N50" s="25"/>
      <c r="Q50" s="100">
        <v>266.46249999999998</v>
      </c>
      <c r="R50" s="100">
        <v>274.41250000000002</v>
      </c>
      <c r="S50" s="431" t="s">
        <v>498</v>
      </c>
      <c r="T50" s="394">
        <v>-42</v>
      </c>
      <c r="U50" s="438">
        <v>0</v>
      </c>
      <c r="V50" s="431" t="s">
        <v>12</v>
      </c>
      <c r="W50" s="593">
        <v>84.363329197198297</v>
      </c>
      <c r="X50" s="593">
        <v>1.4556411169744725</v>
      </c>
      <c r="Y50" s="593">
        <v>1149.2146492117395</v>
      </c>
      <c r="Z50" s="597">
        <v>191.01223999999999</v>
      </c>
      <c r="AA50" s="597">
        <v>-7.0259999999999998</v>
      </c>
      <c r="AB50" s="594">
        <v>237.00659999999999</v>
      </c>
      <c r="AC50" s="594">
        <v>30.974299999999999</v>
      </c>
      <c r="AD50" s="596">
        <v>15.843207805400001</v>
      </c>
      <c r="AE50" s="594">
        <v>1.9359999999999999</v>
      </c>
      <c r="AF50" s="594">
        <v>0.30599999999999999</v>
      </c>
      <c r="AG50" s="594">
        <v>3.67</v>
      </c>
      <c r="AH50" s="594">
        <v>99.001999999999995</v>
      </c>
      <c r="AI50" s="593">
        <v>1859.5540000000001</v>
      </c>
      <c r="AJ50" s="594">
        <v>354.72658000000001</v>
      </c>
      <c r="AK50" s="594">
        <v>2.5609799999999998</v>
      </c>
      <c r="AL50" s="594">
        <v>5.9399600000000001</v>
      </c>
      <c r="AM50" s="594">
        <v>0.15729000000000001</v>
      </c>
      <c r="AN50" s="592">
        <v>150419045.40000001</v>
      </c>
      <c r="AO50" s="595">
        <v>0.61924999999999997</v>
      </c>
      <c r="AP50" s="592">
        <v>385431.77743000002</v>
      </c>
      <c r="AQ50" s="595">
        <v>0.23034299999999999</v>
      </c>
      <c r="AR50" s="594">
        <v>168.5119</v>
      </c>
      <c r="AS50" s="592" t="s">
        <v>472</v>
      </c>
      <c r="AT50" s="594">
        <v>11.4587</v>
      </c>
    </row>
    <row r="51" spans="1:46">
      <c r="A51" s="25" t="s">
        <v>793</v>
      </c>
      <c r="B51" s="25" t="s">
        <v>1217</v>
      </c>
      <c r="C51" s="15">
        <v>0.41736111111111113</v>
      </c>
      <c r="E51" s="19">
        <v>300</v>
      </c>
      <c r="F51" s="19" t="s">
        <v>1037</v>
      </c>
      <c r="G51" s="16">
        <v>1190</v>
      </c>
      <c r="H51" s="16">
        <v>1099</v>
      </c>
      <c r="I51" s="52" t="s">
        <v>1148</v>
      </c>
      <c r="J51" s="16" t="s">
        <v>796</v>
      </c>
      <c r="K51" s="33">
        <v>4</v>
      </c>
      <c r="L51" s="33">
        <v>180</v>
      </c>
      <c r="M51" s="19">
        <v>5889.9508999999998</v>
      </c>
      <c r="N51" s="25"/>
      <c r="Q51" s="100">
        <v>266.46249999999998</v>
      </c>
      <c r="R51" s="100">
        <v>274.41250000000002</v>
      </c>
      <c r="S51" s="431" t="s">
        <v>498</v>
      </c>
      <c r="T51" s="394">
        <v>-60</v>
      </c>
      <c r="U51" s="438">
        <v>0</v>
      </c>
      <c r="V51" s="431" t="s">
        <v>12</v>
      </c>
      <c r="W51" s="593">
        <v>84.085153590280044</v>
      </c>
      <c r="X51" s="593">
        <v>-2.292472643103773</v>
      </c>
      <c r="Y51" s="593">
        <v>1607.6404494778913</v>
      </c>
      <c r="Z51" s="597">
        <v>191.11974000000001</v>
      </c>
      <c r="AA51" s="597">
        <v>-7.0677899999999996</v>
      </c>
      <c r="AB51" s="594">
        <v>240.20820000000001</v>
      </c>
      <c r="AC51" s="594">
        <v>27.936900000000001</v>
      </c>
      <c r="AD51" s="596">
        <v>16.127316850700002</v>
      </c>
      <c r="AE51" s="594">
        <v>2.125</v>
      </c>
      <c r="AF51" s="594">
        <v>0.33600000000000002</v>
      </c>
      <c r="AG51" s="594">
        <v>3.67</v>
      </c>
      <c r="AH51" s="594">
        <v>99.02</v>
      </c>
      <c r="AI51" s="593">
        <v>1858.376</v>
      </c>
      <c r="AJ51" s="594">
        <v>354.68554999999998</v>
      </c>
      <c r="AK51" s="594">
        <v>2.5547800000000001</v>
      </c>
      <c r="AL51" s="594">
        <v>5.7963100000000001</v>
      </c>
      <c r="AM51" s="594">
        <v>0.15692</v>
      </c>
      <c r="AN51" s="592">
        <v>150419675.90000001</v>
      </c>
      <c r="AO51" s="595">
        <v>0.61700929999999998</v>
      </c>
      <c r="AP51" s="592">
        <v>385676.10430000001</v>
      </c>
      <c r="AQ51" s="595">
        <v>0.248469</v>
      </c>
      <c r="AR51" s="594">
        <v>168.61359999999999</v>
      </c>
      <c r="AS51" s="592" t="s">
        <v>472</v>
      </c>
      <c r="AT51" s="594">
        <v>11.357200000000001</v>
      </c>
    </row>
    <row r="52" spans="1:46">
      <c r="A52" s="25" t="s">
        <v>1346</v>
      </c>
      <c r="B52" s="25" t="s">
        <v>1218</v>
      </c>
      <c r="C52" s="38">
        <v>0.42222222222222222</v>
      </c>
      <c r="E52" s="19">
        <v>300</v>
      </c>
      <c r="F52" s="19" t="s">
        <v>1037</v>
      </c>
      <c r="G52" s="16">
        <v>1190</v>
      </c>
      <c r="H52" s="16">
        <v>1099</v>
      </c>
      <c r="I52" s="52" t="s">
        <v>1300</v>
      </c>
      <c r="J52" s="16" t="s">
        <v>796</v>
      </c>
      <c r="K52" s="33">
        <v>4</v>
      </c>
      <c r="L52" s="33">
        <v>180</v>
      </c>
      <c r="M52" s="19">
        <v>5889.9508999999998</v>
      </c>
      <c r="Q52" s="100">
        <v>266.46249999999998</v>
      </c>
      <c r="R52" s="100">
        <v>274.41250000000002</v>
      </c>
      <c r="S52" s="431" t="s">
        <v>652</v>
      </c>
      <c r="T52" s="394">
        <v>0</v>
      </c>
      <c r="U52" s="438">
        <v>0</v>
      </c>
      <c r="V52" s="431" t="s">
        <v>13</v>
      </c>
      <c r="W52" s="593">
        <v>-96.41279081300155</v>
      </c>
      <c r="X52" s="593">
        <v>28.83636783347081</v>
      </c>
      <c r="Y52" s="593">
        <v>168.32549431857478</v>
      </c>
      <c r="Z52" s="597">
        <v>191.16496000000001</v>
      </c>
      <c r="AA52" s="597">
        <v>-7.0848699999999996</v>
      </c>
      <c r="AB52" s="594">
        <v>241.46360000000001</v>
      </c>
      <c r="AC52" s="594">
        <v>26.658999999999999</v>
      </c>
      <c r="AD52" s="596">
        <v>16.2443029282</v>
      </c>
      <c r="AE52" s="594">
        <v>2.218</v>
      </c>
      <c r="AF52" s="594">
        <v>0.35099999999999998</v>
      </c>
      <c r="AG52" s="594">
        <v>3.67</v>
      </c>
      <c r="AH52" s="594">
        <v>99.027000000000001</v>
      </c>
      <c r="AI52" s="593">
        <v>1857.867</v>
      </c>
      <c r="AJ52" s="594">
        <v>354.66946999999999</v>
      </c>
      <c r="AK52" s="594">
        <v>2.5517300000000001</v>
      </c>
      <c r="AL52" s="594">
        <v>5.7371699999999999</v>
      </c>
      <c r="AM52" s="594">
        <v>0.15676000000000001</v>
      </c>
      <c r="AN52" s="592">
        <v>150419934.90000001</v>
      </c>
      <c r="AO52" s="595">
        <v>0.61608609999999997</v>
      </c>
      <c r="AP52" s="592">
        <v>385781.94598000002</v>
      </c>
      <c r="AQ52" s="595">
        <v>0.25548559999999998</v>
      </c>
      <c r="AR52" s="594">
        <v>168.65639999999999</v>
      </c>
      <c r="AS52" s="592" t="s">
        <v>472</v>
      </c>
      <c r="AT52" s="594">
        <v>11.314500000000001</v>
      </c>
    </row>
    <row r="53" spans="1:46">
      <c r="A53" s="25" t="s">
        <v>1346</v>
      </c>
      <c r="B53" s="25" t="s">
        <v>1219</v>
      </c>
      <c r="C53" s="38">
        <v>0.42708333333333331</v>
      </c>
      <c r="E53" s="19">
        <v>300</v>
      </c>
      <c r="F53" s="19" t="s">
        <v>1037</v>
      </c>
      <c r="G53" s="16">
        <v>1190</v>
      </c>
      <c r="H53" s="16">
        <v>1099</v>
      </c>
      <c r="I53" s="52" t="s">
        <v>792</v>
      </c>
      <c r="J53" s="16" t="s">
        <v>796</v>
      </c>
      <c r="K53" s="33">
        <v>4</v>
      </c>
      <c r="L53" s="33">
        <v>180</v>
      </c>
      <c r="M53" s="19">
        <v>5889.9508999999998</v>
      </c>
      <c r="Q53" s="100">
        <v>266.46249999999998</v>
      </c>
      <c r="R53" s="100">
        <v>274.41250000000002</v>
      </c>
      <c r="S53" s="431" t="s">
        <v>652</v>
      </c>
      <c r="T53" s="394">
        <v>0</v>
      </c>
      <c r="U53" s="438">
        <v>0</v>
      </c>
      <c r="V53" s="431" t="s">
        <v>203</v>
      </c>
      <c r="W53" s="593">
        <v>-96.367450648690451</v>
      </c>
      <c r="X53" s="593">
        <v>28.387140068959884</v>
      </c>
      <c r="Y53" s="593">
        <v>385.86187883148614</v>
      </c>
      <c r="Z53" s="597">
        <v>191.21077</v>
      </c>
      <c r="AA53" s="597">
        <v>-7.1018800000000004</v>
      </c>
      <c r="AB53" s="594">
        <v>242.68530000000001</v>
      </c>
      <c r="AC53" s="594">
        <v>25.366800000000001</v>
      </c>
      <c r="AD53" s="596">
        <v>16.361289005700002</v>
      </c>
      <c r="AE53" s="594">
        <v>2.3210000000000002</v>
      </c>
      <c r="AF53" s="594">
        <v>0.36699999999999999</v>
      </c>
      <c r="AG53" s="594">
        <v>3.66</v>
      </c>
      <c r="AH53" s="594">
        <v>99.034999999999997</v>
      </c>
      <c r="AI53" s="593">
        <v>1857.3430000000001</v>
      </c>
      <c r="AJ53" s="594">
        <v>354.65388000000002</v>
      </c>
      <c r="AK53" s="594">
        <v>2.5483699999999998</v>
      </c>
      <c r="AL53" s="594">
        <v>5.6780200000000001</v>
      </c>
      <c r="AM53" s="594">
        <v>0.15661</v>
      </c>
      <c r="AN53" s="592">
        <v>150420193.40000001</v>
      </c>
      <c r="AO53" s="595">
        <v>0.61516269999999995</v>
      </c>
      <c r="AP53" s="592">
        <v>385890.67820999998</v>
      </c>
      <c r="AQ53" s="595">
        <v>0.26223229999999997</v>
      </c>
      <c r="AR53" s="594">
        <v>168.69970000000001</v>
      </c>
      <c r="AS53" s="592" t="s">
        <v>472</v>
      </c>
      <c r="AT53" s="594">
        <v>11.2713</v>
      </c>
    </row>
    <row r="54" spans="1:46">
      <c r="A54" s="25" t="s">
        <v>1346</v>
      </c>
      <c r="B54" s="25" t="s">
        <v>1052</v>
      </c>
      <c r="C54" s="38">
        <v>0.43263888888888885</v>
      </c>
      <c r="E54" s="19">
        <v>300</v>
      </c>
      <c r="F54" s="19" t="s">
        <v>1037</v>
      </c>
      <c r="G54" s="16">
        <v>1190</v>
      </c>
      <c r="H54" s="16">
        <v>1099</v>
      </c>
      <c r="I54" s="52" t="s">
        <v>507</v>
      </c>
      <c r="J54" s="16" t="s">
        <v>796</v>
      </c>
      <c r="K54" s="33">
        <v>4</v>
      </c>
      <c r="L54" s="33">
        <v>180</v>
      </c>
      <c r="M54" s="19">
        <v>5889.9508999999998</v>
      </c>
      <c r="Q54" s="100">
        <v>266.46249999999998</v>
      </c>
      <c r="R54" s="100">
        <v>274.41250000000002</v>
      </c>
      <c r="S54" s="431" t="s">
        <v>652</v>
      </c>
      <c r="T54" s="394">
        <v>28</v>
      </c>
      <c r="U54" s="438">
        <v>0</v>
      </c>
      <c r="V54" s="431" t="s">
        <v>13</v>
      </c>
      <c r="W54" s="593">
        <v>-96.242857883000312</v>
      </c>
      <c r="X54" s="593">
        <v>27.561632257783202</v>
      </c>
      <c r="Y54" s="593">
        <v>946.73967608761541</v>
      </c>
      <c r="Z54" s="597">
        <v>191.26383999999999</v>
      </c>
      <c r="AA54" s="597">
        <v>-7.1212400000000002</v>
      </c>
      <c r="AB54" s="594">
        <v>244.0428</v>
      </c>
      <c r="AC54" s="594">
        <v>23.8736</v>
      </c>
      <c r="AD54" s="596">
        <v>16.4949873801</v>
      </c>
      <c r="AE54" s="594">
        <v>2.4550000000000001</v>
      </c>
      <c r="AF54" s="594">
        <v>0.38800000000000001</v>
      </c>
      <c r="AG54" s="594">
        <v>3.66</v>
      </c>
      <c r="AH54" s="594">
        <v>99.043000000000006</v>
      </c>
      <c r="AI54" s="593">
        <v>1856.729</v>
      </c>
      <c r="AJ54" s="594">
        <v>354.63668000000001</v>
      </c>
      <c r="AK54" s="594">
        <v>2.5441699999999998</v>
      </c>
      <c r="AL54" s="594">
        <v>5.61043</v>
      </c>
      <c r="AM54" s="594">
        <v>0.15643000000000001</v>
      </c>
      <c r="AN54" s="592">
        <v>150420488.40000001</v>
      </c>
      <c r="AO54" s="595">
        <v>0.61410699999999996</v>
      </c>
      <c r="AP54" s="592">
        <v>386018.33601999999</v>
      </c>
      <c r="AQ54" s="595">
        <v>0.26960519999999999</v>
      </c>
      <c r="AR54" s="594">
        <v>168.7499</v>
      </c>
      <c r="AS54" s="592" t="s">
        <v>472</v>
      </c>
      <c r="AT54" s="594">
        <v>11.2212</v>
      </c>
    </row>
    <row r="55" spans="1:46">
      <c r="A55" s="25" t="s">
        <v>1346</v>
      </c>
      <c r="B55" s="25" t="s">
        <v>641</v>
      </c>
      <c r="C55" s="38">
        <v>0.43888888888888888</v>
      </c>
      <c r="E55" s="19">
        <v>300</v>
      </c>
      <c r="F55" s="19" t="s">
        <v>1037</v>
      </c>
      <c r="G55" s="16">
        <v>1190</v>
      </c>
      <c r="H55" s="16">
        <v>1099</v>
      </c>
      <c r="I55" s="52" t="s">
        <v>508</v>
      </c>
      <c r="J55" s="16" t="s">
        <v>796</v>
      </c>
      <c r="K55" s="33">
        <v>4</v>
      </c>
      <c r="L55" s="33">
        <v>180</v>
      </c>
      <c r="M55" s="19">
        <v>5889.9508999999998</v>
      </c>
      <c r="Q55" s="100">
        <v>266.46249999999998</v>
      </c>
      <c r="R55" s="100">
        <v>274.41250000000002</v>
      </c>
      <c r="S55" s="431" t="s">
        <v>652</v>
      </c>
      <c r="T55" s="394">
        <v>42</v>
      </c>
      <c r="U55" s="438">
        <v>0</v>
      </c>
      <c r="V55" s="431" t="s">
        <v>13</v>
      </c>
      <c r="W55" s="593">
        <v>-96.173637698436366</v>
      </c>
      <c r="X55" s="593">
        <v>27.163632241851325</v>
      </c>
      <c r="Y55" s="593">
        <v>1336.6544013614953</v>
      </c>
      <c r="Z55" s="597">
        <v>191.32449</v>
      </c>
      <c r="AA55" s="597">
        <v>-7.1429099999999996</v>
      </c>
      <c r="AB55" s="594">
        <v>245.5241</v>
      </c>
      <c r="AC55" s="594">
        <v>22.174700000000001</v>
      </c>
      <c r="AD55" s="596">
        <v>16.645398051200001</v>
      </c>
      <c r="AE55" s="594">
        <v>2.63</v>
      </c>
      <c r="AF55" s="594">
        <v>0.41599999999999998</v>
      </c>
      <c r="AG55" s="594">
        <v>3.66</v>
      </c>
      <c r="AH55" s="594">
        <v>99.052999999999997</v>
      </c>
      <c r="AI55" s="593">
        <v>1856.019</v>
      </c>
      <c r="AJ55" s="594">
        <v>354.61813999999998</v>
      </c>
      <c r="AK55" s="594">
        <v>2.5389699999999999</v>
      </c>
      <c r="AL55" s="594">
        <v>5.5343799999999996</v>
      </c>
      <c r="AM55" s="594">
        <v>0.15623000000000001</v>
      </c>
      <c r="AN55" s="592">
        <v>150420819.69999999</v>
      </c>
      <c r="AO55" s="595">
        <v>0.61291879999999999</v>
      </c>
      <c r="AP55" s="592">
        <v>386166.06722999999</v>
      </c>
      <c r="AQ55" s="595">
        <v>0.27745930000000002</v>
      </c>
      <c r="AR55" s="594">
        <v>168.8073</v>
      </c>
      <c r="AS55" s="592" t="s">
        <v>472</v>
      </c>
      <c r="AT55" s="594">
        <v>11.164</v>
      </c>
    </row>
    <row r="56" spans="1:46">
      <c r="A56" s="25" t="s">
        <v>1188</v>
      </c>
      <c r="B56" s="25" t="s">
        <v>642</v>
      </c>
      <c r="C56" s="38">
        <v>0.44375000000000003</v>
      </c>
      <c r="E56" s="19">
        <v>30</v>
      </c>
      <c r="F56" s="19" t="s">
        <v>1037</v>
      </c>
      <c r="G56" s="16">
        <v>1190</v>
      </c>
      <c r="H56" s="16">
        <v>1099</v>
      </c>
      <c r="I56" s="52" t="s">
        <v>1181</v>
      </c>
      <c r="J56" s="16" t="s">
        <v>796</v>
      </c>
      <c r="K56" s="33">
        <v>4</v>
      </c>
      <c r="L56" s="33">
        <v>180</v>
      </c>
      <c r="M56" s="19">
        <v>5889.9508999999998</v>
      </c>
      <c r="Q56" s="100">
        <v>266.46249999999998</v>
      </c>
      <c r="R56" s="100">
        <v>274.41250000000002</v>
      </c>
      <c r="S56" s="431" t="s">
        <v>1188</v>
      </c>
      <c r="T56" s="394"/>
      <c r="U56" s="394"/>
      <c r="V56" s="342"/>
      <c r="W56"/>
      <c r="X56"/>
      <c r="Y56"/>
      <c r="Z56" s="597">
        <v>191.35176999999999</v>
      </c>
      <c r="AA56" s="597">
        <v>-7.1525100000000004</v>
      </c>
      <c r="AB56" s="594">
        <v>246.1678</v>
      </c>
      <c r="AC56" s="594">
        <v>21.413499999999999</v>
      </c>
      <c r="AD56" s="596">
        <v>16.7122472384</v>
      </c>
      <c r="AE56" s="594">
        <v>2.7170000000000001</v>
      </c>
      <c r="AF56" s="594">
        <v>0.43</v>
      </c>
      <c r="AG56" s="594">
        <v>3.66</v>
      </c>
      <c r="AH56" s="594">
        <v>99.057000000000002</v>
      </c>
      <c r="AI56" s="593">
        <v>1855.6969999999999</v>
      </c>
      <c r="AJ56" s="594">
        <v>354.61018999999999</v>
      </c>
      <c r="AK56" s="594">
        <v>2.5364900000000001</v>
      </c>
      <c r="AL56" s="594">
        <v>5.5005800000000002</v>
      </c>
      <c r="AM56" s="594">
        <v>0.15615000000000001</v>
      </c>
      <c r="AN56" s="592">
        <v>150420966.80000001</v>
      </c>
      <c r="AO56" s="595">
        <v>0.61239060000000001</v>
      </c>
      <c r="AP56" s="592">
        <v>386233.06112999999</v>
      </c>
      <c r="AQ56" s="595">
        <v>0.28079759999999998</v>
      </c>
      <c r="AR56" s="594">
        <v>168.8331</v>
      </c>
      <c r="AS56" s="592" t="s">
        <v>472</v>
      </c>
      <c r="AT56" s="594">
        <v>11.138299999999999</v>
      </c>
    </row>
    <row r="57" spans="1:46">
      <c r="A57" s="25" t="s">
        <v>1325</v>
      </c>
      <c r="B57" s="25" t="s">
        <v>647</v>
      </c>
      <c r="C57" s="38">
        <v>0.4465277777777778</v>
      </c>
      <c r="E57" s="19">
        <v>300</v>
      </c>
      <c r="F57" s="19" t="s">
        <v>1037</v>
      </c>
      <c r="G57" s="16">
        <v>1190</v>
      </c>
      <c r="H57" s="16">
        <v>1099</v>
      </c>
      <c r="I57" s="52" t="s">
        <v>645</v>
      </c>
      <c r="J57" s="16" t="s">
        <v>796</v>
      </c>
      <c r="K57" s="33">
        <v>4</v>
      </c>
      <c r="L57" s="33">
        <v>180</v>
      </c>
      <c r="M57" s="19">
        <v>5889.9508999999998</v>
      </c>
      <c r="Q57" s="100">
        <v>266.46249999999998</v>
      </c>
      <c r="R57" s="100">
        <v>274.41250000000002</v>
      </c>
      <c r="S57"/>
      <c r="T57" s="394"/>
      <c r="U57" s="394"/>
      <c r="V57" s="342"/>
      <c r="W57"/>
      <c r="X57"/>
      <c r="Y57"/>
    </row>
    <row r="58" spans="1:46">
      <c r="A58" s="25" t="s">
        <v>1338</v>
      </c>
      <c r="B58" s="25" t="s">
        <v>649</v>
      </c>
      <c r="C58" s="38">
        <v>0.45902777777777781</v>
      </c>
      <c r="D58" s="32">
        <v>0</v>
      </c>
      <c r="E58" s="19">
        <v>30</v>
      </c>
      <c r="F58" s="19" t="s">
        <v>1037</v>
      </c>
      <c r="G58" s="16">
        <v>1190</v>
      </c>
      <c r="H58" s="16">
        <v>995</v>
      </c>
      <c r="I58" s="52" t="s">
        <v>650</v>
      </c>
      <c r="J58" s="66" t="s">
        <v>1258</v>
      </c>
      <c r="K58" s="33">
        <v>4</v>
      </c>
      <c r="L58" s="33">
        <v>180</v>
      </c>
      <c r="M58" s="19">
        <v>5891.451</v>
      </c>
      <c r="N58" t="s">
        <v>648</v>
      </c>
      <c r="O58" s="116">
        <v>266.5</v>
      </c>
      <c r="P58" s="116">
        <v>274.5</v>
      </c>
      <c r="Q58" s="100">
        <v>266.46249999999998</v>
      </c>
      <c r="R58" s="100">
        <v>274.41250000000002</v>
      </c>
      <c r="S58"/>
      <c r="T58" s="394"/>
      <c r="U58" s="394"/>
      <c r="V58"/>
      <c r="W58"/>
      <c r="X58"/>
      <c r="Y58"/>
    </row>
    <row r="59" spans="1:46">
      <c r="A59" s="25" t="s">
        <v>1338</v>
      </c>
      <c r="B59" s="25" t="s">
        <v>644</v>
      </c>
      <c r="C59" s="38">
        <v>0.46111111111111108</v>
      </c>
      <c r="D59" s="32">
        <v>0</v>
      </c>
      <c r="E59" s="19">
        <v>30</v>
      </c>
      <c r="F59" s="19" t="s">
        <v>1037</v>
      </c>
      <c r="G59" s="16">
        <v>1070</v>
      </c>
      <c r="H59" s="16">
        <v>875</v>
      </c>
      <c r="I59" s="52" t="s">
        <v>1267</v>
      </c>
      <c r="J59" s="66" t="s">
        <v>1258</v>
      </c>
      <c r="K59" s="33">
        <v>4</v>
      </c>
      <c r="L59" s="33">
        <v>180</v>
      </c>
      <c r="M59" s="19">
        <v>5891.451</v>
      </c>
      <c r="O59" s="116">
        <v>266.3</v>
      </c>
      <c r="P59" s="116">
        <v>274.5</v>
      </c>
      <c r="Q59" s="100">
        <v>266.46249999999998</v>
      </c>
      <c r="R59" s="100">
        <v>274.41250000000002</v>
      </c>
      <c r="S59"/>
      <c r="T59" s="395"/>
      <c r="U59" s="395"/>
      <c r="V59"/>
      <c r="W59"/>
      <c r="X59"/>
      <c r="Y59"/>
    </row>
    <row r="60" spans="1:46">
      <c r="A60" s="25" t="s">
        <v>1259</v>
      </c>
      <c r="B60" s="25" t="s">
        <v>651</v>
      </c>
      <c r="D60" s="32">
        <v>0</v>
      </c>
      <c r="E60" s="19">
        <v>10</v>
      </c>
      <c r="F60" s="19" t="s">
        <v>1037</v>
      </c>
      <c r="G60" s="16">
        <v>1190</v>
      </c>
      <c r="H60" s="16">
        <v>1099</v>
      </c>
      <c r="I60" s="57" t="s">
        <v>815</v>
      </c>
      <c r="J60" s="66" t="s">
        <v>1258</v>
      </c>
      <c r="K60" s="33">
        <v>4</v>
      </c>
      <c r="L60" s="33">
        <v>180</v>
      </c>
      <c r="M60" s="19">
        <v>5889.9508999999998</v>
      </c>
      <c r="O60" s="116">
        <v>266.5</v>
      </c>
      <c r="P60" s="116">
        <v>274.2</v>
      </c>
      <c r="Q60" s="100">
        <v>266.46249999999998</v>
      </c>
      <c r="R60" s="100">
        <v>274.41250000000002</v>
      </c>
      <c r="S60"/>
      <c r="T60" s="395"/>
      <c r="U60" s="395"/>
      <c r="V60"/>
      <c r="W60"/>
      <c r="X60"/>
      <c r="Y60"/>
    </row>
    <row r="61" spans="1:46">
      <c r="J61" s="1"/>
      <c r="K61" s="1"/>
      <c r="L61" s="1"/>
      <c r="M61" s="18"/>
      <c r="S61"/>
      <c r="T61" s="395"/>
      <c r="U61" s="395"/>
      <c r="V61"/>
      <c r="W61"/>
      <c r="X61"/>
      <c r="Y61"/>
    </row>
    <row r="62" spans="1:46">
      <c r="J62" s="1"/>
      <c r="K62" s="1"/>
      <c r="L62" s="1"/>
      <c r="M62" s="18"/>
      <c r="N62" t="s">
        <v>659</v>
      </c>
      <c r="S62"/>
      <c r="T62"/>
      <c r="U62"/>
      <c r="V62"/>
      <c r="W62"/>
      <c r="X62"/>
      <c r="Y62"/>
    </row>
    <row r="63" spans="1:46">
      <c r="J63" s="1"/>
      <c r="K63" s="1"/>
      <c r="L63" s="1"/>
      <c r="M63" s="18"/>
      <c r="S63"/>
      <c r="T63"/>
      <c r="U63"/>
      <c r="V63"/>
      <c r="W63"/>
      <c r="X63"/>
      <c r="Y63"/>
    </row>
    <row r="64" spans="1:46">
      <c r="A64" s="2"/>
      <c r="B64" s="183" t="s">
        <v>1260</v>
      </c>
      <c r="C64" s="147" t="s">
        <v>1261</v>
      </c>
      <c r="D64" s="84">
        <v>5888.5839999999998</v>
      </c>
      <c r="E64" s="149"/>
      <c r="F64" s="84" t="s">
        <v>1262</v>
      </c>
      <c r="G64" s="84" t="s">
        <v>1263</v>
      </c>
      <c r="H64" s="84" t="s">
        <v>1264</v>
      </c>
      <c r="I64" s="22" t="s">
        <v>1100</v>
      </c>
      <c r="J64" s="84" t="s">
        <v>1101</v>
      </c>
      <c r="K64" s="84" t="s">
        <v>1102</v>
      </c>
      <c r="L64" s="177"/>
      <c r="M64" s="18"/>
      <c r="S64"/>
      <c r="T64"/>
      <c r="U64"/>
      <c r="V64"/>
      <c r="W64"/>
      <c r="X64"/>
      <c r="Y64"/>
    </row>
    <row r="65" spans="1:25">
      <c r="A65" s="2"/>
      <c r="B65" s="182"/>
      <c r="C65" s="147" t="s">
        <v>1099</v>
      </c>
      <c r="D65" s="84">
        <v>5889.9508999999998</v>
      </c>
      <c r="E65" s="149"/>
      <c r="F65" s="84" t="s">
        <v>652</v>
      </c>
      <c r="G65" s="84" t="s">
        <v>653</v>
      </c>
      <c r="H65" s="84" t="s">
        <v>654</v>
      </c>
      <c r="I65" s="22" t="s">
        <v>1294</v>
      </c>
      <c r="J65" s="84" t="s">
        <v>1295</v>
      </c>
      <c r="K65" s="84" t="s">
        <v>501</v>
      </c>
      <c r="L65" s="177"/>
      <c r="M65" s="18"/>
      <c r="S65"/>
      <c r="T65"/>
      <c r="U65"/>
      <c r="V65"/>
      <c r="W65"/>
      <c r="X65"/>
      <c r="Y65"/>
    </row>
    <row r="66" spans="1:25">
      <c r="A66" s="2"/>
      <c r="B66" s="182"/>
      <c r="C66" s="147" t="s">
        <v>502</v>
      </c>
      <c r="D66" s="84">
        <v>5891.451</v>
      </c>
      <c r="E66" s="149"/>
      <c r="F66" s="84" t="s">
        <v>503</v>
      </c>
      <c r="G66" s="84" t="s">
        <v>504</v>
      </c>
      <c r="H66" s="84" t="s">
        <v>505</v>
      </c>
      <c r="I66" s="22" t="s">
        <v>480</v>
      </c>
      <c r="J66" s="84" t="s">
        <v>496</v>
      </c>
      <c r="K66" s="84" t="s">
        <v>440</v>
      </c>
      <c r="L66" s="177"/>
      <c r="M66" s="18"/>
      <c r="S66"/>
      <c r="T66"/>
      <c r="U66"/>
      <c r="V66"/>
      <c r="W66"/>
      <c r="X66"/>
      <c r="Y66"/>
    </row>
    <row r="67" spans="1:25">
      <c r="B67" s="182"/>
      <c r="C67" s="147" t="s">
        <v>497</v>
      </c>
      <c r="D67" s="155">
        <v>7647.38</v>
      </c>
      <c r="E67" s="149"/>
      <c r="F67" s="84" t="s">
        <v>1132</v>
      </c>
      <c r="G67" s="84" t="s">
        <v>1095</v>
      </c>
      <c r="H67" s="84" t="s">
        <v>1293</v>
      </c>
      <c r="I67" s="22" t="s">
        <v>498</v>
      </c>
      <c r="J67" s="84" t="s">
        <v>499</v>
      </c>
      <c r="K67" s="84" t="s">
        <v>500</v>
      </c>
      <c r="L67" s="177"/>
      <c r="M67" s="18"/>
      <c r="S67"/>
      <c r="T67"/>
      <c r="U67"/>
      <c r="V67"/>
      <c r="W67"/>
      <c r="X67"/>
      <c r="Y67"/>
    </row>
    <row r="68" spans="1:25">
      <c r="B68" s="182"/>
      <c r="C68" s="147" t="s">
        <v>374</v>
      </c>
      <c r="D68" s="84">
        <v>7698.9647000000004</v>
      </c>
      <c r="E68" s="149"/>
      <c r="F68" s="84" t="s">
        <v>375</v>
      </c>
      <c r="G68" s="84" t="s">
        <v>376</v>
      </c>
      <c r="H68" s="84" t="s">
        <v>377</v>
      </c>
      <c r="I68" s="22" t="s">
        <v>378</v>
      </c>
      <c r="J68" s="84" t="s">
        <v>379</v>
      </c>
      <c r="K68" s="84" t="s">
        <v>380</v>
      </c>
      <c r="L68" s="177"/>
      <c r="M68" s="18"/>
      <c r="S68"/>
      <c r="T68"/>
      <c r="U68"/>
      <c r="V68"/>
      <c r="W68"/>
      <c r="X68"/>
      <c r="Y68"/>
    </row>
    <row r="69" spans="1:25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 s="18"/>
      <c r="S69"/>
      <c r="T69"/>
      <c r="U69"/>
      <c r="V69"/>
      <c r="W69"/>
      <c r="X69"/>
      <c r="Y69"/>
    </row>
    <row r="70" spans="1:25">
      <c r="B70" s="182"/>
      <c r="C70" s="147" t="s">
        <v>1302</v>
      </c>
      <c r="D70" s="748" t="s">
        <v>1297</v>
      </c>
      <c r="E70" s="748"/>
      <c r="F70" s="84" t="s">
        <v>381</v>
      </c>
      <c r="G70" s="177"/>
      <c r="H70" s="177"/>
      <c r="I70" s="173" t="s">
        <v>1139</v>
      </c>
      <c r="J70" s="736" t="s">
        <v>1140</v>
      </c>
      <c r="K70" s="736"/>
      <c r="L70" s="148" t="s">
        <v>1141</v>
      </c>
      <c r="M70" s="18"/>
      <c r="S70"/>
      <c r="T70"/>
      <c r="U70"/>
      <c r="V70"/>
      <c r="W70"/>
      <c r="X70"/>
      <c r="Y70"/>
    </row>
    <row r="71" spans="1:25">
      <c r="B71" s="182"/>
      <c r="C71" s="147" t="s">
        <v>1303</v>
      </c>
      <c r="D71" s="748" t="s">
        <v>1298</v>
      </c>
      <c r="E71" s="748"/>
      <c r="F71" s="19"/>
      <c r="G71" s="177"/>
      <c r="H71" s="177"/>
      <c r="J71" s="736" t="s">
        <v>441</v>
      </c>
      <c r="K71" s="736"/>
      <c r="L71" s="148" t="s">
        <v>1143</v>
      </c>
      <c r="M71" s="18"/>
      <c r="S71"/>
      <c r="T71"/>
      <c r="U71"/>
      <c r="V71"/>
      <c r="W71"/>
      <c r="X71"/>
      <c r="Y71"/>
    </row>
    <row r="72" spans="1:25">
      <c r="B72" s="182"/>
      <c r="C72" s="147" t="s">
        <v>1304</v>
      </c>
      <c r="D72" s="748" t="s">
        <v>1299</v>
      </c>
      <c r="E72" s="748"/>
      <c r="F72" s="19"/>
      <c r="G72" s="177"/>
      <c r="H72" s="177"/>
      <c r="J72" s="177"/>
      <c r="K72" s="177"/>
      <c r="L72" s="177"/>
      <c r="M72" s="18"/>
      <c r="S72"/>
      <c r="T72"/>
      <c r="U72"/>
      <c r="V72"/>
      <c r="W72"/>
      <c r="X72"/>
      <c r="Y72"/>
    </row>
    <row r="73" spans="1:25">
      <c r="B73" s="182"/>
      <c r="C73" s="147" t="s">
        <v>1305</v>
      </c>
      <c r="D73" s="748" t="s">
        <v>1138</v>
      </c>
      <c r="E73" s="748"/>
      <c r="F73" s="19"/>
      <c r="G73" s="177"/>
      <c r="H73" s="177"/>
      <c r="I73" s="177"/>
      <c r="J73" s="177"/>
      <c r="K73" s="177"/>
      <c r="L73" s="177"/>
      <c r="M73" s="18"/>
      <c r="S73" s="35"/>
      <c r="T73" s="35"/>
      <c r="U73" s="35"/>
      <c r="V73" s="35"/>
      <c r="W73"/>
      <c r="X73"/>
      <c r="Y73"/>
    </row>
    <row r="74" spans="1:25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 s="18"/>
      <c r="S74"/>
      <c r="T74"/>
      <c r="U74"/>
      <c r="V74"/>
      <c r="W74"/>
      <c r="X74"/>
      <c r="Y74"/>
    </row>
    <row r="75" spans="1:25">
      <c r="B75" s="182"/>
      <c r="C75" s="28" t="s">
        <v>786</v>
      </c>
      <c r="D75" s="175">
        <v>1</v>
      </c>
      <c r="E75" s="749" t="s">
        <v>1032</v>
      </c>
      <c r="F75" s="749"/>
      <c r="G75" s="749"/>
      <c r="H75" s="177"/>
      <c r="I75" s="177"/>
      <c r="J75" s="177"/>
      <c r="K75" s="177"/>
      <c r="L75" s="177"/>
      <c r="M75" s="18"/>
      <c r="S75"/>
      <c r="T75"/>
      <c r="U75"/>
      <c r="V75"/>
      <c r="W75"/>
      <c r="X75"/>
      <c r="Y75"/>
    </row>
    <row r="76" spans="1:25">
      <c r="B76" s="182"/>
      <c r="C76" s="19"/>
      <c r="D76" s="28"/>
      <c r="E76" s="750" t="s">
        <v>1183</v>
      </c>
      <c r="F76" s="751"/>
      <c r="G76" s="751"/>
      <c r="H76" s="177"/>
      <c r="I76" s="177"/>
      <c r="J76" s="177"/>
      <c r="K76" s="177"/>
      <c r="L76" s="177"/>
      <c r="M76" s="18"/>
      <c r="S76"/>
      <c r="T76"/>
      <c r="U76"/>
      <c r="V76"/>
      <c r="W76"/>
      <c r="X76"/>
      <c r="Y76"/>
    </row>
    <row r="77" spans="1:25">
      <c r="B77" s="182"/>
      <c r="C77" s="85"/>
      <c r="D77" s="28">
        <v>2</v>
      </c>
      <c r="E77" s="749" t="s">
        <v>1008</v>
      </c>
      <c r="F77" s="749"/>
      <c r="G77" s="749"/>
      <c r="H77" s="177"/>
      <c r="I77" s="177"/>
      <c r="J77" s="177"/>
      <c r="K77" s="177"/>
      <c r="L77" s="177"/>
      <c r="M77" s="18"/>
      <c r="S77"/>
      <c r="T77"/>
      <c r="U77"/>
      <c r="V77"/>
      <c r="W77"/>
      <c r="X77"/>
      <c r="Y77"/>
    </row>
    <row r="78" spans="1:25">
      <c r="B78" s="182"/>
      <c r="C78" s="85"/>
      <c r="D78" s="28"/>
      <c r="E78" s="750" t="s">
        <v>1009</v>
      </c>
      <c r="F78" s="751"/>
      <c r="G78" s="751"/>
      <c r="H78" s="177"/>
      <c r="I78" s="177"/>
      <c r="J78" s="177"/>
      <c r="K78" s="177"/>
      <c r="L78" s="177"/>
      <c r="M78" s="18"/>
      <c r="S78"/>
      <c r="T78"/>
      <c r="U78"/>
      <c r="V78"/>
      <c r="W78"/>
      <c r="X78"/>
      <c r="Y78"/>
    </row>
    <row r="79" spans="1:25">
      <c r="B79" s="182"/>
      <c r="C79" s="177"/>
      <c r="D79" s="175">
        <v>3</v>
      </c>
      <c r="E79" s="736" t="s">
        <v>1010</v>
      </c>
      <c r="F79" s="736"/>
      <c r="G79" s="736"/>
      <c r="H79" s="177"/>
      <c r="I79" s="177"/>
      <c r="J79" s="177"/>
      <c r="K79" s="177"/>
      <c r="L79" s="177"/>
      <c r="M79" s="18"/>
      <c r="S79"/>
      <c r="T79"/>
      <c r="U79"/>
      <c r="V79"/>
      <c r="W79"/>
      <c r="X79"/>
      <c r="Y79"/>
    </row>
    <row r="80" spans="1:25">
      <c r="B80" s="182"/>
      <c r="C80" s="177"/>
      <c r="D80" s="175"/>
      <c r="E80" s="746" t="s">
        <v>1353</v>
      </c>
      <c r="F80" s="746"/>
      <c r="G80" s="746"/>
      <c r="H80" s="177"/>
      <c r="I80" s="177"/>
      <c r="J80" s="177"/>
      <c r="K80" s="177"/>
      <c r="L80" s="177"/>
      <c r="M80" s="18"/>
      <c r="S80"/>
      <c r="T80"/>
      <c r="U80"/>
      <c r="V80"/>
      <c r="W80"/>
      <c r="X80"/>
      <c r="Y80"/>
    </row>
    <row r="81" spans="1:25">
      <c r="B81" s="182"/>
      <c r="C81" s="177"/>
      <c r="D81" s="175">
        <v>4</v>
      </c>
      <c r="E81" s="736" t="s">
        <v>1035</v>
      </c>
      <c r="F81" s="736"/>
      <c r="G81" s="736"/>
      <c r="H81" s="177"/>
      <c r="I81" s="177"/>
      <c r="J81" s="177"/>
      <c r="K81" s="177"/>
      <c r="L81" s="177"/>
      <c r="M81" s="18"/>
      <c r="S81"/>
      <c r="T81"/>
      <c r="U81"/>
      <c r="V81"/>
      <c r="W81"/>
      <c r="X81"/>
      <c r="Y81"/>
    </row>
    <row r="82" spans="1:25">
      <c r="A82" s="2"/>
      <c r="B82" s="182"/>
      <c r="C82" s="85"/>
      <c r="D82" s="28"/>
      <c r="E82" s="749"/>
      <c r="F82" s="749"/>
      <c r="G82" s="749"/>
      <c r="H82" s="177"/>
      <c r="I82" s="177"/>
      <c r="J82" s="177"/>
      <c r="K82" s="177"/>
      <c r="L82" s="177"/>
      <c r="M82" s="18"/>
      <c r="S82"/>
      <c r="T82"/>
      <c r="U82"/>
      <c r="V82"/>
      <c r="W82"/>
      <c r="X82"/>
      <c r="Y82"/>
    </row>
    <row r="83" spans="1:25">
      <c r="A83" s="2"/>
      <c r="B83" s="182"/>
      <c r="C83" s="85"/>
      <c r="D83" s="28"/>
      <c r="E83" s="750"/>
      <c r="F83" s="751"/>
      <c r="G83" s="751"/>
      <c r="H83" s="177"/>
      <c r="I83" s="177"/>
      <c r="J83" s="177"/>
      <c r="K83" s="177"/>
      <c r="L83" s="177"/>
      <c r="M83" s="18"/>
      <c r="S83"/>
      <c r="T83"/>
      <c r="U83"/>
      <c r="V83"/>
      <c r="W83"/>
      <c r="X83"/>
      <c r="Y83"/>
    </row>
    <row r="84" spans="1:25">
      <c r="A84" s="3"/>
      <c r="B84" s="182"/>
      <c r="C84" s="177"/>
      <c r="D84" s="175"/>
      <c r="E84" s="736"/>
      <c r="F84" s="736"/>
      <c r="G84" s="736"/>
      <c r="H84" s="177"/>
      <c r="I84" s="177"/>
      <c r="J84" s="177"/>
      <c r="K84" s="177"/>
      <c r="L84" s="177"/>
      <c r="M84" s="18"/>
      <c r="S84"/>
      <c r="T84"/>
      <c r="U84"/>
      <c r="V84"/>
      <c r="W84"/>
      <c r="X84"/>
      <c r="Y84"/>
    </row>
    <row r="85" spans="1:25">
      <c r="A85" s="2"/>
      <c r="B85" s="182"/>
      <c r="C85" s="177"/>
      <c r="D85" s="175"/>
      <c r="E85" s="746"/>
      <c r="F85" s="746"/>
      <c r="G85" s="746"/>
      <c r="H85" s="177"/>
      <c r="I85" s="177"/>
      <c r="J85" s="177"/>
      <c r="K85" s="177"/>
      <c r="L85" s="177"/>
      <c r="S85"/>
      <c r="T85"/>
      <c r="U85"/>
      <c r="V85"/>
      <c r="W85"/>
      <c r="X85"/>
      <c r="Y85"/>
    </row>
    <row r="86" spans="1:25">
      <c r="A86" s="2"/>
      <c r="B86" s="182"/>
      <c r="C86" s="177"/>
      <c r="D86" s="175"/>
      <c r="E86" s="736"/>
      <c r="F86" s="736"/>
      <c r="G86" s="736"/>
      <c r="H86" s="177"/>
      <c r="I86" s="177"/>
      <c r="J86" s="177"/>
      <c r="K86" s="177"/>
      <c r="L86" s="177"/>
      <c r="S86"/>
      <c r="T86"/>
      <c r="U86"/>
      <c r="V86"/>
      <c r="W86"/>
      <c r="X86"/>
      <c r="Y86"/>
    </row>
    <row r="87" spans="1:25">
      <c r="A87" s="2"/>
      <c r="C87" s="6"/>
      <c r="D87" s="87"/>
      <c r="E87" s="87"/>
      <c r="F87" s="87"/>
      <c r="G87" s="22"/>
      <c r="H87" s="22"/>
      <c r="S87"/>
      <c r="T87"/>
      <c r="U87"/>
      <c r="V87"/>
      <c r="W87"/>
      <c r="X87"/>
      <c r="Y87"/>
    </row>
    <row r="88" spans="1:25">
      <c r="A88" s="2"/>
      <c r="C88" s="5"/>
      <c r="D88" s="1"/>
      <c r="E88" s="1"/>
      <c r="F88" s="1"/>
      <c r="G88" s="1"/>
      <c r="H88" s="1"/>
      <c r="I88" s="40"/>
      <c r="S88"/>
      <c r="T88"/>
      <c r="U88"/>
      <c r="V88"/>
      <c r="W88"/>
      <c r="X88"/>
      <c r="Y88"/>
    </row>
    <row r="89" spans="1:25">
      <c r="A89" s="2"/>
      <c r="C89" s="6"/>
      <c r="D89" s="87"/>
      <c r="E89" s="87"/>
      <c r="F89" s="87"/>
      <c r="G89" s="1"/>
      <c r="H89" s="1"/>
      <c r="I89" s="17"/>
      <c r="S89"/>
      <c r="T89"/>
      <c r="U89"/>
      <c r="V89"/>
      <c r="W89"/>
      <c r="X89"/>
      <c r="Y89"/>
    </row>
    <row r="90" spans="1:25">
      <c r="A90" s="2"/>
      <c r="D90" s="1"/>
      <c r="E90" s="1"/>
      <c r="F90" s="1"/>
      <c r="G90" s="1"/>
      <c r="H90" s="1"/>
      <c r="I90" s="17"/>
      <c r="S90"/>
      <c r="T90"/>
      <c r="U90"/>
      <c r="V90"/>
      <c r="W90"/>
      <c r="X90"/>
      <c r="Y90"/>
    </row>
    <row r="91" spans="1:25">
      <c r="A91" s="2"/>
      <c r="G91" s="1"/>
      <c r="H91" s="1"/>
      <c r="I91" s="17"/>
      <c r="S91"/>
      <c r="T91"/>
      <c r="U91"/>
      <c r="V91"/>
      <c r="W91"/>
      <c r="X91"/>
      <c r="Y91"/>
    </row>
    <row r="92" spans="1:25">
      <c r="A92" s="2"/>
      <c r="B92" s="2"/>
      <c r="C92" s="1"/>
      <c r="D92" s="38"/>
      <c r="E92" s="8"/>
      <c r="F92" s="1"/>
      <c r="G92" s="1"/>
      <c r="H92" s="1"/>
      <c r="I92" s="17"/>
      <c r="S92"/>
      <c r="T92"/>
      <c r="U92"/>
      <c r="V92"/>
      <c r="W92"/>
      <c r="X92"/>
      <c r="Y92"/>
    </row>
    <row r="93" spans="1:25">
      <c r="A93" s="2"/>
      <c r="B93" s="3"/>
      <c r="C93" s="6"/>
      <c r="D93" s="43"/>
      <c r="E93" s="8"/>
      <c r="F93" s="1"/>
      <c r="G93" s="1"/>
      <c r="H93" s="1"/>
      <c r="I93" s="17"/>
      <c r="S93"/>
      <c r="T93"/>
      <c r="U93"/>
      <c r="V93"/>
      <c r="W93"/>
      <c r="X93"/>
      <c r="Y93"/>
    </row>
    <row r="94" spans="1:25">
      <c r="A94" s="2"/>
      <c r="B94" s="3"/>
      <c r="C94" s="6"/>
      <c r="D94" s="43"/>
      <c r="E94" s="8"/>
      <c r="F94" s="1"/>
      <c r="G94" s="1"/>
      <c r="H94" s="1"/>
      <c r="I94" s="17"/>
      <c r="S94"/>
      <c r="T94"/>
      <c r="U94"/>
      <c r="V94"/>
      <c r="W94"/>
      <c r="X94"/>
      <c r="Y94"/>
    </row>
    <row r="95" spans="1:25">
      <c r="A95" s="2"/>
      <c r="B95" s="2"/>
      <c r="C95" s="1"/>
      <c r="D95" s="38"/>
      <c r="E95" s="8"/>
      <c r="F95" s="1"/>
      <c r="G95" s="1"/>
      <c r="H95" s="1"/>
      <c r="I95" s="17"/>
      <c r="S95"/>
      <c r="T95"/>
      <c r="U95"/>
      <c r="V95"/>
      <c r="W95"/>
      <c r="X95"/>
      <c r="Y95"/>
    </row>
    <row r="96" spans="1:25">
      <c r="A96" s="2"/>
      <c r="B96" s="3"/>
      <c r="C96" s="62"/>
      <c r="D96" s="62"/>
      <c r="E96" s="62"/>
      <c r="F96" s="1"/>
      <c r="G96" s="1"/>
      <c r="H96" s="1"/>
      <c r="I96" s="17"/>
      <c r="S96"/>
      <c r="T96"/>
      <c r="U96"/>
      <c r="V96"/>
      <c r="W96"/>
      <c r="X96"/>
      <c r="Y96"/>
    </row>
    <row r="97" spans="1:25">
      <c r="A97" s="2"/>
      <c r="B97" s="24"/>
      <c r="C97" s="63"/>
      <c r="D97" s="63"/>
      <c r="E97" s="63"/>
      <c r="F97" s="1"/>
      <c r="G97" s="1"/>
      <c r="H97" s="1"/>
      <c r="I97" s="17"/>
      <c r="S97"/>
      <c r="T97"/>
      <c r="U97"/>
      <c r="V97"/>
      <c r="W97"/>
      <c r="X97"/>
      <c r="Y97"/>
    </row>
    <row r="98" spans="1:25">
      <c r="A98" s="2"/>
      <c r="B98" s="2"/>
      <c r="C98" s="1"/>
      <c r="D98" s="38"/>
      <c r="E98" s="8"/>
      <c r="F98" s="1"/>
      <c r="G98" s="1"/>
      <c r="H98" s="1"/>
      <c r="I98" s="17"/>
      <c r="S98"/>
      <c r="T98"/>
      <c r="U98"/>
      <c r="V98"/>
      <c r="W98"/>
      <c r="X98"/>
      <c r="Y98"/>
    </row>
    <row r="99" spans="1:25">
      <c r="A99" s="2"/>
      <c r="B99" s="2"/>
      <c r="C99" s="62"/>
      <c r="D99" s="62"/>
      <c r="E99" s="62"/>
      <c r="F99" s="1"/>
      <c r="G99" s="1"/>
      <c r="H99" s="1"/>
      <c r="I99" s="17"/>
      <c r="S99"/>
      <c r="T99"/>
      <c r="U99"/>
      <c r="V99"/>
      <c r="W99"/>
      <c r="X99"/>
      <c r="Y99"/>
    </row>
    <row r="100" spans="1:25">
      <c r="A100" s="2"/>
      <c r="B100" s="2"/>
      <c r="C100" s="63"/>
      <c r="D100" s="63"/>
      <c r="E100" s="63"/>
      <c r="F100" s="1"/>
      <c r="G100" s="1"/>
      <c r="H100" s="1"/>
      <c r="I100" s="17"/>
      <c r="S100"/>
      <c r="T100"/>
      <c r="U100"/>
      <c r="V100"/>
      <c r="W100"/>
      <c r="X100"/>
      <c r="Y100"/>
    </row>
    <row r="101" spans="1:25">
      <c r="A101" s="2"/>
      <c r="C101" s="1"/>
      <c r="D101" s="38"/>
      <c r="E101" s="1"/>
      <c r="F101" s="1"/>
      <c r="G101" s="1"/>
      <c r="H101" s="1"/>
      <c r="I101" s="17"/>
      <c r="S101"/>
      <c r="T101"/>
      <c r="U101"/>
      <c r="V101"/>
      <c r="W101"/>
      <c r="X101"/>
      <c r="Y101"/>
    </row>
    <row r="102" spans="1:25">
      <c r="A102" s="2"/>
      <c r="C102" s="62"/>
      <c r="D102" s="62"/>
      <c r="E102" s="62"/>
      <c r="F102" s="1"/>
      <c r="G102" s="1"/>
      <c r="H102" s="1"/>
      <c r="I102" s="17"/>
      <c r="S102"/>
      <c r="T102"/>
      <c r="U102"/>
      <c r="V102"/>
      <c r="W102"/>
      <c r="X102"/>
      <c r="Y102"/>
    </row>
    <row r="103" spans="1:25">
      <c r="A103" s="2"/>
      <c r="C103" s="63"/>
      <c r="D103" s="63"/>
      <c r="E103" s="63"/>
      <c r="F103" s="1"/>
      <c r="G103" s="1"/>
      <c r="H103" s="1"/>
      <c r="I103" s="17"/>
      <c r="S103"/>
      <c r="T103"/>
      <c r="U103"/>
      <c r="V103"/>
      <c r="W103"/>
      <c r="X103"/>
      <c r="Y103"/>
    </row>
  </sheetData>
  <mergeCells count="38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E85:G85"/>
    <mergeCell ref="E80:G80"/>
    <mergeCell ref="K3:N3"/>
    <mergeCell ref="K4:P4"/>
    <mergeCell ref="K5:P5"/>
    <mergeCell ref="O12:P12"/>
    <mergeCell ref="F8:I8"/>
    <mergeCell ref="F9:I9"/>
    <mergeCell ref="F6:I6"/>
    <mergeCell ref="F7:I7"/>
    <mergeCell ref="G12:H12"/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12"/>
  <sheetViews>
    <sheetView topLeftCell="AE1" workbookViewId="0">
      <selection activeCell="AU17" sqref="AU17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hidden="1" customWidth="1" collapsed="1"/>
    <col min="5" max="5" width="5.83203125" bestFit="1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817</v>
      </c>
      <c r="B4" s="3"/>
      <c r="C4" s="6"/>
      <c r="D4" s="43"/>
      <c r="E4" s="6"/>
      <c r="F4" s="738" t="s">
        <v>1204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664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540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54" t="s">
        <v>1205</v>
      </c>
      <c r="G8" s="754"/>
      <c r="H8" s="754"/>
      <c r="I8" s="754"/>
      <c r="J8" s="7"/>
      <c r="K8" s="7"/>
      <c r="L8" s="7"/>
      <c r="N8" s="25"/>
      <c r="S8"/>
      <c r="T8"/>
      <c r="U8"/>
      <c r="V8"/>
      <c r="W8"/>
      <c r="X8"/>
      <c r="Y8"/>
    </row>
    <row r="9" spans="1:47">
      <c r="A9" s="3"/>
      <c r="B9" s="3"/>
      <c r="C9" s="6"/>
      <c r="D9" s="43"/>
      <c r="E9" s="8"/>
      <c r="F9" s="754" t="s">
        <v>1206</v>
      </c>
      <c r="G9" s="754"/>
      <c r="H9" s="754"/>
      <c r="I9" s="754"/>
      <c r="J9" s="27"/>
      <c r="K9" s="27"/>
      <c r="L9" s="27"/>
      <c r="N9" s="25"/>
      <c r="S9"/>
      <c r="T9"/>
      <c r="U9"/>
      <c r="V9"/>
      <c r="W9"/>
      <c r="X9"/>
      <c r="Y9"/>
    </row>
    <row r="10" spans="1:47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N10" s="25"/>
      <c r="S10"/>
      <c r="T10"/>
      <c r="U10"/>
      <c r="V10"/>
      <c r="W10"/>
      <c r="X10"/>
      <c r="Y10"/>
    </row>
    <row r="11" spans="1:47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9.375E-2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1099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N14" s="57" t="s">
        <v>819</v>
      </c>
      <c r="O14" s="103">
        <v>266.60000000000002</v>
      </c>
      <c r="P14" s="103">
        <v>273.8</v>
      </c>
      <c r="Q14" s="101">
        <f>AVERAGE(O14:O18,O30,O46,O61:O63)</f>
        <v>266.42000000000007</v>
      </c>
      <c r="R14" s="101">
        <f>AVERAGE(P14:P18,P30,P46,P61:P63)</f>
        <v>274.25</v>
      </c>
      <c r="S14"/>
      <c r="T14" s="395"/>
      <c r="U14" s="437"/>
      <c r="V14" s="342"/>
      <c r="W14"/>
      <c r="X14"/>
      <c r="Y14"/>
    </row>
    <row r="15" spans="1:47">
      <c r="A15" s="50" t="s">
        <v>1338</v>
      </c>
      <c r="B15" s="25" t="s">
        <v>1266</v>
      </c>
      <c r="C15" s="15">
        <v>0.11597222222222221</v>
      </c>
      <c r="D15" s="32">
        <v>0</v>
      </c>
      <c r="E15" s="19">
        <v>30</v>
      </c>
      <c r="F15" s="19" t="s">
        <v>1037</v>
      </c>
      <c r="G15" s="16">
        <v>1190</v>
      </c>
      <c r="H15" s="33">
        <v>996</v>
      </c>
      <c r="I15" s="57" t="s">
        <v>975</v>
      </c>
      <c r="J15" s="66" t="s">
        <v>1258</v>
      </c>
      <c r="K15" s="33">
        <v>4</v>
      </c>
      <c r="L15" s="33">
        <v>180</v>
      </c>
      <c r="M15" s="19">
        <v>5891.451</v>
      </c>
      <c r="N15" s="57" t="s">
        <v>662</v>
      </c>
      <c r="O15" s="101">
        <v>266.39999999999998</v>
      </c>
      <c r="P15" s="101">
        <v>274.2</v>
      </c>
      <c r="Q15" s="101">
        <v>266.42</v>
      </c>
      <c r="R15" s="101">
        <v>274.25</v>
      </c>
      <c r="S15"/>
      <c r="T15" s="395"/>
      <c r="U15" s="437"/>
      <c r="V15" s="342"/>
      <c r="W15"/>
      <c r="X15"/>
      <c r="Y15"/>
    </row>
    <row r="16" spans="1:47">
      <c r="A16" s="50" t="s">
        <v>1338</v>
      </c>
      <c r="B16" s="25" t="s">
        <v>1339</v>
      </c>
      <c r="C16" s="15">
        <v>0.11805555555555557</v>
      </c>
      <c r="D16" s="32">
        <v>0</v>
      </c>
      <c r="E16" s="19">
        <v>30</v>
      </c>
      <c r="F16" s="19" t="s">
        <v>1037</v>
      </c>
      <c r="G16" s="16">
        <v>1190</v>
      </c>
      <c r="H16" s="33">
        <v>996</v>
      </c>
      <c r="I16" s="57" t="s">
        <v>812</v>
      </c>
      <c r="J16" s="66" t="s">
        <v>1258</v>
      </c>
      <c r="K16" s="33">
        <v>4</v>
      </c>
      <c r="L16" s="33">
        <v>180</v>
      </c>
      <c r="M16" s="19">
        <v>5891.451</v>
      </c>
      <c r="N16" s="57" t="s">
        <v>820</v>
      </c>
      <c r="O16" s="101">
        <v>266.5</v>
      </c>
      <c r="P16" s="101">
        <v>274.2</v>
      </c>
      <c r="Q16" s="101">
        <v>266.42</v>
      </c>
      <c r="R16" s="101">
        <v>274.25</v>
      </c>
      <c r="S16"/>
      <c r="T16" s="395"/>
      <c r="U16" s="437"/>
      <c r="V16" s="342"/>
      <c r="W16"/>
      <c r="X16"/>
      <c r="Y16"/>
    </row>
    <row r="17" spans="1:46">
      <c r="A17" s="50" t="s">
        <v>1338</v>
      </c>
      <c r="B17" s="25" t="s">
        <v>1340</v>
      </c>
      <c r="C17" s="15">
        <v>0.12083333333333333</v>
      </c>
      <c r="D17" s="32">
        <v>0</v>
      </c>
      <c r="E17" s="19">
        <v>30</v>
      </c>
      <c r="F17" s="19" t="s">
        <v>1037</v>
      </c>
      <c r="G17" s="16">
        <v>1070</v>
      </c>
      <c r="H17" s="33">
        <v>876</v>
      </c>
      <c r="I17" s="57" t="s">
        <v>1267</v>
      </c>
      <c r="J17" s="66" t="s">
        <v>1258</v>
      </c>
      <c r="K17" s="33">
        <v>4</v>
      </c>
      <c r="L17" s="33">
        <v>180</v>
      </c>
      <c r="M17" s="19">
        <v>5891.451</v>
      </c>
      <c r="N17" s="57" t="s">
        <v>820</v>
      </c>
      <c r="O17" s="101">
        <v>266.39999999999998</v>
      </c>
      <c r="P17" s="101">
        <v>274.39999999999998</v>
      </c>
      <c r="Q17" s="101">
        <v>266.42</v>
      </c>
      <c r="R17" s="101">
        <v>274.25</v>
      </c>
      <c r="S17"/>
      <c r="T17" s="394"/>
      <c r="U17" s="438"/>
      <c r="V17" s="342"/>
      <c r="W17"/>
      <c r="X17"/>
      <c r="Y17"/>
    </row>
    <row r="18" spans="1:46">
      <c r="A18" s="50" t="s">
        <v>1338</v>
      </c>
      <c r="B18" s="25" t="s">
        <v>1341</v>
      </c>
      <c r="C18" s="38">
        <v>0.12291666666666667</v>
      </c>
      <c r="D18" s="32">
        <v>0</v>
      </c>
      <c r="E18" s="19">
        <v>30</v>
      </c>
      <c r="F18" s="19" t="s">
        <v>1037</v>
      </c>
      <c r="G18" s="16">
        <v>1070</v>
      </c>
      <c r="H18" s="90">
        <v>876</v>
      </c>
      <c r="I18" s="91" t="s">
        <v>1267</v>
      </c>
      <c r="J18" s="66" t="s">
        <v>1258</v>
      </c>
      <c r="K18" s="33">
        <v>4</v>
      </c>
      <c r="L18" s="33">
        <v>180</v>
      </c>
      <c r="M18" s="19">
        <v>5891.451</v>
      </c>
      <c r="N18" s="91" t="s">
        <v>663</v>
      </c>
      <c r="O18" s="101">
        <v>266.39999999999998</v>
      </c>
      <c r="P18" s="101">
        <v>274.39999999999998</v>
      </c>
      <c r="Q18" s="101">
        <v>266.42</v>
      </c>
      <c r="R18" s="101">
        <v>274.25</v>
      </c>
      <c r="S18"/>
      <c r="T18" s="394"/>
      <c r="U18" s="438"/>
      <c r="V18" s="342"/>
      <c r="W18"/>
      <c r="X18"/>
      <c r="Y18"/>
    </row>
    <row r="19" spans="1:46">
      <c r="A19" s="50" t="s">
        <v>1188</v>
      </c>
      <c r="B19" s="25" t="s">
        <v>1244</v>
      </c>
      <c r="C19" s="38">
        <v>0.13680555555555554</v>
      </c>
      <c r="E19" s="19">
        <v>30</v>
      </c>
      <c r="F19" s="19" t="s">
        <v>1037</v>
      </c>
      <c r="G19" s="16">
        <v>1190</v>
      </c>
      <c r="H19" s="90">
        <v>1099</v>
      </c>
      <c r="I19" s="91" t="s">
        <v>1181</v>
      </c>
      <c r="J19" s="92" t="s">
        <v>796</v>
      </c>
      <c r="K19" s="33">
        <v>4</v>
      </c>
      <c r="L19" s="33">
        <v>180</v>
      </c>
      <c r="M19" s="19">
        <v>5889.9508999999998</v>
      </c>
      <c r="Q19" s="101">
        <v>266.42</v>
      </c>
      <c r="R19" s="101">
        <v>274.25</v>
      </c>
      <c r="S19" s="431" t="s">
        <v>1188</v>
      </c>
      <c r="T19" s="394"/>
      <c r="U19" s="438"/>
      <c r="V19" s="342"/>
      <c r="W19"/>
      <c r="X19"/>
      <c r="Y19"/>
      <c r="Z19" s="603">
        <v>201.46528000000001</v>
      </c>
      <c r="AA19" s="603">
        <v>-9.8427900000000008</v>
      </c>
      <c r="AB19" s="600">
        <v>114.97880000000001</v>
      </c>
      <c r="AC19" s="600">
        <v>18.459099999999999</v>
      </c>
      <c r="AD19" s="602">
        <v>9.3911195529999993</v>
      </c>
      <c r="AE19" s="600">
        <v>3.1240000000000001</v>
      </c>
      <c r="AF19" s="600">
        <v>0.49399999999999999</v>
      </c>
      <c r="AG19" s="600">
        <v>3.42</v>
      </c>
      <c r="AH19" s="600">
        <v>99.980999999999995</v>
      </c>
      <c r="AI19" s="599">
        <v>1867.693</v>
      </c>
      <c r="AJ19" s="600">
        <v>355.71611999999999</v>
      </c>
      <c r="AK19" s="600">
        <v>0.93871000000000004</v>
      </c>
      <c r="AL19" s="600">
        <v>357.06814000000003</v>
      </c>
      <c r="AM19" s="600">
        <v>0.13375999999999999</v>
      </c>
      <c r="AN19" s="598">
        <v>150453638.69999999</v>
      </c>
      <c r="AO19" s="601">
        <v>0.47810209999999997</v>
      </c>
      <c r="AP19" s="598">
        <v>383752.15775000001</v>
      </c>
      <c r="AQ19" s="601">
        <v>-0.37062400000000001</v>
      </c>
      <c r="AR19" s="600">
        <v>178.42740000000001</v>
      </c>
      <c r="AS19" s="598" t="s">
        <v>472</v>
      </c>
      <c r="AT19" s="600">
        <v>1.5685</v>
      </c>
    </row>
    <row r="20" spans="1:46">
      <c r="A20" s="50" t="s">
        <v>895</v>
      </c>
      <c r="B20" s="25" t="s">
        <v>1221</v>
      </c>
      <c r="C20" s="38">
        <v>0.14027777777777778</v>
      </c>
      <c r="E20" s="19">
        <v>300</v>
      </c>
      <c r="F20" s="19" t="s">
        <v>1037</v>
      </c>
      <c r="G20" s="16">
        <v>1190</v>
      </c>
      <c r="H20" s="90">
        <v>1099</v>
      </c>
      <c r="I20" s="91" t="s">
        <v>1300</v>
      </c>
      <c r="J20" s="92" t="s">
        <v>796</v>
      </c>
      <c r="K20" s="33">
        <v>4</v>
      </c>
      <c r="L20" s="33">
        <v>180</v>
      </c>
      <c r="M20" s="19">
        <v>5889.9508999999998</v>
      </c>
      <c r="Q20" s="101">
        <v>266.42</v>
      </c>
      <c r="R20" s="101">
        <v>274.25</v>
      </c>
      <c r="S20" s="431" t="s">
        <v>1100</v>
      </c>
      <c r="T20" s="394">
        <v>0</v>
      </c>
      <c r="U20" s="441">
        <v>0</v>
      </c>
      <c r="V20" s="431" t="s">
        <v>12</v>
      </c>
      <c r="W20" s="599">
        <v>85.205782643804184</v>
      </c>
      <c r="X20" s="599">
        <v>-12.419892754992915</v>
      </c>
      <c r="Y20" s="599">
        <v>167.36737834407472</v>
      </c>
      <c r="Z20" s="603">
        <v>201.52225000000001</v>
      </c>
      <c r="AA20" s="603">
        <v>-9.8678000000000008</v>
      </c>
      <c r="AB20" s="600">
        <v>116.27970000000001</v>
      </c>
      <c r="AC20" s="600">
        <v>19.933900000000001</v>
      </c>
      <c r="AD20" s="602">
        <v>9.5248179292999993</v>
      </c>
      <c r="AE20" s="600">
        <v>2.9060000000000001</v>
      </c>
      <c r="AF20" s="600">
        <v>0.46</v>
      </c>
      <c r="AG20" s="600">
        <v>3.42</v>
      </c>
      <c r="AH20" s="600">
        <v>99.981999999999999</v>
      </c>
      <c r="AI20" s="599">
        <v>1868.5519999999999</v>
      </c>
      <c r="AJ20" s="600">
        <v>355.70436999999998</v>
      </c>
      <c r="AK20" s="600">
        <v>0.93952000000000002</v>
      </c>
      <c r="AL20" s="600">
        <v>357.00054999999998</v>
      </c>
      <c r="AM20" s="600">
        <v>0.13358</v>
      </c>
      <c r="AN20" s="598">
        <v>150453868</v>
      </c>
      <c r="AO20" s="601">
        <v>0.47700930000000002</v>
      </c>
      <c r="AP20" s="598">
        <v>383575.79865999997</v>
      </c>
      <c r="AQ20" s="601">
        <v>-0.36414210000000002</v>
      </c>
      <c r="AR20" s="600">
        <v>178.47460000000001</v>
      </c>
      <c r="AS20" s="598" t="s">
        <v>472</v>
      </c>
      <c r="AT20" s="600">
        <v>1.5213000000000001</v>
      </c>
    </row>
    <row r="21" spans="1:46">
      <c r="A21" s="50" t="s">
        <v>895</v>
      </c>
      <c r="B21" s="25" t="s">
        <v>1182</v>
      </c>
      <c r="C21" s="38">
        <v>0.16458333333333333</v>
      </c>
      <c r="E21" s="19">
        <v>300</v>
      </c>
      <c r="F21" s="19" t="s">
        <v>1037</v>
      </c>
      <c r="G21" s="16">
        <v>1190</v>
      </c>
      <c r="H21" s="90">
        <v>1099</v>
      </c>
      <c r="I21" s="91" t="s">
        <v>792</v>
      </c>
      <c r="J21" s="92" t="s">
        <v>796</v>
      </c>
      <c r="K21" s="33">
        <v>4</v>
      </c>
      <c r="L21" s="33">
        <v>180</v>
      </c>
      <c r="M21" s="19">
        <v>5889.9508999999998</v>
      </c>
      <c r="Q21" s="101">
        <v>266.42</v>
      </c>
      <c r="R21" s="101">
        <v>274.25</v>
      </c>
      <c r="S21" s="431" t="s">
        <v>1100</v>
      </c>
      <c r="T21" s="394">
        <v>0</v>
      </c>
      <c r="U21" s="441">
        <v>0</v>
      </c>
      <c r="V21" s="431" t="s">
        <v>200</v>
      </c>
      <c r="W21" s="599">
        <v>85.090810308568564</v>
      </c>
      <c r="X21" s="599">
        <v>-13.518358373801313</v>
      </c>
      <c r="Y21" s="599">
        <v>382.8080667543727</v>
      </c>
      <c r="Z21" s="603">
        <v>201.76231000000001</v>
      </c>
      <c r="AA21" s="603">
        <v>-9.9763000000000002</v>
      </c>
      <c r="AB21" s="600">
        <v>122.4029</v>
      </c>
      <c r="AC21" s="600">
        <v>26.174700000000001</v>
      </c>
      <c r="AD21" s="602">
        <v>10.109748326</v>
      </c>
      <c r="AE21" s="600">
        <v>2.2559999999999998</v>
      </c>
      <c r="AF21" s="600">
        <v>0.35699999999999998</v>
      </c>
      <c r="AG21" s="600">
        <v>3.42</v>
      </c>
      <c r="AH21" s="600">
        <v>99.986000000000004</v>
      </c>
      <c r="AI21" s="599">
        <v>1872.123</v>
      </c>
      <c r="AJ21" s="600">
        <v>355.64422999999999</v>
      </c>
      <c r="AK21" s="600">
        <v>0.94588000000000005</v>
      </c>
      <c r="AL21" s="600">
        <v>356.70481999999998</v>
      </c>
      <c r="AM21" s="600">
        <v>0.13278000000000001</v>
      </c>
      <c r="AN21" s="598">
        <v>150454864.59999999</v>
      </c>
      <c r="AO21" s="601">
        <v>0.47222560000000002</v>
      </c>
      <c r="AP21" s="598">
        <v>382844.17984</v>
      </c>
      <c r="AQ21" s="601">
        <v>-0.33150299999999999</v>
      </c>
      <c r="AR21" s="600">
        <v>178.66470000000001</v>
      </c>
      <c r="AS21" s="598" t="s">
        <v>472</v>
      </c>
      <c r="AT21" s="600">
        <v>1.3317000000000001</v>
      </c>
    </row>
    <row r="22" spans="1:46">
      <c r="A22" s="50" t="s">
        <v>793</v>
      </c>
      <c r="B22" s="25" t="s">
        <v>582</v>
      </c>
      <c r="C22" s="38">
        <v>0.17013888888888887</v>
      </c>
      <c r="E22" s="19">
        <v>300</v>
      </c>
      <c r="F22" s="19" t="s">
        <v>1037</v>
      </c>
      <c r="G22" s="16">
        <v>1190</v>
      </c>
      <c r="H22" s="90">
        <v>1099</v>
      </c>
      <c r="I22" s="91" t="s">
        <v>1300</v>
      </c>
      <c r="J22" s="92" t="s">
        <v>796</v>
      </c>
      <c r="K22" s="33">
        <v>4</v>
      </c>
      <c r="L22" s="33">
        <v>180</v>
      </c>
      <c r="M22" s="19">
        <v>5889.9508999999998</v>
      </c>
      <c r="Q22" s="101">
        <v>266.42</v>
      </c>
      <c r="R22" s="101">
        <v>274.25</v>
      </c>
      <c r="S22" s="431" t="s">
        <v>498</v>
      </c>
      <c r="T22" s="394">
        <v>0</v>
      </c>
      <c r="U22" s="441">
        <v>0</v>
      </c>
      <c r="V22" s="431" t="s">
        <v>12</v>
      </c>
      <c r="W22" s="599">
        <v>85.638376007899851</v>
      </c>
      <c r="X22" s="599">
        <v>18.100692331237838</v>
      </c>
      <c r="Y22" s="599">
        <v>166.9742995175252</v>
      </c>
      <c r="Z22" s="603">
        <v>201.81518</v>
      </c>
      <c r="AA22" s="603">
        <v>-10.00085</v>
      </c>
      <c r="AB22" s="600">
        <v>123.9152</v>
      </c>
      <c r="AC22" s="600">
        <v>27.544599999999999</v>
      </c>
      <c r="AD22" s="602">
        <v>10.2434467024</v>
      </c>
      <c r="AE22" s="600">
        <v>2.153</v>
      </c>
      <c r="AF22" s="600">
        <v>0.34</v>
      </c>
      <c r="AG22" s="600">
        <v>3.42</v>
      </c>
      <c r="AH22" s="600">
        <v>99.986999999999995</v>
      </c>
      <c r="AI22" s="599">
        <v>1872.8920000000001</v>
      </c>
      <c r="AJ22" s="600">
        <v>355.62857000000002</v>
      </c>
      <c r="AK22" s="600">
        <v>0.94791000000000003</v>
      </c>
      <c r="AL22" s="600">
        <v>356.63722999999999</v>
      </c>
      <c r="AM22" s="600">
        <v>0.13259000000000001</v>
      </c>
      <c r="AN22" s="598">
        <v>150455091.09999999</v>
      </c>
      <c r="AO22" s="601">
        <v>0.47113169999999999</v>
      </c>
      <c r="AP22" s="598">
        <v>382687.05898999999</v>
      </c>
      <c r="AQ22" s="601">
        <v>-0.3231117</v>
      </c>
      <c r="AR22" s="600">
        <v>178.70419999999999</v>
      </c>
      <c r="AS22" s="598" t="s">
        <v>472</v>
      </c>
      <c r="AT22" s="600">
        <v>1.2924</v>
      </c>
    </row>
    <row r="23" spans="1:46">
      <c r="A23" s="50" t="s">
        <v>793</v>
      </c>
      <c r="B23" s="25" t="s">
        <v>794</v>
      </c>
      <c r="C23" s="38">
        <v>0.1763888888888889</v>
      </c>
      <c r="E23" s="19">
        <v>300</v>
      </c>
      <c r="F23" s="19" t="s">
        <v>1037</v>
      </c>
      <c r="G23" s="16">
        <v>1190</v>
      </c>
      <c r="H23" s="90">
        <v>1099</v>
      </c>
      <c r="I23" s="91" t="s">
        <v>792</v>
      </c>
      <c r="J23" s="92" t="s">
        <v>796</v>
      </c>
      <c r="K23" s="33">
        <v>4</v>
      </c>
      <c r="L23" s="33">
        <v>180</v>
      </c>
      <c r="M23" s="19">
        <v>5889.9508999999998</v>
      </c>
      <c r="Q23" s="101">
        <v>266.42</v>
      </c>
      <c r="R23" s="101">
        <v>274.25</v>
      </c>
      <c r="S23" s="431" t="s">
        <v>498</v>
      </c>
      <c r="T23" s="394">
        <v>0</v>
      </c>
      <c r="U23" s="441">
        <v>0</v>
      </c>
      <c r="V23" s="431" t="s">
        <v>200</v>
      </c>
      <c r="W23" s="599">
        <v>85.508613441476442</v>
      </c>
      <c r="X23" s="599">
        <v>13.163019342050813</v>
      </c>
      <c r="Y23" s="599">
        <v>382.48486744829597</v>
      </c>
      <c r="Z23" s="603">
        <v>201.87381999999999</v>
      </c>
      <c r="AA23" s="603">
        <v>-10.02834</v>
      </c>
      <c r="AB23" s="600">
        <v>125.6734</v>
      </c>
      <c r="AC23" s="600">
        <v>29.0563</v>
      </c>
      <c r="AD23" s="602">
        <v>10.3938573759</v>
      </c>
      <c r="AE23" s="600">
        <v>2.0510000000000002</v>
      </c>
      <c r="AF23" s="600">
        <v>0.32400000000000001</v>
      </c>
      <c r="AG23" s="600">
        <v>3.41</v>
      </c>
      <c r="AH23" s="600">
        <v>99.988</v>
      </c>
      <c r="AI23" s="599">
        <v>1873.7329999999999</v>
      </c>
      <c r="AJ23" s="600">
        <v>355.61013000000003</v>
      </c>
      <c r="AK23" s="600">
        <v>0.95040999999999998</v>
      </c>
      <c r="AL23" s="600">
        <v>356.56117999999998</v>
      </c>
      <c r="AM23" s="600">
        <v>0.13239000000000001</v>
      </c>
      <c r="AN23" s="598">
        <v>150455345.09999999</v>
      </c>
      <c r="AO23" s="601">
        <v>0.46990080000000001</v>
      </c>
      <c r="AP23" s="598">
        <v>382515.21451000002</v>
      </c>
      <c r="AQ23" s="601">
        <v>-0.31328129999999998</v>
      </c>
      <c r="AR23" s="600">
        <v>178.7467</v>
      </c>
      <c r="AS23" s="598" t="s">
        <v>472</v>
      </c>
      <c r="AT23" s="600">
        <v>1.25</v>
      </c>
    </row>
    <row r="24" spans="1:46">
      <c r="A24" s="50" t="s">
        <v>162</v>
      </c>
      <c r="B24" s="25" t="s">
        <v>795</v>
      </c>
      <c r="C24" s="38">
        <v>0.18333333333333335</v>
      </c>
      <c r="E24" s="19">
        <v>300</v>
      </c>
      <c r="F24" s="19" t="s">
        <v>1037</v>
      </c>
      <c r="G24" s="16">
        <v>1190</v>
      </c>
      <c r="H24" s="90">
        <v>1099</v>
      </c>
      <c r="I24" s="91" t="s">
        <v>1300</v>
      </c>
      <c r="J24" s="92" t="s">
        <v>796</v>
      </c>
      <c r="K24" s="33">
        <v>4</v>
      </c>
      <c r="L24" s="33">
        <v>180</v>
      </c>
      <c r="M24" s="19">
        <v>5889.9508999999998</v>
      </c>
      <c r="Q24" s="101">
        <v>266.42</v>
      </c>
      <c r="R24" s="101">
        <v>274.25</v>
      </c>
      <c r="S24" s="433" t="s">
        <v>480</v>
      </c>
      <c r="T24" s="394">
        <v>0</v>
      </c>
      <c r="U24" s="441">
        <v>0</v>
      </c>
      <c r="V24" s="431" t="s">
        <v>12</v>
      </c>
      <c r="W24" s="599">
        <v>84.776872036346091</v>
      </c>
      <c r="X24" s="599">
        <v>-27.196018793880921</v>
      </c>
      <c r="Y24" s="599">
        <v>166.82377927799371</v>
      </c>
      <c r="Z24" s="603">
        <v>201.93798000000001</v>
      </c>
      <c r="AA24" s="603">
        <v>-10.058730000000001</v>
      </c>
      <c r="AB24" s="600">
        <v>127.702</v>
      </c>
      <c r="AC24" s="600">
        <v>30.696300000000001</v>
      </c>
      <c r="AD24" s="602">
        <v>10.560980346499999</v>
      </c>
      <c r="AE24" s="600">
        <v>1.952</v>
      </c>
      <c r="AF24" s="600">
        <v>0.309</v>
      </c>
      <c r="AG24" s="600">
        <v>3.41</v>
      </c>
      <c r="AH24" s="600">
        <v>99.989000000000004</v>
      </c>
      <c r="AI24" s="599">
        <v>1874.6379999999999</v>
      </c>
      <c r="AJ24" s="600">
        <v>355.58866999999998</v>
      </c>
      <c r="AK24" s="600">
        <v>0.95345000000000002</v>
      </c>
      <c r="AL24" s="600">
        <v>356.47669000000002</v>
      </c>
      <c r="AM24" s="600">
        <v>0.13216</v>
      </c>
      <c r="AN24" s="598">
        <v>150455626.69999999</v>
      </c>
      <c r="AO24" s="601">
        <v>0.46853289999999997</v>
      </c>
      <c r="AP24" s="598">
        <v>382330.63873000001</v>
      </c>
      <c r="AQ24" s="601">
        <v>-0.30189070000000001</v>
      </c>
      <c r="AR24" s="600">
        <v>178.79159999999999</v>
      </c>
      <c r="AS24" s="598" t="s">
        <v>472</v>
      </c>
      <c r="AT24" s="600">
        <v>1.2052</v>
      </c>
    </row>
    <row r="25" spans="1:46">
      <c r="A25" s="50" t="s">
        <v>162</v>
      </c>
      <c r="B25" s="25" t="s">
        <v>797</v>
      </c>
      <c r="C25" s="38">
        <v>0.18819444444444444</v>
      </c>
      <c r="E25" s="19">
        <v>300</v>
      </c>
      <c r="F25" s="19" t="s">
        <v>1037</v>
      </c>
      <c r="G25" s="16">
        <v>1190</v>
      </c>
      <c r="H25" s="90">
        <v>1099</v>
      </c>
      <c r="I25" s="91" t="s">
        <v>792</v>
      </c>
      <c r="J25" s="92" t="s">
        <v>796</v>
      </c>
      <c r="K25" s="33">
        <v>4</v>
      </c>
      <c r="L25" s="33">
        <v>180</v>
      </c>
      <c r="M25" s="19">
        <v>5889.9508999999998</v>
      </c>
      <c r="Q25" s="101">
        <v>266.42</v>
      </c>
      <c r="R25" s="101">
        <v>274.25</v>
      </c>
      <c r="S25" s="433" t="s">
        <v>480</v>
      </c>
      <c r="T25" s="394">
        <v>0</v>
      </c>
      <c r="U25" s="441">
        <v>0</v>
      </c>
      <c r="V25" s="431" t="s">
        <v>200</v>
      </c>
      <c r="W25" s="599">
        <v>84.735704601064839</v>
      </c>
      <c r="X25" s="599">
        <v>-26.788847255579316</v>
      </c>
      <c r="Y25" s="599">
        <v>382.17446150713386</v>
      </c>
      <c r="Z25" s="603">
        <v>201.98227</v>
      </c>
      <c r="AA25" s="603">
        <v>-10.0799</v>
      </c>
      <c r="AB25" s="600">
        <v>129.17169999999999</v>
      </c>
      <c r="AC25" s="600">
        <v>31.817499999999999</v>
      </c>
      <c r="AD25" s="602">
        <v>10.677966425899999</v>
      </c>
      <c r="AE25" s="600">
        <v>1.891</v>
      </c>
      <c r="AF25" s="600">
        <v>0.29899999999999999</v>
      </c>
      <c r="AG25" s="600">
        <v>3.41</v>
      </c>
      <c r="AH25" s="600">
        <v>99.989000000000004</v>
      </c>
      <c r="AI25" s="599">
        <v>1875.251</v>
      </c>
      <c r="AJ25" s="600">
        <v>355.57305000000002</v>
      </c>
      <c r="AK25" s="600">
        <v>0.95572000000000001</v>
      </c>
      <c r="AL25" s="600">
        <v>356.41755000000001</v>
      </c>
      <c r="AM25" s="600">
        <v>0.13200000000000001</v>
      </c>
      <c r="AN25" s="598">
        <v>150455823.19999999</v>
      </c>
      <c r="AO25" s="601">
        <v>0.46757510000000002</v>
      </c>
      <c r="AP25" s="598">
        <v>382205.57043000002</v>
      </c>
      <c r="AQ25" s="601">
        <v>-0.29363460000000002</v>
      </c>
      <c r="AR25" s="600">
        <v>178.82140000000001</v>
      </c>
      <c r="AS25" s="598" t="s">
        <v>472</v>
      </c>
      <c r="AT25" s="600">
        <v>1.1755</v>
      </c>
    </row>
    <row r="26" spans="1:46">
      <c r="A26" s="50" t="s">
        <v>1345</v>
      </c>
      <c r="B26" s="25" t="s">
        <v>798</v>
      </c>
      <c r="C26" s="38">
        <v>0.19305555555555554</v>
      </c>
      <c r="E26" s="19">
        <v>300</v>
      </c>
      <c r="F26" s="19" t="s">
        <v>1037</v>
      </c>
      <c r="G26" s="16">
        <v>1190</v>
      </c>
      <c r="H26" s="90">
        <v>1099</v>
      </c>
      <c r="I26" s="91" t="s">
        <v>1300</v>
      </c>
      <c r="J26" s="92" t="s">
        <v>796</v>
      </c>
      <c r="K26" s="33">
        <v>4</v>
      </c>
      <c r="L26" s="33">
        <v>180</v>
      </c>
      <c r="M26" s="19">
        <v>5889.9508999999998</v>
      </c>
      <c r="Q26" s="101">
        <v>266.42</v>
      </c>
      <c r="R26" s="101">
        <v>274.25</v>
      </c>
      <c r="S26" s="431" t="s">
        <v>1262</v>
      </c>
      <c r="T26" s="394">
        <v>0</v>
      </c>
      <c r="U26" s="441">
        <v>0</v>
      </c>
      <c r="V26" s="431" t="s">
        <v>13</v>
      </c>
      <c r="W26" s="599">
        <v>-94.146109850641281</v>
      </c>
      <c r="X26" s="599">
        <v>-0.73537684842453133</v>
      </c>
      <c r="Y26" s="599">
        <v>166.71626596303349</v>
      </c>
      <c r="Z26" s="603">
        <v>202.02609000000001</v>
      </c>
      <c r="AA26" s="603">
        <v>-10.10097</v>
      </c>
      <c r="AB26" s="600">
        <v>130.68440000000001</v>
      </c>
      <c r="AC26" s="600">
        <v>32.914900000000003</v>
      </c>
      <c r="AD26" s="602">
        <v>10.7949525053</v>
      </c>
      <c r="AE26" s="600">
        <v>1.835</v>
      </c>
      <c r="AF26" s="600">
        <v>0.28999999999999998</v>
      </c>
      <c r="AG26" s="600">
        <v>3.41</v>
      </c>
      <c r="AH26" s="600">
        <v>99.99</v>
      </c>
      <c r="AI26" s="599">
        <v>1875.848</v>
      </c>
      <c r="AJ26" s="600">
        <v>355.55696</v>
      </c>
      <c r="AK26" s="600">
        <v>0.95811000000000002</v>
      </c>
      <c r="AL26" s="600">
        <v>356.35840000000002</v>
      </c>
      <c r="AM26" s="600">
        <v>0.13184000000000001</v>
      </c>
      <c r="AN26" s="598">
        <v>150456019.40000001</v>
      </c>
      <c r="AO26" s="601">
        <v>0.46661730000000001</v>
      </c>
      <c r="AP26" s="598">
        <v>382084.01711000002</v>
      </c>
      <c r="AQ26" s="601">
        <v>-0.28515400000000002</v>
      </c>
      <c r="AR26" s="600">
        <v>178.85</v>
      </c>
      <c r="AS26" s="598" t="s">
        <v>472</v>
      </c>
      <c r="AT26" s="600">
        <v>1.147</v>
      </c>
    </row>
    <row r="27" spans="1:46">
      <c r="A27" s="50" t="s">
        <v>1345</v>
      </c>
      <c r="B27" s="25" t="s">
        <v>799</v>
      </c>
      <c r="C27" s="38">
        <v>0.19930555555555554</v>
      </c>
      <c r="E27" s="19">
        <v>300</v>
      </c>
      <c r="F27" s="19" t="s">
        <v>1037</v>
      </c>
      <c r="G27" s="16">
        <v>1190</v>
      </c>
      <c r="H27" s="90">
        <v>1099</v>
      </c>
      <c r="I27" s="91" t="s">
        <v>792</v>
      </c>
      <c r="J27" s="92" t="s">
        <v>796</v>
      </c>
      <c r="K27" s="33">
        <v>4</v>
      </c>
      <c r="L27" s="33">
        <v>180</v>
      </c>
      <c r="M27" s="19">
        <v>5889.9508999999998</v>
      </c>
      <c r="Q27" s="101">
        <v>266.42</v>
      </c>
      <c r="R27" s="101">
        <v>274.25</v>
      </c>
      <c r="S27" s="431" t="s">
        <v>1262</v>
      </c>
      <c r="T27" s="394">
        <v>0</v>
      </c>
      <c r="U27" s="441">
        <v>0</v>
      </c>
      <c r="V27" s="431" t="s">
        <v>203</v>
      </c>
      <c r="W27" s="599">
        <v>-94.17592758645749</v>
      </c>
      <c r="X27" s="599">
        <v>1.8124194371782139</v>
      </c>
      <c r="Y27" s="599">
        <v>381.90075127412683</v>
      </c>
      <c r="Z27" s="603">
        <v>202.08174</v>
      </c>
      <c r="AA27" s="603">
        <v>-10.127929999999999</v>
      </c>
      <c r="AB27" s="600">
        <v>132.6952</v>
      </c>
      <c r="AC27" s="600">
        <v>34.288499999999999</v>
      </c>
      <c r="AD27" s="602">
        <v>10.945363178899999</v>
      </c>
      <c r="AE27" s="600">
        <v>1.77</v>
      </c>
      <c r="AF27" s="600">
        <v>0.28000000000000003</v>
      </c>
      <c r="AG27" s="600">
        <v>3.41</v>
      </c>
      <c r="AH27" s="600">
        <v>99.991</v>
      </c>
      <c r="AI27" s="599">
        <v>1876.5889999999999</v>
      </c>
      <c r="AJ27" s="600">
        <v>355.53557999999998</v>
      </c>
      <c r="AK27" s="600">
        <v>0.96131999999999995</v>
      </c>
      <c r="AL27" s="600">
        <v>356.28235999999998</v>
      </c>
      <c r="AM27" s="600">
        <v>0.13163</v>
      </c>
      <c r="AN27" s="598">
        <v>150456271.09999999</v>
      </c>
      <c r="AO27" s="601">
        <v>0.46538550000000001</v>
      </c>
      <c r="AP27" s="598">
        <v>381933.04797999997</v>
      </c>
      <c r="AQ27" s="601">
        <v>-0.27393260000000003</v>
      </c>
      <c r="AR27" s="600">
        <v>178.88480000000001</v>
      </c>
      <c r="AS27" s="598" t="s">
        <v>472</v>
      </c>
      <c r="AT27" s="600">
        <v>1.1123000000000001</v>
      </c>
    </row>
    <row r="28" spans="1:46">
      <c r="A28" s="50" t="s">
        <v>1346</v>
      </c>
      <c r="B28" s="25" t="s">
        <v>800</v>
      </c>
      <c r="C28" s="38">
        <v>0.20555555555555557</v>
      </c>
      <c r="E28" s="19">
        <v>300</v>
      </c>
      <c r="F28" s="19" t="s">
        <v>1037</v>
      </c>
      <c r="G28" s="16">
        <v>1190</v>
      </c>
      <c r="H28" s="90">
        <v>1099</v>
      </c>
      <c r="I28" s="91" t="s">
        <v>1300</v>
      </c>
      <c r="J28" s="92" t="s">
        <v>796</v>
      </c>
      <c r="K28" s="33">
        <v>4</v>
      </c>
      <c r="L28" s="33">
        <v>180</v>
      </c>
      <c r="M28" s="19">
        <v>5889.9508999999998</v>
      </c>
      <c r="Q28" s="101">
        <v>266.42</v>
      </c>
      <c r="R28" s="101">
        <v>274.25</v>
      </c>
      <c r="S28" s="431" t="s">
        <v>652</v>
      </c>
      <c r="T28" s="394">
        <v>0</v>
      </c>
      <c r="U28" s="441">
        <v>0</v>
      </c>
      <c r="V28" s="431" t="s">
        <v>13</v>
      </c>
      <c r="W28" s="599">
        <v>-94.695850753625777</v>
      </c>
      <c r="X28" s="599">
        <v>29.12995976191063</v>
      </c>
      <c r="Y28" s="599">
        <v>166.58638844605844</v>
      </c>
      <c r="Z28" s="603">
        <v>202.13665</v>
      </c>
      <c r="AA28" s="603">
        <v>-10.154719999999999</v>
      </c>
      <c r="AB28" s="600">
        <v>134.7833</v>
      </c>
      <c r="AC28" s="600">
        <v>35.616999999999997</v>
      </c>
      <c r="AD28" s="602">
        <v>11.095773852500001</v>
      </c>
      <c r="AE28" s="600">
        <v>1.7130000000000001</v>
      </c>
      <c r="AF28" s="600">
        <v>0.27100000000000002</v>
      </c>
      <c r="AG28" s="600">
        <v>3.41</v>
      </c>
      <c r="AH28" s="600">
        <v>99.991</v>
      </c>
      <c r="AI28" s="599">
        <v>1877.3009999999999</v>
      </c>
      <c r="AJ28" s="600">
        <v>355.51348000000002</v>
      </c>
      <c r="AK28" s="600">
        <v>0.96467000000000003</v>
      </c>
      <c r="AL28" s="600">
        <v>356.20630999999997</v>
      </c>
      <c r="AM28" s="600">
        <v>0.13142000000000001</v>
      </c>
      <c r="AN28" s="598">
        <v>150456522</v>
      </c>
      <c r="AO28" s="601">
        <v>0.4641535</v>
      </c>
      <c r="AP28" s="598">
        <v>381788.2316</v>
      </c>
      <c r="AQ28" s="601">
        <v>-0.26236890000000002</v>
      </c>
      <c r="AR28" s="600">
        <v>178.91730000000001</v>
      </c>
      <c r="AS28" s="598" t="s">
        <v>472</v>
      </c>
      <c r="AT28" s="600">
        <v>1.0798000000000001</v>
      </c>
    </row>
    <row r="29" spans="1:46">
      <c r="A29" s="50" t="s">
        <v>1346</v>
      </c>
      <c r="B29" s="25" t="s">
        <v>1040</v>
      </c>
      <c r="C29" s="38">
        <v>0.21111111111111111</v>
      </c>
      <c r="E29" s="19">
        <v>300</v>
      </c>
      <c r="F29" s="19" t="s">
        <v>1037</v>
      </c>
      <c r="G29" s="16">
        <v>1190</v>
      </c>
      <c r="H29" s="90">
        <v>1099</v>
      </c>
      <c r="I29" s="91" t="s">
        <v>792</v>
      </c>
      <c r="J29" s="92" t="s">
        <v>796</v>
      </c>
      <c r="K29" s="33">
        <v>4</v>
      </c>
      <c r="L29" s="33">
        <v>180</v>
      </c>
      <c r="M29" s="19">
        <v>5889.9508999999998</v>
      </c>
      <c r="Q29" s="101">
        <v>266.42</v>
      </c>
      <c r="R29" s="101">
        <v>274.25</v>
      </c>
      <c r="S29" s="431" t="s">
        <v>652</v>
      </c>
      <c r="T29" s="394">
        <v>0</v>
      </c>
      <c r="U29" s="441">
        <v>0</v>
      </c>
      <c r="V29" s="431" t="s">
        <v>203</v>
      </c>
      <c r="W29" s="599">
        <v>-94.671689901219366</v>
      </c>
      <c r="X29" s="599">
        <v>28.515802073963339</v>
      </c>
      <c r="Y29" s="599">
        <v>381.62912029339941</v>
      </c>
      <c r="Z29" s="603">
        <v>202.18487999999999</v>
      </c>
      <c r="AA29" s="603">
        <v>-10.17839</v>
      </c>
      <c r="AB29" s="600">
        <v>136.7071</v>
      </c>
      <c r="AC29" s="600">
        <v>36.756999999999998</v>
      </c>
      <c r="AD29" s="602">
        <v>11.229472229100001</v>
      </c>
      <c r="AE29" s="600">
        <v>1.667</v>
      </c>
      <c r="AF29" s="600">
        <v>0.26400000000000001</v>
      </c>
      <c r="AG29" s="600">
        <v>3.41</v>
      </c>
      <c r="AH29" s="600">
        <v>99.991</v>
      </c>
      <c r="AI29" s="599">
        <v>1877.9079999999999</v>
      </c>
      <c r="AJ29" s="600">
        <v>355.49322999999998</v>
      </c>
      <c r="AK29" s="600">
        <v>0.96775999999999995</v>
      </c>
      <c r="AL29" s="600">
        <v>356.13871999999998</v>
      </c>
      <c r="AM29" s="600">
        <v>0.13124</v>
      </c>
      <c r="AN29" s="598">
        <v>150456744.59999999</v>
      </c>
      <c r="AO29" s="601">
        <v>0.46305819999999998</v>
      </c>
      <c r="AP29" s="598">
        <v>381664.81715000002</v>
      </c>
      <c r="AQ29" s="601">
        <v>-0.25181629999999999</v>
      </c>
      <c r="AR29" s="600">
        <v>178.9443</v>
      </c>
      <c r="AS29" s="598" t="s">
        <v>472</v>
      </c>
      <c r="AT29" s="600">
        <v>1.0529999999999999</v>
      </c>
    </row>
    <row r="30" spans="1:46">
      <c r="A30" s="50" t="s">
        <v>1338</v>
      </c>
      <c r="B30" s="25" t="s">
        <v>982</v>
      </c>
      <c r="C30" s="38">
        <v>0.21666666666666667</v>
      </c>
      <c r="D30" s="32">
        <v>0</v>
      </c>
      <c r="E30" s="19">
        <v>30</v>
      </c>
      <c r="F30" s="19" t="s">
        <v>1037</v>
      </c>
      <c r="G30" s="1">
        <v>1190</v>
      </c>
      <c r="H30" s="90">
        <v>996</v>
      </c>
      <c r="I30" s="57" t="s">
        <v>975</v>
      </c>
      <c r="J30" s="66" t="s">
        <v>1258</v>
      </c>
      <c r="K30" s="33">
        <v>4</v>
      </c>
      <c r="L30" s="33">
        <v>180</v>
      </c>
      <c r="M30" s="19">
        <v>5891.451</v>
      </c>
      <c r="N30" t="s">
        <v>983</v>
      </c>
      <c r="O30" s="113">
        <v>266.39999999999998</v>
      </c>
      <c r="P30" s="113">
        <v>274.3</v>
      </c>
      <c r="Q30" s="101">
        <v>266.42</v>
      </c>
      <c r="R30" s="101">
        <v>274.25</v>
      </c>
      <c r="S30"/>
      <c r="T30" s="394"/>
      <c r="U30" s="438"/>
      <c r="V30" s="342"/>
      <c r="W30"/>
      <c r="X30"/>
      <c r="Y30"/>
    </row>
    <row r="31" spans="1:46">
      <c r="A31" s="50" t="s">
        <v>1086</v>
      </c>
      <c r="B31" s="25" t="s">
        <v>1041</v>
      </c>
      <c r="C31" s="38">
        <v>0.21944444444444444</v>
      </c>
      <c r="E31" s="19">
        <v>300</v>
      </c>
      <c r="F31" s="19" t="s">
        <v>1037</v>
      </c>
      <c r="G31" s="1">
        <v>1190</v>
      </c>
      <c r="H31" s="90">
        <v>1099</v>
      </c>
      <c r="I31" s="91" t="s">
        <v>1300</v>
      </c>
      <c r="J31" s="92" t="s">
        <v>796</v>
      </c>
      <c r="K31" s="33">
        <v>4</v>
      </c>
      <c r="L31" s="33">
        <v>180</v>
      </c>
      <c r="M31" s="19">
        <v>5889.9508999999998</v>
      </c>
      <c r="Q31" s="101">
        <v>266.42</v>
      </c>
      <c r="R31" s="101">
        <v>274.25</v>
      </c>
      <c r="S31" s="431" t="s">
        <v>375</v>
      </c>
      <c r="T31" s="394">
        <v>0</v>
      </c>
      <c r="U31" s="438">
        <v>0</v>
      </c>
      <c r="V31" s="431" t="s">
        <v>198</v>
      </c>
      <c r="W31" s="599">
        <v>94.339182465677212</v>
      </c>
      <c r="X31" s="599">
        <v>85.563610947684936</v>
      </c>
      <c r="Y31" s="599">
        <v>166.4529338270811</v>
      </c>
      <c r="Z31" s="603">
        <v>202.25622999999999</v>
      </c>
      <c r="AA31" s="603">
        <v>-10.21364</v>
      </c>
      <c r="AB31" s="600">
        <v>139.71690000000001</v>
      </c>
      <c r="AC31" s="600">
        <v>38.388800000000003</v>
      </c>
      <c r="AD31" s="602">
        <v>11.430019794</v>
      </c>
      <c r="AE31" s="600">
        <v>1.607</v>
      </c>
      <c r="AF31" s="600">
        <v>0.254</v>
      </c>
      <c r="AG31" s="600">
        <v>3.41</v>
      </c>
      <c r="AH31" s="600">
        <v>99.992000000000004</v>
      </c>
      <c r="AI31" s="599">
        <v>1878.7719999999999</v>
      </c>
      <c r="AJ31" s="600">
        <v>355.46186999999998</v>
      </c>
      <c r="AK31" s="600">
        <v>0.97255000000000003</v>
      </c>
      <c r="AL31" s="600">
        <v>356.03733</v>
      </c>
      <c r="AM31" s="600">
        <v>0.13097</v>
      </c>
      <c r="AN31" s="598">
        <v>150457077.40000001</v>
      </c>
      <c r="AO31" s="601">
        <v>0.46141490000000002</v>
      </c>
      <c r="AP31" s="598">
        <v>381489.33984999999</v>
      </c>
      <c r="AQ31" s="601">
        <v>-0.23553250000000001</v>
      </c>
      <c r="AR31" s="600">
        <v>178.9812</v>
      </c>
      <c r="AS31" s="598" t="s">
        <v>472</v>
      </c>
      <c r="AT31" s="600">
        <v>1.0161</v>
      </c>
    </row>
    <row r="32" spans="1:46">
      <c r="A32" s="50" t="s">
        <v>1254</v>
      </c>
      <c r="B32" s="25" t="s">
        <v>1042</v>
      </c>
      <c r="C32" s="38">
        <v>0.22638888888888889</v>
      </c>
      <c r="E32" s="19">
        <v>300</v>
      </c>
      <c r="F32" s="19" t="s">
        <v>1037</v>
      </c>
      <c r="G32" s="1">
        <v>1190</v>
      </c>
      <c r="H32" s="90">
        <v>1099</v>
      </c>
      <c r="I32" s="91" t="s">
        <v>1300</v>
      </c>
      <c r="J32" s="92" t="s">
        <v>796</v>
      </c>
      <c r="K32" s="33">
        <v>4</v>
      </c>
      <c r="L32" s="33">
        <v>180</v>
      </c>
      <c r="M32" s="19">
        <v>5889.9508999999998</v>
      </c>
      <c r="Q32" s="101">
        <v>266.42</v>
      </c>
      <c r="R32" s="101">
        <v>274.25</v>
      </c>
      <c r="S32" s="431" t="s">
        <v>1132</v>
      </c>
      <c r="T32" s="394">
        <v>0</v>
      </c>
      <c r="U32" s="438">
        <v>0</v>
      </c>
      <c r="V32" s="431" t="s">
        <v>199</v>
      </c>
      <c r="W32" s="599">
        <v>-89.02274681999458</v>
      </c>
      <c r="X32" s="599">
        <v>-77.068542150894885</v>
      </c>
      <c r="Y32" s="599">
        <v>166.39073172928124</v>
      </c>
      <c r="Z32" s="603">
        <v>202.31486000000001</v>
      </c>
      <c r="AA32" s="603">
        <v>-10.242760000000001</v>
      </c>
      <c r="AB32" s="600">
        <v>142.3424</v>
      </c>
      <c r="AC32" s="600">
        <v>39.6708</v>
      </c>
      <c r="AD32" s="602">
        <v>11.597142764699999</v>
      </c>
      <c r="AE32" s="600">
        <v>1.5629999999999999</v>
      </c>
      <c r="AF32" s="600">
        <v>0.247</v>
      </c>
      <c r="AG32" s="600">
        <v>3.41</v>
      </c>
      <c r="AH32" s="600">
        <v>99.992999999999995</v>
      </c>
      <c r="AI32" s="599">
        <v>1879.4480000000001</v>
      </c>
      <c r="AJ32" s="600">
        <v>355.43486999999999</v>
      </c>
      <c r="AK32" s="600">
        <v>0.97665000000000002</v>
      </c>
      <c r="AL32" s="600">
        <v>355.95283999999998</v>
      </c>
      <c r="AM32" s="600">
        <v>0.13074</v>
      </c>
      <c r="AN32" s="598">
        <v>150457353.80000001</v>
      </c>
      <c r="AO32" s="601">
        <v>0.46004519999999999</v>
      </c>
      <c r="AP32" s="598">
        <v>381352.19131999998</v>
      </c>
      <c r="AQ32" s="601">
        <v>-0.22157279999999999</v>
      </c>
      <c r="AR32" s="600">
        <v>179.0087</v>
      </c>
      <c r="AS32" s="598" t="s">
        <v>472</v>
      </c>
      <c r="AT32" s="600">
        <v>0.98870000000000002</v>
      </c>
    </row>
    <row r="33" spans="1:46">
      <c r="A33" s="50" t="s">
        <v>1346</v>
      </c>
      <c r="B33" s="25" t="s">
        <v>1043</v>
      </c>
      <c r="C33" s="38">
        <v>0.23194444444444443</v>
      </c>
      <c r="E33" s="19">
        <v>300</v>
      </c>
      <c r="F33" s="19" t="s">
        <v>1037</v>
      </c>
      <c r="G33" s="1">
        <v>1190</v>
      </c>
      <c r="H33" s="90">
        <v>1099</v>
      </c>
      <c r="I33" s="91" t="s">
        <v>1300</v>
      </c>
      <c r="J33" s="92" t="s">
        <v>796</v>
      </c>
      <c r="K33" s="33">
        <v>4</v>
      </c>
      <c r="L33" s="33">
        <v>180</v>
      </c>
      <c r="M33" s="19">
        <v>5889.9508999999998</v>
      </c>
      <c r="Q33" s="101">
        <v>266.42</v>
      </c>
      <c r="R33" s="101">
        <v>274.25</v>
      </c>
      <c r="S33" s="431" t="s">
        <v>652</v>
      </c>
      <c r="T33" s="394">
        <v>0</v>
      </c>
      <c r="U33" s="441">
        <v>0</v>
      </c>
      <c r="V33" s="431" t="s">
        <v>13</v>
      </c>
      <c r="W33" s="599">
        <v>-94.807908000818145</v>
      </c>
      <c r="X33" s="599">
        <v>29.132968813171281</v>
      </c>
      <c r="Y33" s="599">
        <v>166.34313506280341</v>
      </c>
      <c r="Z33" s="603">
        <v>202.36125000000001</v>
      </c>
      <c r="AA33" s="603">
        <v>-10.2659</v>
      </c>
      <c r="AB33" s="600">
        <v>144.5214</v>
      </c>
      <c r="AC33" s="600">
        <v>40.641399999999997</v>
      </c>
      <c r="AD33" s="602">
        <v>11.730841141300001</v>
      </c>
      <c r="AE33" s="600">
        <v>1.5329999999999999</v>
      </c>
      <c r="AF33" s="600">
        <v>0.24199999999999999</v>
      </c>
      <c r="AG33" s="600">
        <v>3.41</v>
      </c>
      <c r="AH33" s="600">
        <v>99.992999999999995</v>
      </c>
      <c r="AI33" s="599">
        <v>1879.9580000000001</v>
      </c>
      <c r="AJ33" s="600">
        <v>355.41273999999999</v>
      </c>
      <c r="AK33" s="600">
        <v>0.97997999999999996</v>
      </c>
      <c r="AL33" s="600">
        <v>355.88524000000001</v>
      </c>
      <c r="AM33" s="600">
        <v>0.13055</v>
      </c>
      <c r="AN33" s="598">
        <v>150457574.40000001</v>
      </c>
      <c r="AO33" s="601">
        <v>0.4589492</v>
      </c>
      <c r="AP33" s="598">
        <v>381248.56546999997</v>
      </c>
      <c r="AQ33" s="601">
        <v>-0.2101681</v>
      </c>
      <c r="AR33" s="600">
        <v>179.0284</v>
      </c>
      <c r="AS33" s="598" t="s">
        <v>472</v>
      </c>
      <c r="AT33" s="600">
        <v>0.96909999999999996</v>
      </c>
    </row>
    <row r="34" spans="1:46">
      <c r="A34" s="50" t="s">
        <v>1345</v>
      </c>
      <c r="B34" s="25" t="s">
        <v>1044</v>
      </c>
      <c r="C34" s="38">
        <v>0.23750000000000002</v>
      </c>
      <c r="E34" s="19">
        <v>300</v>
      </c>
      <c r="F34" s="19" t="s">
        <v>1037</v>
      </c>
      <c r="G34" s="1">
        <v>1190</v>
      </c>
      <c r="H34" s="90">
        <v>1099</v>
      </c>
      <c r="I34" s="91" t="s">
        <v>1300</v>
      </c>
      <c r="J34" s="92" t="s">
        <v>796</v>
      </c>
      <c r="K34" s="33">
        <v>4</v>
      </c>
      <c r="L34" s="33">
        <v>180</v>
      </c>
      <c r="M34" s="19">
        <v>5889.9508999999998</v>
      </c>
      <c r="Q34" s="101">
        <v>266.42</v>
      </c>
      <c r="R34" s="101">
        <v>274.25</v>
      </c>
      <c r="S34" s="431" t="s">
        <v>1262</v>
      </c>
      <c r="T34" s="394">
        <v>0</v>
      </c>
      <c r="U34" s="441">
        <v>0</v>
      </c>
      <c r="V34" s="431" t="s">
        <v>13</v>
      </c>
      <c r="W34" s="599">
        <v>-94.30988835427587</v>
      </c>
      <c r="X34" s="599">
        <v>-0.73910946095245</v>
      </c>
      <c r="Y34" s="599">
        <v>166.30124138755332</v>
      </c>
      <c r="Z34" s="603">
        <v>202.40720999999999</v>
      </c>
      <c r="AA34" s="603">
        <v>-10.288869999999999</v>
      </c>
      <c r="AB34" s="600">
        <v>146.77090000000001</v>
      </c>
      <c r="AC34" s="600">
        <v>41.5595</v>
      </c>
      <c r="AD34" s="602">
        <v>11.864539518000001</v>
      </c>
      <c r="AE34" s="600">
        <v>1.5049999999999999</v>
      </c>
      <c r="AF34" s="600">
        <v>0.23799999999999999</v>
      </c>
      <c r="AG34" s="600">
        <v>3.41</v>
      </c>
      <c r="AH34" s="600">
        <v>99.992999999999995</v>
      </c>
      <c r="AI34" s="599">
        <v>1880.442</v>
      </c>
      <c r="AJ34" s="600">
        <v>355.39015999999998</v>
      </c>
      <c r="AK34" s="600">
        <v>0.98334999999999995</v>
      </c>
      <c r="AL34" s="600">
        <v>355.81765000000001</v>
      </c>
      <c r="AM34" s="600">
        <v>0.13037000000000001</v>
      </c>
      <c r="AN34" s="598">
        <v>150457794.40000001</v>
      </c>
      <c r="AO34" s="601">
        <v>0.45785310000000001</v>
      </c>
      <c r="AP34" s="598">
        <v>381150.46146999998</v>
      </c>
      <c r="AQ34" s="601">
        <v>-0.1985673</v>
      </c>
      <c r="AR34" s="600">
        <v>179.0461</v>
      </c>
      <c r="AS34" s="598" t="s">
        <v>472</v>
      </c>
      <c r="AT34" s="600">
        <v>0.95140000000000002</v>
      </c>
    </row>
    <row r="35" spans="1:46">
      <c r="A35" s="50" t="s">
        <v>1346</v>
      </c>
      <c r="B35" s="25" t="s">
        <v>874</v>
      </c>
      <c r="C35" s="38">
        <v>0.24236111111111111</v>
      </c>
      <c r="E35" s="19">
        <v>300</v>
      </c>
      <c r="F35" s="19" t="s">
        <v>1037</v>
      </c>
      <c r="G35" s="1">
        <v>1190</v>
      </c>
      <c r="H35" s="90">
        <v>1099</v>
      </c>
      <c r="I35" s="91" t="s">
        <v>1300</v>
      </c>
      <c r="J35" s="92" t="s">
        <v>796</v>
      </c>
      <c r="K35" s="33">
        <v>4</v>
      </c>
      <c r="L35" s="33">
        <v>180</v>
      </c>
      <c r="M35" s="19">
        <v>5889.9508999999998</v>
      </c>
      <c r="Q35" s="101">
        <v>266.42</v>
      </c>
      <c r="R35" s="101">
        <v>274.25</v>
      </c>
      <c r="S35" s="431" t="s">
        <v>652</v>
      </c>
      <c r="T35" s="394">
        <v>0</v>
      </c>
      <c r="U35" s="441">
        <v>0</v>
      </c>
      <c r="V35" s="431" t="s">
        <v>13</v>
      </c>
      <c r="W35" s="599">
        <v>-94.852384394784906</v>
      </c>
      <c r="X35" s="599">
        <v>29.134494517532229</v>
      </c>
      <c r="Y35" s="599">
        <v>166.27080096857981</v>
      </c>
      <c r="Z35" s="603">
        <v>202.44711000000001</v>
      </c>
      <c r="AA35" s="603">
        <v>-10.30885</v>
      </c>
      <c r="AB35" s="600">
        <v>148.797</v>
      </c>
      <c r="AC35" s="600">
        <v>42.317500000000003</v>
      </c>
      <c r="AD35" s="602">
        <v>11.981525597599999</v>
      </c>
      <c r="AE35" s="600">
        <v>1.4830000000000001</v>
      </c>
      <c r="AF35" s="600">
        <v>0.23499999999999999</v>
      </c>
      <c r="AG35" s="600">
        <v>3.41</v>
      </c>
      <c r="AH35" s="600">
        <v>99.992999999999995</v>
      </c>
      <c r="AI35" s="599">
        <v>1880.8430000000001</v>
      </c>
      <c r="AJ35" s="600">
        <v>355.37006000000002</v>
      </c>
      <c r="AK35" s="600">
        <v>0.98629999999999995</v>
      </c>
      <c r="AL35" s="600">
        <v>355.75850000000003</v>
      </c>
      <c r="AM35" s="600">
        <v>0.13020999999999999</v>
      </c>
      <c r="AN35" s="598">
        <v>150457986.5</v>
      </c>
      <c r="AO35" s="601">
        <v>0.45689380000000002</v>
      </c>
      <c r="AP35" s="598">
        <v>381069.22171000001</v>
      </c>
      <c r="AQ35" s="601">
        <v>-0.1882665</v>
      </c>
      <c r="AR35" s="600">
        <v>179.06</v>
      </c>
      <c r="AS35" s="598" t="s">
        <v>472</v>
      </c>
      <c r="AT35" s="600">
        <v>0.93759999999999999</v>
      </c>
    </row>
    <row r="36" spans="1:46">
      <c r="A36" s="50" t="s">
        <v>1345</v>
      </c>
      <c r="B36" s="25" t="s">
        <v>875</v>
      </c>
      <c r="C36" s="38">
        <v>0.24861111111111112</v>
      </c>
      <c r="E36" s="19">
        <v>300</v>
      </c>
      <c r="F36" s="19" t="s">
        <v>1037</v>
      </c>
      <c r="G36" s="1">
        <v>1190</v>
      </c>
      <c r="H36" s="90">
        <v>1099</v>
      </c>
      <c r="I36" s="91" t="s">
        <v>1300</v>
      </c>
      <c r="J36" s="92" t="s">
        <v>796</v>
      </c>
      <c r="K36" s="33">
        <v>4</v>
      </c>
      <c r="L36" s="33">
        <v>180</v>
      </c>
      <c r="M36" s="19">
        <v>5889.9508999999998</v>
      </c>
      <c r="Q36" s="101">
        <v>266.42</v>
      </c>
      <c r="R36" s="101">
        <v>274.25</v>
      </c>
      <c r="S36" s="431" t="s">
        <v>1262</v>
      </c>
      <c r="T36" s="394">
        <v>0</v>
      </c>
      <c r="U36" s="441">
        <v>0</v>
      </c>
      <c r="V36" s="431" t="s">
        <v>13</v>
      </c>
      <c r="W36" s="599">
        <v>-94.354120202909542</v>
      </c>
      <c r="X36" s="599">
        <v>-0.73787193290099296</v>
      </c>
      <c r="Y36" s="599">
        <v>166.23625507598922</v>
      </c>
      <c r="Z36" s="603">
        <v>202.49236999999999</v>
      </c>
      <c r="AA36" s="603">
        <v>-10.331530000000001</v>
      </c>
      <c r="AB36" s="600">
        <v>151.178</v>
      </c>
      <c r="AC36" s="600">
        <v>43.128999999999998</v>
      </c>
      <c r="AD36" s="602">
        <v>12.115223974299999</v>
      </c>
      <c r="AE36" s="600">
        <v>1.46</v>
      </c>
      <c r="AF36" s="600">
        <v>0.23100000000000001</v>
      </c>
      <c r="AG36" s="600">
        <v>3.41</v>
      </c>
      <c r="AH36" s="600">
        <v>99.992999999999995</v>
      </c>
      <c r="AI36" s="599">
        <v>1881.2750000000001</v>
      </c>
      <c r="AJ36" s="600">
        <v>355.34672</v>
      </c>
      <c r="AK36" s="600">
        <v>0.98968</v>
      </c>
      <c r="AL36" s="600">
        <v>355.69090999999997</v>
      </c>
      <c r="AM36" s="600">
        <v>0.13003000000000001</v>
      </c>
      <c r="AN36" s="598">
        <v>150458205.59999999</v>
      </c>
      <c r="AO36" s="601">
        <v>0.45579730000000002</v>
      </c>
      <c r="AP36" s="598">
        <v>380981.71090000001</v>
      </c>
      <c r="AQ36" s="601">
        <v>-0.17633499999999999</v>
      </c>
      <c r="AR36" s="600">
        <v>179.07390000000001</v>
      </c>
      <c r="AS36" s="598" t="s">
        <v>472</v>
      </c>
      <c r="AT36" s="600">
        <v>0.92369999999999997</v>
      </c>
    </row>
    <row r="37" spans="1:46">
      <c r="A37" s="50" t="s">
        <v>895</v>
      </c>
      <c r="B37" s="25" t="s">
        <v>877</v>
      </c>
      <c r="C37" s="38">
        <v>0.25347222222222221</v>
      </c>
      <c r="E37" s="19">
        <v>300</v>
      </c>
      <c r="F37" s="19" t="s">
        <v>1037</v>
      </c>
      <c r="G37" s="1">
        <v>1190</v>
      </c>
      <c r="H37" s="90">
        <v>1099</v>
      </c>
      <c r="I37" s="91" t="s">
        <v>1300</v>
      </c>
      <c r="J37" s="92" t="s">
        <v>796</v>
      </c>
      <c r="K37" s="33">
        <v>4</v>
      </c>
      <c r="L37" s="33">
        <v>180</v>
      </c>
      <c r="M37" s="19">
        <v>5889.9508999999998</v>
      </c>
      <c r="Q37" s="101">
        <v>266.42</v>
      </c>
      <c r="R37" s="101">
        <v>274.25</v>
      </c>
      <c r="S37" s="431" t="s">
        <v>1100</v>
      </c>
      <c r="T37" s="394">
        <v>0</v>
      </c>
      <c r="U37" s="441">
        <v>0</v>
      </c>
      <c r="V37" s="431" t="s">
        <v>12</v>
      </c>
      <c r="W37" s="599">
        <v>84.81135096345173</v>
      </c>
      <c r="X37" s="599">
        <v>-12.340962339830476</v>
      </c>
      <c r="Y37" s="599">
        <v>166.2028810331658</v>
      </c>
      <c r="Z37" s="603">
        <v>202.53729000000001</v>
      </c>
      <c r="AA37" s="603">
        <v>-10.354050000000001</v>
      </c>
      <c r="AB37" s="600">
        <v>153.62739999999999</v>
      </c>
      <c r="AC37" s="600">
        <v>43.879100000000001</v>
      </c>
      <c r="AD37" s="602">
        <v>12.248922350999999</v>
      </c>
      <c r="AE37" s="600">
        <v>1.4410000000000001</v>
      </c>
      <c r="AF37" s="600">
        <v>0.22800000000000001</v>
      </c>
      <c r="AG37" s="600">
        <v>3.41</v>
      </c>
      <c r="AH37" s="600">
        <v>99.994</v>
      </c>
      <c r="AI37" s="599">
        <v>1881.6790000000001</v>
      </c>
      <c r="AJ37" s="600">
        <v>355.32299999999998</v>
      </c>
      <c r="AK37" s="600">
        <v>0.99304000000000003</v>
      </c>
      <c r="AL37" s="600">
        <v>355.62331</v>
      </c>
      <c r="AM37" s="600">
        <v>0.12984000000000001</v>
      </c>
      <c r="AN37" s="598">
        <v>150458424.09999999</v>
      </c>
      <c r="AO37" s="601">
        <v>0.45470070000000001</v>
      </c>
      <c r="AP37" s="598">
        <v>380899.96529999998</v>
      </c>
      <c r="AQ37" s="601">
        <v>-0.16424720000000001</v>
      </c>
      <c r="AR37" s="600">
        <v>179.0857</v>
      </c>
      <c r="AS37" s="598" t="s">
        <v>472</v>
      </c>
      <c r="AT37" s="600">
        <v>0.91190000000000004</v>
      </c>
    </row>
    <row r="38" spans="1:46">
      <c r="A38" s="50" t="s">
        <v>162</v>
      </c>
      <c r="B38" s="25" t="s">
        <v>879</v>
      </c>
      <c r="C38" s="38">
        <v>0.2590277777777778</v>
      </c>
      <c r="E38" s="19">
        <v>300</v>
      </c>
      <c r="F38" s="19" t="s">
        <v>1037</v>
      </c>
      <c r="G38" s="1">
        <v>1190</v>
      </c>
      <c r="H38" s="90">
        <v>1099</v>
      </c>
      <c r="I38" s="91" t="s">
        <v>1300</v>
      </c>
      <c r="J38" s="92" t="s">
        <v>796</v>
      </c>
      <c r="K38" s="33">
        <v>4</v>
      </c>
      <c r="L38" s="33">
        <v>180</v>
      </c>
      <c r="M38" s="19">
        <v>5889.9508999999998</v>
      </c>
      <c r="Q38" s="101">
        <v>266.42</v>
      </c>
      <c r="R38" s="101">
        <v>274.25</v>
      </c>
      <c r="S38" s="433" t="s">
        <v>480</v>
      </c>
      <c r="T38" s="394">
        <v>0</v>
      </c>
      <c r="U38" s="441">
        <v>0</v>
      </c>
      <c r="V38" s="431" t="s">
        <v>12</v>
      </c>
      <c r="W38" s="599">
        <v>84.466103013690088</v>
      </c>
      <c r="X38" s="599">
        <v>-27.151559074105133</v>
      </c>
      <c r="Y38" s="599">
        <v>166.15829873950088</v>
      </c>
      <c r="Z38" s="603">
        <v>202.58189999999999</v>
      </c>
      <c r="AA38" s="603">
        <v>-10.3764</v>
      </c>
      <c r="AB38" s="600">
        <v>156.14279999999999</v>
      </c>
      <c r="AC38" s="600">
        <v>44.564500000000002</v>
      </c>
      <c r="AD38" s="602">
        <v>12.382620727700001</v>
      </c>
      <c r="AE38" s="600">
        <v>1.423</v>
      </c>
      <c r="AF38" s="600">
        <v>0.22500000000000001</v>
      </c>
      <c r="AG38" s="600">
        <v>3.41</v>
      </c>
      <c r="AH38" s="600">
        <v>99.994</v>
      </c>
      <c r="AI38" s="599">
        <v>1882.0540000000001</v>
      </c>
      <c r="AJ38" s="600">
        <v>355.29894999999999</v>
      </c>
      <c r="AK38" s="600">
        <v>0.99636999999999998</v>
      </c>
      <c r="AL38" s="600">
        <v>355.55572000000001</v>
      </c>
      <c r="AM38" s="600">
        <v>0.12966</v>
      </c>
      <c r="AN38" s="598">
        <v>150458642.09999999</v>
      </c>
      <c r="AO38" s="601">
        <v>0.4536039</v>
      </c>
      <c r="AP38" s="598">
        <v>380824.05648999999</v>
      </c>
      <c r="AQ38" s="601">
        <v>-0.15201729999999999</v>
      </c>
      <c r="AR38" s="600">
        <v>179.09549999999999</v>
      </c>
      <c r="AS38" s="598" t="s">
        <v>472</v>
      </c>
      <c r="AT38" s="600">
        <v>0.9022</v>
      </c>
    </row>
    <row r="39" spans="1:46">
      <c r="A39" s="50" t="s">
        <v>162</v>
      </c>
      <c r="B39" s="25" t="s">
        <v>1090</v>
      </c>
      <c r="C39" s="38">
        <v>0.2638888888888889</v>
      </c>
      <c r="E39" s="19">
        <v>300</v>
      </c>
      <c r="F39" s="19" t="s">
        <v>1037</v>
      </c>
      <c r="G39" s="1">
        <v>1190</v>
      </c>
      <c r="H39" s="90">
        <v>1099</v>
      </c>
      <c r="I39" s="91" t="s">
        <v>792</v>
      </c>
      <c r="J39" s="92" t="s">
        <v>796</v>
      </c>
      <c r="K39" s="33">
        <v>4</v>
      </c>
      <c r="L39" s="33">
        <v>180</v>
      </c>
      <c r="M39" s="19">
        <v>5889.9508999999998</v>
      </c>
      <c r="Q39" s="101">
        <v>266.42</v>
      </c>
      <c r="R39" s="101">
        <v>274.25</v>
      </c>
      <c r="S39" s="433" t="s">
        <v>480</v>
      </c>
      <c r="T39" s="394">
        <v>0</v>
      </c>
      <c r="U39" s="441">
        <v>0</v>
      </c>
      <c r="V39" s="431" t="s">
        <v>200</v>
      </c>
      <c r="W39" s="599">
        <v>84.415267081544286</v>
      </c>
      <c r="X39" s="599">
        <v>-26.739391994729996</v>
      </c>
      <c r="Y39" s="599">
        <v>380.73671918259834</v>
      </c>
      <c r="Z39" s="603">
        <v>202.62072000000001</v>
      </c>
      <c r="AA39" s="603">
        <v>-10.395810000000001</v>
      </c>
      <c r="AB39" s="600">
        <v>158.3955</v>
      </c>
      <c r="AC39" s="600">
        <v>45.108800000000002</v>
      </c>
      <c r="AD39" s="602">
        <v>12.499606807399999</v>
      </c>
      <c r="AE39" s="600">
        <v>1.41</v>
      </c>
      <c r="AF39" s="600">
        <v>0.223</v>
      </c>
      <c r="AG39" s="600">
        <v>3.41</v>
      </c>
      <c r="AH39" s="600">
        <v>99.994</v>
      </c>
      <c r="AI39" s="599">
        <v>1882.3579999999999</v>
      </c>
      <c r="AJ39" s="600">
        <v>355.27762999999999</v>
      </c>
      <c r="AK39" s="600">
        <v>0.99926000000000004</v>
      </c>
      <c r="AL39" s="600">
        <v>355.49657999999999</v>
      </c>
      <c r="AM39" s="600">
        <v>0.1295</v>
      </c>
      <c r="AN39" s="598">
        <v>150458832.40000001</v>
      </c>
      <c r="AO39" s="601">
        <v>0.45264409999999999</v>
      </c>
      <c r="AP39" s="598">
        <v>380762.47532000003</v>
      </c>
      <c r="AQ39" s="601">
        <v>-0.14121110000000001</v>
      </c>
      <c r="AR39" s="600">
        <v>179.10239999999999</v>
      </c>
      <c r="AS39" s="598" t="s">
        <v>472</v>
      </c>
      <c r="AT39" s="600">
        <v>0.89529999999999998</v>
      </c>
    </row>
    <row r="40" spans="1:46">
      <c r="A40" s="50" t="s">
        <v>895</v>
      </c>
      <c r="B40" s="25" t="s">
        <v>1092</v>
      </c>
      <c r="C40" s="38">
        <v>0.26944444444444443</v>
      </c>
      <c r="E40" s="19">
        <v>300</v>
      </c>
      <c r="F40" s="19" t="s">
        <v>1037</v>
      </c>
      <c r="G40" s="1">
        <v>1190</v>
      </c>
      <c r="H40" s="90">
        <v>1099</v>
      </c>
      <c r="I40" s="91" t="s">
        <v>792</v>
      </c>
      <c r="J40" s="92" t="s">
        <v>796</v>
      </c>
      <c r="K40" s="33">
        <v>4</v>
      </c>
      <c r="L40" s="33">
        <v>180</v>
      </c>
      <c r="M40" s="19">
        <v>5889.9508999999998</v>
      </c>
      <c r="Q40" s="101">
        <v>266.42</v>
      </c>
      <c r="R40" s="101">
        <v>274.25</v>
      </c>
      <c r="S40" s="431" t="s">
        <v>1100</v>
      </c>
      <c r="T40" s="394">
        <v>0</v>
      </c>
      <c r="U40" s="441">
        <v>0</v>
      </c>
      <c r="V40" s="431" t="s">
        <v>200</v>
      </c>
      <c r="W40" s="599">
        <v>84.685787918042934</v>
      </c>
      <c r="X40" s="599">
        <v>-13.432983733803885</v>
      </c>
      <c r="Y40" s="599">
        <v>380.66737996575739</v>
      </c>
      <c r="Z40" s="603">
        <v>202.66484</v>
      </c>
      <c r="AA40" s="603">
        <v>-10.41784</v>
      </c>
      <c r="AB40" s="600">
        <v>161.02529999999999</v>
      </c>
      <c r="AC40" s="600">
        <v>45.664900000000003</v>
      </c>
      <c r="AD40" s="602">
        <v>12.633305184199999</v>
      </c>
      <c r="AE40" s="600">
        <v>1.3959999999999999</v>
      </c>
      <c r="AF40" s="600">
        <v>0.221</v>
      </c>
      <c r="AG40" s="600">
        <v>3.41</v>
      </c>
      <c r="AH40" s="600">
        <v>99.994</v>
      </c>
      <c r="AI40" s="599">
        <v>1882.6790000000001</v>
      </c>
      <c r="AJ40" s="600">
        <v>355.25299999999999</v>
      </c>
      <c r="AK40" s="600">
        <v>1.0024999999999999</v>
      </c>
      <c r="AL40" s="600">
        <v>355.42898000000002</v>
      </c>
      <c r="AM40" s="600">
        <v>0.12931000000000001</v>
      </c>
      <c r="AN40" s="598">
        <v>150459049.40000001</v>
      </c>
      <c r="AO40" s="601">
        <v>0.45154689999999997</v>
      </c>
      <c r="AP40" s="598">
        <v>380697.67943000002</v>
      </c>
      <c r="AQ40" s="601">
        <v>-0.12875410000000001</v>
      </c>
      <c r="AR40" s="600">
        <v>179.10830000000001</v>
      </c>
      <c r="AS40" s="598" t="s">
        <v>472</v>
      </c>
      <c r="AT40" s="600">
        <v>0.88939999999999997</v>
      </c>
    </row>
    <row r="41" spans="1:46">
      <c r="A41" s="50" t="s">
        <v>895</v>
      </c>
      <c r="B41" s="25" t="s">
        <v>884</v>
      </c>
      <c r="C41" s="38">
        <v>0.27569444444444446</v>
      </c>
      <c r="E41" s="19">
        <v>300</v>
      </c>
      <c r="F41" s="19" t="s">
        <v>1037</v>
      </c>
      <c r="G41" s="1">
        <v>1190</v>
      </c>
      <c r="H41" s="90">
        <v>1099</v>
      </c>
      <c r="I41" s="91" t="s">
        <v>1300</v>
      </c>
      <c r="J41" s="92" t="s">
        <v>796</v>
      </c>
      <c r="K41" s="33">
        <v>4</v>
      </c>
      <c r="L41" s="33">
        <v>180</v>
      </c>
      <c r="M41" s="19">
        <v>5889.9508999999998</v>
      </c>
      <c r="Q41" s="101">
        <v>266.42</v>
      </c>
      <c r="R41" s="101">
        <v>274.25</v>
      </c>
      <c r="S41" s="431" t="s">
        <v>1100</v>
      </c>
      <c r="T41" s="394">
        <v>0</v>
      </c>
      <c r="U41" s="441">
        <v>0</v>
      </c>
      <c r="V41" s="431" t="s">
        <v>12</v>
      </c>
      <c r="W41" s="599">
        <v>84.712507953557335</v>
      </c>
      <c r="X41" s="599">
        <v>-12.325427519856431</v>
      </c>
      <c r="Y41" s="599">
        <v>166.07446546202596</v>
      </c>
      <c r="Z41" s="603">
        <v>202.71422999999999</v>
      </c>
      <c r="AA41" s="603">
        <v>-10.442410000000001</v>
      </c>
      <c r="AB41" s="600">
        <v>164.0479</v>
      </c>
      <c r="AC41" s="600">
        <v>46.203200000000002</v>
      </c>
      <c r="AD41" s="602">
        <v>12.783715858000001</v>
      </c>
      <c r="AE41" s="600">
        <v>1.3839999999999999</v>
      </c>
      <c r="AF41" s="600">
        <v>0.219</v>
      </c>
      <c r="AG41" s="600">
        <v>3.41</v>
      </c>
      <c r="AH41" s="600">
        <v>99.994</v>
      </c>
      <c r="AI41" s="599">
        <v>1883.0039999999999</v>
      </c>
      <c r="AJ41" s="600">
        <v>355.22496999999998</v>
      </c>
      <c r="AK41" s="600">
        <v>1.00606</v>
      </c>
      <c r="AL41" s="600">
        <v>355.35293999999999</v>
      </c>
      <c r="AM41" s="600">
        <v>0.12911</v>
      </c>
      <c r="AN41" s="598">
        <v>150459292.90000001</v>
      </c>
      <c r="AO41" s="601">
        <v>0.4503125</v>
      </c>
      <c r="AP41" s="598">
        <v>380631.96295000002</v>
      </c>
      <c r="AQ41" s="601">
        <v>-0.11462120000000001</v>
      </c>
      <c r="AR41" s="600">
        <v>179.11250000000001</v>
      </c>
      <c r="AS41" s="598" t="s">
        <v>472</v>
      </c>
      <c r="AT41" s="600">
        <v>0.88519999999999999</v>
      </c>
    </row>
    <row r="42" spans="1:46">
      <c r="A42" s="50" t="s">
        <v>162</v>
      </c>
      <c r="B42" s="25" t="s">
        <v>885</v>
      </c>
      <c r="C42" s="38">
        <v>0.28125</v>
      </c>
      <c r="E42" s="19">
        <v>300</v>
      </c>
      <c r="F42" s="19" t="s">
        <v>1037</v>
      </c>
      <c r="G42" s="1">
        <v>1190</v>
      </c>
      <c r="H42" s="90">
        <v>1099</v>
      </c>
      <c r="I42" s="91" t="s">
        <v>1300</v>
      </c>
      <c r="J42" s="92" t="s">
        <v>796</v>
      </c>
      <c r="K42" s="33">
        <v>4</v>
      </c>
      <c r="L42" s="33">
        <v>180</v>
      </c>
      <c r="M42" s="19">
        <v>5889.9508999999998</v>
      </c>
      <c r="Q42" s="101">
        <v>266.42</v>
      </c>
      <c r="R42" s="101">
        <v>274.25</v>
      </c>
      <c r="S42" s="433" t="s">
        <v>480</v>
      </c>
      <c r="T42" s="394">
        <v>0</v>
      </c>
      <c r="U42" s="441">
        <v>0</v>
      </c>
      <c r="V42" s="431" t="s">
        <v>12</v>
      </c>
      <c r="W42" s="599">
        <v>84.3605811213789</v>
      </c>
      <c r="X42" s="599">
        <v>-27.135809684451452</v>
      </c>
      <c r="Y42" s="599">
        <v>166.06382713215748</v>
      </c>
      <c r="Z42" s="603">
        <v>202.75794999999999</v>
      </c>
      <c r="AA42" s="603">
        <v>-10.46407</v>
      </c>
      <c r="AB42" s="600">
        <v>166.785</v>
      </c>
      <c r="AC42" s="600">
        <v>46.601199999999999</v>
      </c>
      <c r="AD42" s="602">
        <v>12.917414234900001</v>
      </c>
      <c r="AE42" s="600">
        <v>1.3740000000000001</v>
      </c>
      <c r="AF42" s="600">
        <v>0.217</v>
      </c>
      <c r="AG42" s="600">
        <v>3.41</v>
      </c>
      <c r="AH42" s="600">
        <v>99.994</v>
      </c>
      <c r="AI42" s="599">
        <v>1883.261</v>
      </c>
      <c r="AJ42" s="600">
        <v>355.19981000000001</v>
      </c>
      <c r="AK42" s="600">
        <v>1.0091300000000001</v>
      </c>
      <c r="AL42" s="600">
        <v>355.28534000000002</v>
      </c>
      <c r="AM42" s="600">
        <v>0.12892000000000001</v>
      </c>
      <c r="AN42" s="598">
        <v>150459508.80000001</v>
      </c>
      <c r="AO42" s="601">
        <v>0.44921499999999998</v>
      </c>
      <c r="AP42" s="598">
        <v>380579.97824999999</v>
      </c>
      <c r="AQ42" s="601">
        <v>-0.1019694</v>
      </c>
      <c r="AR42" s="600">
        <v>179.11410000000001</v>
      </c>
      <c r="AS42" s="598" t="s">
        <v>472</v>
      </c>
      <c r="AT42" s="600">
        <v>0.88360000000000005</v>
      </c>
    </row>
    <row r="43" spans="1:46">
      <c r="A43" s="50" t="s">
        <v>162</v>
      </c>
      <c r="B43" s="25" t="s">
        <v>886</v>
      </c>
      <c r="C43" s="38">
        <v>0.28611111111111115</v>
      </c>
      <c r="E43" s="19">
        <v>300</v>
      </c>
      <c r="F43" s="19" t="s">
        <v>1037</v>
      </c>
      <c r="G43" s="1">
        <v>1190</v>
      </c>
      <c r="H43" s="90">
        <v>1099</v>
      </c>
      <c r="I43" s="91" t="s">
        <v>1300</v>
      </c>
      <c r="J43" s="92" t="s">
        <v>796</v>
      </c>
      <c r="K43" s="33">
        <v>4</v>
      </c>
      <c r="L43" s="33">
        <v>180</v>
      </c>
      <c r="M43" s="19">
        <v>5889.9508999999998</v>
      </c>
      <c r="Q43" s="101">
        <v>266.42</v>
      </c>
      <c r="R43" s="101">
        <v>274.25</v>
      </c>
      <c r="S43" s="433" t="s">
        <v>480</v>
      </c>
      <c r="T43" s="394">
        <v>0</v>
      </c>
      <c r="U43" s="441">
        <v>0</v>
      </c>
      <c r="V43" s="431" t="s">
        <v>12</v>
      </c>
      <c r="W43" s="599">
        <v>84.338034766207116</v>
      </c>
      <c r="X43" s="599">
        <v>-27.132442288569262</v>
      </c>
      <c r="Y43" s="599">
        <v>166.03828969207507</v>
      </c>
      <c r="Z43" s="603">
        <v>202.79606999999999</v>
      </c>
      <c r="AA43" s="603">
        <v>-10.48287</v>
      </c>
      <c r="AB43" s="600">
        <v>169.21270000000001</v>
      </c>
      <c r="AC43" s="600">
        <v>46.885599999999997</v>
      </c>
      <c r="AD43" s="602">
        <v>13.034400314599999</v>
      </c>
      <c r="AE43" s="600">
        <v>1.3680000000000001</v>
      </c>
      <c r="AF43" s="600">
        <v>0.216</v>
      </c>
      <c r="AG43" s="600">
        <v>3.41</v>
      </c>
      <c r="AH43" s="600">
        <v>99.994</v>
      </c>
      <c r="AI43" s="599">
        <v>1883.461</v>
      </c>
      <c r="AJ43" s="600">
        <v>355.17763000000002</v>
      </c>
      <c r="AK43" s="600">
        <v>1.01173</v>
      </c>
      <c r="AL43" s="600">
        <v>355.22620000000001</v>
      </c>
      <c r="AM43" s="600">
        <v>0.12876000000000001</v>
      </c>
      <c r="AN43" s="598">
        <v>150459697.19999999</v>
      </c>
      <c r="AO43" s="601">
        <v>0.4482546</v>
      </c>
      <c r="AP43" s="598">
        <v>380539.48612999998</v>
      </c>
      <c r="AQ43" s="601">
        <v>-9.0842599999999996E-2</v>
      </c>
      <c r="AR43" s="600">
        <v>179.1139</v>
      </c>
      <c r="AS43" s="598" t="s">
        <v>472</v>
      </c>
      <c r="AT43" s="600">
        <v>0.88380000000000003</v>
      </c>
    </row>
    <row r="44" spans="1:46">
      <c r="A44" s="50" t="s">
        <v>162</v>
      </c>
      <c r="B44" s="25" t="s">
        <v>657</v>
      </c>
      <c r="C44" s="38">
        <v>0.2902777777777778</v>
      </c>
      <c r="E44" s="19">
        <v>300</v>
      </c>
      <c r="F44" s="19" t="s">
        <v>1037</v>
      </c>
      <c r="G44" s="1">
        <v>1190</v>
      </c>
      <c r="H44" s="90">
        <v>1099</v>
      </c>
      <c r="I44" s="91" t="s">
        <v>1300</v>
      </c>
      <c r="J44" s="92" t="s">
        <v>796</v>
      </c>
      <c r="K44" s="33">
        <v>4</v>
      </c>
      <c r="L44" s="33">
        <v>180</v>
      </c>
      <c r="M44" s="19">
        <v>5889.9508999999998</v>
      </c>
      <c r="Q44" s="101">
        <v>266.42</v>
      </c>
      <c r="R44" s="101">
        <v>274.25</v>
      </c>
      <c r="S44" s="433" t="s">
        <v>480</v>
      </c>
      <c r="T44" s="394">
        <v>0</v>
      </c>
      <c r="U44" s="441">
        <v>0</v>
      </c>
      <c r="V44" s="431" t="s">
        <v>12</v>
      </c>
      <c r="W44" s="599">
        <v>84.32205530450598</v>
      </c>
      <c r="X44" s="599">
        <v>-27.130749698150552</v>
      </c>
      <c r="Y44" s="599">
        <v>166.03078371552465</v>
      </c>
      <c r="Z44" s="603">
        <v>202.82325</v>
      </c>
      <c r="AA44" s="603">
        <v>-10.49621</v>
      </c>
      <c r="AB44" s="600">
        <v>170.96250000000001</v>
      </c>
      <c r="AC44" s="600">
        <v>47.051499999999997</v>
      </c>
      <c r="AD44" s="602">
        <v>13.1179618001</v>
      </c>
      <c r="AE44" s="600">
        <v>1.3640000000000001</v>
      </c>
      <c r="AF44" s="600">
        <v>0.216</v>
      </c>
      <c r="AG44" s="600">
        <v>3.41</v>
      </c>
      <c r="AH44" s="600">
        <v>99.994</v>
      </c>
      <c r="AI44" s="599">
        <v>1883.59</v>
      </c>
      <c r="AJ44" s="600">
        <v>355.16169000000002</v>
      </c>
      <c r="AK44" s="600">
        <v>1.0135400000000001</v>
      </c>
      <c r="AL44" s="600">
        <v>355.18394999999998</v>
      </c>
      <c r="AM44" s="600">
        <v>0.12864999999999999</v>
      </c>
      <c r="AN44" s="598">
        <v>150459831.59999999</v>
      </c>
      <c r="AO44" s="601">
        <v>0.44756849999999998</v>
      </c>
      <c r="AP44" s="598">
        <v>380513.42901999998</v>
      </c>
      <c r="AQ44" s="601">
        <v>-8.2868399999999995E-2</v>
      </c>
      <c r="AR44" s="600">
        <v>179.1129</v>
      </c>
      <c r="AS44" s="598" t="s">
        <v>472</v>
      </c>
      <c r="AT44" s="600">
        <v>0.88490000000000002</v>
      </c>
    </row>
    <row r="45" spans="1:46">
      <c r="A45" s="50" t="s">
        <v>1325</v>
      </c>
      <c r="B45" s="25" t="s">
        <v>1061</v>
      </c>
      <c r="C45" s="38">
        <v>0.2951388888888889</v>
      </c>
      <c r="E45" s="19">
        <v>300</v>
      </c>
      <c r="F45" s="19" t="s">
        <v>1037</v>
      </c>
      <c r="G45" s="1">
        <v>1190</v>
      </c>
      <c r="H45" s="90">
        <v>1099</v>
      </c>
      <c r="I45" s="91" t="s">
        <v>4</v>
      </c>
      <c r="J45" s="92" t="s">
        <v>796</v>
      </c>
      <c r="K45" s="33">
        <v>4</v>
      </c>
      <c r="L45" s="33">
        <v>180</v>
      </c>
      <c r="M45" s="19">
        <v>5889.9508999999998</v>
      </c>
      <c r="Q45" s="101">
        <v>266.42</v>
      </c>
      <c r="R45" s="101">
        <v>274.25</v>
      </c>
      <c r="S45"/>
      <c r="T45" s="394"/>
      <c r="U45" s="438"/>
      <c r="V45" s="342"/>
      <c r="W45"/>
      <c r="X45"/>
      <c r="Y45"/>
    </row>
    <row r="46" spans="1:46">
      <c r="A46" s="50" t="s">
        <v>1338</v>
      </c>
      <c r="B46" s="25" t="s">
        <v>1155</v>
      </c>
      <c r="C46" s="38">
        <v>0.35694444444444445</v>
      </c>
      <c r="D46" s="32">
        <v>0</v>
      </c>
      <c r="E46" s="19">
        <v>30</v>
      </c>
      <c r="F46" s="19" t="s">
        <v>1037</v>
      </c>
      <c r="G46" s="1">
        <v>1190</v>
      </c>
      <c r="H46" s="90">
        <v>996</v>
      </c>
      <c r="I46" s="57" t="s">
        <v>975</v>
      </c>
      <c r="J46" s="66" t="s">
        <v>1258</v>
      </c>
      <c r="K46" s="33">
        <v>4</v>
      </c>
      <c r="L46" s="33">
        <v>180</v>
      </c>
      <c r="M46" s="19">
        <v>5891.451</v>
      </c>
      <c r="N46" t="s">
        <v>1156</v>
      </c>
      <c r="O46" s="113">
        <v>266.39999999999998</v>
      </c>
      <c r="P46" s="113">
        <v>274.3</v>
      </c>
      <c r="Q46" s="101">
        <v>266.42</v>
      </c>
      <c r="R46" s="101">
        <v>274.25</v>
      </c>
      <c r="S46"/>
      <c r="T46" s="394"/>
      <c r="U46" s="438"/>
      <c r="V46" s="342"/>
      <c r="W46"/>
      <c r="X46"/>
      <c r="Y46"/>
    </row>
    <row r="47" spans="1:46">
      <c r="A47" s="50" t="s">
        <v>1345</v>
      </c>
      <c r="B47" s="25" t="s">
        <v>1135</v>
      </c>
      <c r="C47" s="38">
        <v>0.36180555555555555</v>
      </c>
      <c r="E47" s="19">
        <v>300</v>
      </c>
      <c r="F47" s="19" t="s">
        <v>1037</v>
      </c>
      <c r="G47" s="1">
        <v>1190</v>
      </c>
      <c r="H47" s="90">
        <v>1099</v>
      </c>
      <c r="I47" s="91" t="s">
        <v>1300</v>
      </c>
      <c r="J47" s="92" t="s">
        <v>796</v>
      </c>
      <c r="K47" s="33">
        <v>4</v>
      </c>
      <c r="L47" s="33">
        <v>180</v>
      </c>
      <c r="M47" s="19">
        <v>5889.9508999999998</v>
      </c>
      <c r="Q47" s="101">
        <v>266.42</v>
      </c>
      <c r="R47" s="101">
        <v>274.25</v>
      </c>
      <c r="S47" s="431" t="s">
        <v>1262</v>
      </c>
      <c r="T47" s="394">
        <v>0</v>
      </c>
      <c r="U47" s="441">
        <v>0</v>
      </c>
      <c r="V47" s="431" t="s">
        <v>13</v>
      </c>
      <c r="W47" s="599">
        <v>-94.871715674247767</v>
      </c>
      <c r="X47" s="599">
        <v>-0.71125328266038557</v>
      </c>
      <c r="Y47" s="599">
        <v>166.02638080391421</v>
      </c>
      <c r="Z47" s="603">
        <v>203.39225999999999</v>
      </c>
      <c r="AA47" s="603">
        <v>-10.75718</v>
      </c>
      <c r="AB47" s="600">
        <v>206.47450000000001</v>
      </c>
      <c r="AC47" s="600">
        <v>43.412300000000002</v>
      </c>
      <c r="AD47" s="602">
        <v>14.856040700799999</v>
      </c>
      <c r="AE47" s="600">
        <v>1.4530000000000001</v>
      </c>
      <c r="AF47" s="600">
        <v>0.23</v>
      </c>
      <c r="AG47" s="600">
        <v>3.41</v>
      </c>
      <c r="AH47" s="600">
        <v>99.992000000000004</v>
      </c>
      <c r="AI47" s="599">
        <v>1883.5889999999999</v>
      </c>
      <c r="AJ47" s="600">
        <v>354.82691999999997</v>
      </c>
      <c r="AK47" s="600">
        <v>1.03508</v>
      </c>
      <c r="AL47" s="600">
        <v>354.30522999999999</v>
      </c>
      <c r="AM47" s="600">
        <v>0.12625</v>
      </c>
      <c r="AN47" s="598">
        <v>150462579.90000001</v>
      </c>
      <c r="AO47" s="601">
        <v>0.43328440000000001</v>
      </c>
      <c r="AP47" s="598">
        <v>380513.77600000001</v>
      </c>
      <c r="AQ47" s="601">
        <v>8.1489300000000001E-2</v>
      </c>
      <c r="AR47" s="600">
        <v>178.9468</v>
      </c>
      <c r="AS47" s="598" t="s">
        <v>473</v>
      </c>
      <c r="AT47" s="600">
        <v>1.0506</v>
      </c>
    </row>
    <row r="48" spans="1:46">
      <c r="A48" s="50" t="s">
        <v>1345</v>
      </c>
      <c r="B48" s="25" t="s">
        <v>1136</v>
      </c>
      <c r="C48" s="38">
        <v>0.3666666666666667</v>
      </c>
      <c r="E48" s="19">
        <v>300</v>
      </c>
      <c r="F48" s="19" t="s">
        <v>1037</v>
      </c>
      <c r="G48" s="1">
        <v>1190</v>
      </c>
      <c r="H48" s="90">
        <v>1099</v>
      </c>
      <c r="I48" s="91" t="s">
        <v>1300</v>
      </c>
      <c r="J48" s="92" t="s">
        <v>796</v>
      </c>
      <c r="K48" s="33">
        <v>4</v>
      </c>
      <c r="L48" s="33">
        <v>180</v>
      </c>
      <c r="M48" s="19">
        <v>5889.9508999999998</v>
      </c>
      <c r="Q48" s="101">
        <v>266.42</v>
      </c>
      <c r="R48" s="101">
        <v>274.25</v>
      </c>
      <c r="S48" s="431" t="s">
        <v>1262</v>
      </c>
      <c r="T48" s="394">
        <v>0</v>
      </c>
      <c r="U48" s="441">
        <v>0</v>
      </c>
      <c r="V48" s="431" t="s">
        <v>13</v>
      </c>
      <c r="W48" s="599">
        <v>-94.89537999364704</v>
      </c>
      <c r="X48" s="599">
        <v>-0.7090175126523609</v>
      </c>
      <c r="Y48" s="599">
        <v>166.04404392814422</v>
      </c>
      <c r="Z48" s="603">
        <v>203.43178</v>
      </c>
      <c r="AA48" s="603">
        <v>-10.77361</v>
      </c>
      <c r="AB48" s="600">
        <v>208.57990000000001</v>
      </c>
      <c r="AC48" s="600">
        <v>42.724600000000002</v>
      </c>
      <c r="AD48" s="602">
        <v>14.9730267808</v>
      </c>
      <c r="AE48" s="600">
        <v>1.4710000000000001</v>
      </c>
      <c r="AF48" s="600">
        <v>0.23300000000000001</v>
      </c>
      <c r="AG48" s="600">
        <v>3.41</v>
      </c>
      <c r="AH48" s="600">
        <v>99.991</v>
      </c>
      <c r="AI48" s="599">
        <v>1883.4079999999999</v>
      </c>
      <c r="AJ48" s="600">
        <v>354.80502999999999</v>
      </c>
      <c r="AK48" s="600">
        <v>1.03505</v>
      </c>
      <c r="AL48" s="600">
        <v>354.24608000000001</v>
      </c>
      <c r="AM48" s="600">
        <v>0.12609000000000001</v>
      </c>
      <c r="AN48" s="598">
        <v>150462761.69999999</v>
      </c>
      <c r="AO48" s="601">
        <v>0.43232209999999999</v>
      </c>
      <c r="AP48" s="598">
        <v>380550.21457000001</v>
      </c>
      <c r="AQ48" s="601">
        <v>9.2008300000000001E-2</v>
      </c>
      <c r="AR48" s="600">
        <v>178.92750000000001</v>
      </c>
      <c r="AS48" s="598" t="s">
        <v>473</v>
      </c>
      <c r="AT48" s="600">
        <v>1.0699000000000001</v>
      </c>
    </row>
    <row r="49" spans="1:46">
      <c r="A49" s="50" t="s">
        <v>1325</v>
      </c>
      <c r="B49" s="25" t="s">
        <v>1157</v>
      </c>
      <c r="C49" s="38">
        <v>0.37222222222222223</v>
      </c>
      <c r="E49" s="19">
        <v>300</v>
      </c>
      <c r="F49" s="19" t="s">
        <v>1037</v>
      </c>
      <c r="G49" s="1">
        <v>1190</v>
      </c>
      <c r="H49" s="90">
        <v>1099</v>
      </c>
      <c r="I49" s="91" t="s">
        <v>5</v>
      </c>
      <c r="J49" s="92" t="s">
        <v>796</v>
      </c>
      <c r="K49" s="33">
        <v>4</v>
      </c>
      <c r="L49" s="33">
        <v>180</v>
      </c>
      <c r="M49" s="19">
        <v>5889.9508999999998</v>
      </c>
      <c r="Q49" s="101">
        <v>266.42</v>
      </c>
      <c r="R49" s="101">
        <v>274.25</v>
      </c>
      <c r="S49"/>
      <c r="T49" s="394"/>
      <c r="U49" s="438"/>
      <c r="V49" s="342"/>
      <c r="W49"/>
      <c r="X49"/>
      <c r="Y49"/>
    </row>
    <row r="50" spans="1:46">
      <c r="A50" s="50" t="s">
        <v>1345</v>
      </c>
      <c r="B50" s="25" t="s">
        <v>1214</v>
      </c>
      <c r="C50" s="38">
        <v>0.37847222222222227</v>
      </c>
      <c r="E50" s="19">
        <v>300</v>
      </c>
      <c r="F50" s="19" t="s">
        <v>1037</v>
      </c>
      <c r="G50" s="1">
        <v>1190</v>
      </c>
      <c r="H50" s="90">
        <v>1099</v>
      </c>
      <c r="I50" s="91" t="s">
        <v>1300</v>
      </c>
      <c r="J50" s="92" t="s">
        <v>796</v>
      </c>
      <c r="K50" s="33">
        <v>4</v>
      </c>
      <c r="L50" s="33">
        <v>180</v>
      </c>
      <c r="M50" s="19">
        <v>5889.9508999999998</v>
      </c>
      <c r="Q50" s="101">
        <v>266.42</v>
      </c>
      <c r="R50" s="101">
        <v>274.25</v>
      </c>
      <c r="S50" s="431" t="s">
        <v>1262</v>
      </c>
      <c r="T50" s="394">
        <v>0</v>
      </c>
      <c r="U50" s="441">
        <v>0</v>
      </c>
      <c r="V50" s="431" t="s">
        <v>13</v>
      </c>
      <c r="W50" s="599">
        <v>-94.94798397168762</v>
      </c>
      <c r="X50" s="599">
        <v>-0.70354750654213805</v>
      </c>
      <c r="Y50" s="599">
        <v>166.09087444463853</v>
      </c>
      <c r="Z50" s="603">
        <v>203.52894000000001</v>
      </c>
      <c r="AA50" s="603">
        <v>-10.812900000000001</v>
      </c>
      <c r="AB50" s="600">
        <v>213.4691</v>
      </c>
      <c r="AC50" s="600">
        <v>40.867600000000003</v>
      </c>
      <c r="AD50" s="602">
        <v>15.257135832199999</v>
      </c>
      <c r="AE50" s="600">
        <v>1.526</v>
      </c>
      <c r="AF50" s="600">
        <v>0.24099999999999999</v>
      </c>
      <c r="AG50" s="600">
        <v>3.41</v>
      </c>
      <c r="AH50" s="600">
        <v>99.99</v>
      </c>
      <c r="AI50" s="599">
        <v>1882.8810000000001</v>
      </c>
      <c r="AJ50" s="600">
        <v>354.75268999999997</v>
      </c>
      <c r="AK50" s="600">
        <v>1.0340199999999999</v>
      </c>
      <c r="AL50" s="600">
        <v>354.10244</v>
      </c>
      <c r="AM50" s="600">
        <v>0.12570000000000001</v>
      </c>
      <c r="AN50" s="598">
        <v>150463201.40000001</v>
      </c>
      <c r="AO50" s="601">
        <v>0.42998459999999999</v>
      </c>
      <c r="AP50" s="598">
        <v>380656.88725000003</v>
      </c>
      <c r="AQ50" s="601">
        <v>0.1170218</v>
      </c>
      <c r="AR50" s="600">
        <v>178.87700000000001</v>
      </c>
      <c r="AS50" s="598" t="s">
        <v>473</v>
      </c>
      <c r="AT50" s="600">
        <v>1.1203000000000001</v>
      </c>
    </row>
    <row r="51" spans="1:46">
      <c r="A51" s="50" t="s">
        <v>1346</v>
      </c>
      <c r="B51" s="25" t="s">
        <v>1215</v>
      </c>
      <c r="C51" s="38">
        <v>0.3833333333333333</v>
      </c>
      <c r="E51" s="19">
        <v>300</v>
      </c>
      <c r="F51" s="19" t="s">
        <v>1037</v>
      </c>
      <c r="G51" s="1">
        <v>1190</v>
      </c>
      <c r="H51" s="90">
        <v>1099</v>
      </c>
      <c r="I51" s="91" t="s">
        <v>1300</v>
      </c>
      <c r="J51" s="92" t="s">
        <v>796</v>
      </c>
      <c r="K51" s="33">
        <v>4</v>
      </c>
      <c r="L51" s="33">
        <v>180</v>
      </c>
      <c r="M51" s="19">
        <v>5889.9508999999998</v>
      </c>
      <c r="Q51" s="101">
        <v>266.42</v>
      </c>
      <c r="R51" s="101">
        <v>274.25</v>
      </c>
      <c r="S51" s="431" t="s">
        <v>652</v>
      </c>
      <c r="T51" s="394">
        <v>0</v>
      </c>
      <c r="U51" s="441">
        <v>0</v>
      </c>
      <c r="V51" s="431" t="s">
        <v>13</v>
      </c>
      <c r="W51" s="599">
        <v>-95.51828067484692</v>
      </c>
      <c r="X51" s="599">
        <v>29.194365260885526</v>
      </c>
      <c r="Y51" s="599">
        <v>166.11810101229025</v>
      </c>
      <c r="Z51" s="603">
        <v>203.56948</v>
      </c>
      <c r="AA51" s="603">
        <v>-10.82884</v>
      </c>
      <c r="AB51" s="600">
        <v>215.38910000000001</v>
      </c>
      <c r="AC51" s="600">
        <v>40.031399999999998</v>
      </c>
      <c r="AD51" s="602">
        <v>15.3741219123</v>
      </c>
      <c r="AE51" s="600">
        <v>1.552</v>
      </c>
      <c r="AF51" s="600">
        <v>0.245</v>
      </c>
      <c r="AG51" s="600">
        <v>3.41</v>
      </c>
      <c r="AH51" s="600">
        <v>99.99</v>
      </c>
      <c r="AI51" s="599">
        <v>1882.627</v>
      </c>
      <c r="AJ51" s="600">
        <v>354.73153000000002</v>
      </c>
      <c r="AK51" s="600">
        <v>1.0331699999999999</v>
      </c>
      <c r="AL51" s="600">
        <v>354.04329999999999</v>
      </c>
      <c r="AM51" s="600">
        <v>0.12553</v>
      </c>
      <c r="AN51" s="598">
        <v>150463381.80000001</v>
      </c>
      <c r="AO51" s="601">
        <v>0.42902190000000001</v>
      </c>
      <c r="AP51" s="598">
        <v>380708.15349</v>
      </c>
      <c r="AQ51" s="601">
        <v>0.12707869999999999</v>
      </c>
      <c r="AR51" s="600">
        <v>178.85480000000001</v>
      </c>
      <c r="AS51" s="598" t="s">
        <v>473</v>
      </c>
      <c r="AT51" s="600">
        <v>1.1424000000000001</v>
      </c>
    </row>
    <row r="52" spans="1:46">
      <c r="A52" s="50" t="s">
        <v>1346</v>
      </c>
      <c r="B52" s="25" t="s">
        <v>1217</v>
      </c>
      <c r="C52" s="38">
        <v>0.3888888888888889</v>
      </c>
      <c r="E52" s="19">
        <v>300</v>
      </c>
      <c r="F52" s="19" t="s">
        <v>1037</v>
      </c>
      <c r="G52" s="1">
        <v>1190</v>
      </c>
      <c r="H52" s="90">
        <v>1099</v>
      </c>
      <c r="I52" s="91" t="s">
        <v>792</v>
      </c>
      <c r="J52" s="92" t="s">
        <v>796</v>
      </c>
      <c r="K52" s="33">
        <v>4</v>
      </c>
      <c r="L52" s="33">
        <v>180</v>
      </c>
      <c r="M52" s="19">
        <v>5889.9508999999998</v>
      </c>
      <c r="Q52" s="101">
        <v>266.42</v>
      </c>
      <c r="R52" s="101">
        <v>274.25</v>
      </c>
      <c r="S52" s="431" t="s">
        <v>652</v>
      </c>
      <c r="T52" s="394">
        <v>0</v>
      </c>
      <c r="U52" s="441">
        <v>0</v>
      </c>
      <c r="V52" s="431" t="s">
        <v>203</v>
      </c>
      <c r="W52" s="599">
        <v>-95.49225585686375</v>
      </c>
      <c r="X52" s="599">
        <v>28.552881083836574</v>
      </c>
      <c r="Y52" s="599">
        <v>380.74509486973511</v>
      </c>
      <c r="Z52" s="603">
        <v>203.61624</v>
      </c>
      <c r="AA52" s="603">
        <v>-10.84689</v>
      </c>
      <c r="AB52" s="600">
        <v>217.5171</v>
      </c>
      <c r="AC52" s="600">
        <v>39.028399999999998</v>
      </c>
      <c r="AD52" s="602">
        <v>15.5078202895</v>
      </c>
      <c r="AE52" s="600">
        <v>1.585</v>
      </c>
      <c r="AF52" s="600">
        <v>0.251</v>
      </c>
      <c r="AG52" s="600">
        <v>3.41</v>
      </c>
      <c r="AH52" s="600">
        <v>99.99</v>
      </c>
      <c r="AI52" s="599">
        <v>1882.3119999999999</v>
      </c>
      <c r="AJ52" s="600">
        <v>354.70767000000001</v>
      </c>
      <c r="AK52" s="600">
        <v>1.0319</v>
      </c>
      <c r="AL52" s="600">
        <v>353.97570000000002</v>
      </c>
      <c r="AM52" s="600">
        <v>0.12534999999999999</v>
      </c>
      <c r="AN52" s="598">
        <v>150463587.5</v>
      </c>
      <c r="AO52" s="601">
        <v>0.42792160000000001</v>
      </c>
      <c r="AP52" s="598">
        <v>380771.87228000001</v>
      </c>
      <c r="AQ52" s="601">
        <v>0.13838210000000001</v>
      </c>
      <c r="AR52" s="600">
        <v>178.82849999999999</v>
      </c>
      <c r="AS52" s="598" t="s">
        <v>473</v>
      </c>
      <c r="AT52" s="600">
        <v>1.1686000000000001</v>
      </c>
    </row>
    <row r="53" spans="1:46">
      <c r="A53" s="50" t="s">
        <v>1345</v>
      </c>
      <c r="B53" s="25" t="s">
        <v>1218</v>
      </c>
      <c r="C53" s="38">
        <v>0.39583333333333331</v>
      </c>
      <c r="E53" s="19">
        <v>300</v>
      </c>
      <c r="F53" s="19" t="s">
        <v>1037</v>
      </c>
      <c r="G53" s="1">
        <v>1190</v>
      </c>
      <c r="H53" s="90">
        <v>1099</v>
      </c>
      <c r="I53" s="91" t="s">
        <v>792</v>
      </c>
      <c r="J53" s="92" t="s">
        <v>796</v>
      </c>
      <c r="K53" s="33">
        <v>4</v>
      </c>
      <c r="L53" s="33">
        <v>180</v>
      </c>
      <c r="M53" s="19">
        <v>5889.9508999999998</v>
      </c>
      <c r="Q53" s="101">
        <v>266.42</v>
      </c>
      <c r="R53" s="101">
        <v>274.25</v>
      </c>
      <c r="S53" s="431" t="s">
        <v>1262</v>
      </c>
      <c r="T53" s="394">
        <v>0</v>
      </c>
      <c r="U53" s="441">
        <v>0</v>
      </c>
      <c r="V53" s="431" t="s">
        <v>203</v>
      </c>
      <c r="W53" s="599">
        <v>-95.034714452453358</v>
      </c>
      <c r="X53" s="599">
        <v>1.8131843524671925</v>
      </c>
      <c r="Y53" s="599">
        <v>380.8224377947563</v>
      </c>
      <c r="Z53" s="603">
        <v>203.67536000000001</v>
      </c>
      <c r="AA53" s="603">
        <v>-10.869199999999999</v>
      </c>
      <c r="AB53" s="600">
        <v>220.0789</v>
      </c>
      <c r="AC53" s="600">
        <v>37.708300000000001</v>
      </c>
      <c r="AD53" s="602">
        <v>15.674943260999999</v>
      </c>
      <c r="AE53" s="600">
        <v>1.631</v>
      </c>
      <c r="AF53" s="600">
        <v>0.25800000000000001</v>
      </c>
      <c r="AG53" s="600">
        <v>3.41</v>
      </c>
      <c r="AH53" s="600">
        <v>99.989000000000004</v>
      </c>
      <c r="AI53" s="599">
        <v>1881.8810000000001</v>
      </c>
      <c r="AJ53" s="600">
        <v>354.67835000000002</v>
      </c>
      <c r="AK53" s="600">
        <v>1.02983</v>
      </c>
      <c r="AL53" s="600">
        <v>353.89121</v>
      </c>
      <c r="AM53" s="600">
        <v>0.12512000000000001</v>
      </c>
      <c r="AN53" s="598">
        <v>150463843.80000001</v>
      </c>
      <c r="AO53" s="601">
        <v>0.42654609999999998</v>
      </c>
      <c r="AP53" s="598">
        <v>380859.06618000002</v>
      </c>
      <c r="AQ53" s="601">
        <v>0.1522068</v>
      </c>
      <c r="AR53" s="600">
        <v>178.79419999999999</v>
      </c>
      <c r="AS53" s="598" t="s">
        <v>473</v>
      </c>
      <c r="AT53" s="600">
        <v>1.2028000000000001</v>
      </c>
    </row>
    <row r="54" spans="1:46">
      <c r="A54" s="50" t="s">
        <v>1254</v>
      </c>
      <c r="B54" s="25" t="s">
        <v>1219</v>
      </c>
      <c r="C54" s="38">
        <v>0.40277777777777773</v>
      </c>
      <c r="E54" s="19">
        <v>300</v>
      </c>
      <c r="F54" s="19" t="s">
        <v>1037</v>
      </c>
      <c r="G54" s="1">
        <v>1190</v>
      </c>
      <c r="H54" s="90">
        <v>1099</v>
      </c>
      <c r="I54" s="91" t="s">
        <v>1300</v>
      </c>
      <c r="J54" s="92" t="s">
        <v>796</v>
      </c>
      <c r="K54" s="33">
        <v>4</v>
      </c>
      <c r="L54" s="33">
        <v>180</v>
      </c>
      <c r="M54" s="19">
        <v>5889.9508999999998</v>
      </c>
      <c r="Q54" s="101">
        <v>266.42</v>
      </c>
      <c r="R54" s="101">
        <v>274.25</v>
      </c>
      <c r="S54" s="431" t="s">
        <v>1132</v>
      </c>
      <c r="T54" s="394">
        <v>0</v>
      </c>
      <c r="U54" s="438">
        <v>0</v>
      </c>
      <c r="V54" s="431" t="s">
        <v>199</v>
      </c>
      <c r="W54" s="599">
        <v>-89.304107262693876</v>
      </c>
      <c r="X54" s="599">
        <v>-77.647898286359251</v>
      </c>
      <c r="Y54" s="599">
        <v>166.22707089793539</v>
      </c>
      <c r="Z54" s="603">
        <v>203.73528999999999</v>
      </c>
      <c r="AA54" s="603">
        <v>-10.89124</v>
      </c>
      <c r="AB54" s="600">
        <v>222.5343</v>
      </c>
      <c r="AC54" s="600">
        <v>36.319800000000001</v>
      </c>
      <c r="AD54" s="602">
        <v>15.842066232600001</v>
      </c>
      <c r="AE54" s="600">
        <v>1.6839999999999999</v>
      </c>
      <c r="AF54" s="600">
        <v>0.26600000000000001</v>
      </c>
      <c r="AG54" s="600">
        <v>3.41</v>
      </c>
      <c r="AH54" s="600">
        <v>99.988</v>
      </c>
      <c r="AI54" s="599">
        <v>1881.41</v>
      </c>
      <c r="AJ54" s="600">
        <v>354.64963999999998</v>
      </c>
      <c r="AK54" s="600">
        <v>1.02722</v>
      </c>
      <c r="AL54" s="600">
        <v>353.80671999999998</v>
      </c>
      <c r="AM54" s="600">
        <v>0.12489</v>
      </c>
      <c r="AN54" s="598">
        <v>150464099.40000001</v>
      </c>
      <c r="AO54" s="601">
        <v>0.4251703</v>
      </c>
      <c r="AP54" s="598">
        <v>380954.44753</v>
      </c>
      <c r="AQ54" s="601">
        <v>0.1656696</v>
      </c>
      <c r="AR54" s="600">
        <v>178.75839999999999</v>
      </c>
      <c r="AS54" s="598" t="s">
        <v>473</v>
      </c>
      <c r="AT54" s="600">
        <v>1.2385999999999999</v>
      </c>
    </row>
    <row r="55" spans="1:46">
      <c r="A55" s="50" t="s">
        <v>1254</v>
      </c>
      <c r="B55" s="25" t="s">
        <v>1052</v>
      </c>
      <c r="C55" s="38">
        <v>0.40833333333333338</v>
      </c>
      <c r="E55" s="19">
        <v>300</v>
      </c>
      <c r="F55" s="19" t="s">
        <v>1037</v>
      </c>
      <c r="G55" s="1">
        <v>1190</v>
      </c>
      <c r="H55" s="90">
        <v>1099</v>
      </c>
      <c r="I55" s="91" t="s">
        <v>1300</v>
      </c>
      <c r="J55" s="92" t="s">
        <v>796</v>
      </c>
      <c r="K55" s="33">
        <v>4</v>
      </c>
      <c r="L55" s="33">
        <v>180</v>
      </c>
      <c r="M55" s="19">
        <v>5889.9508999999998</v>
      </c>
      <c r="Q55" s="101">
        <v>266.42</v>
      </c>
      <c r="R55" s="101">
        <v>274.25</v>
      </c>
      <c r="S55" s="431" t="s">
        <v>1132</v>
      </c>
      <c r="T55" s="394">
        <v>0</v>
      </c>
      <c r="U55" s="438">
        <v>0</v>
      </c>
      <c r="V55" s="431" t="s">
        <v>199</v>
      </c>
      <c r="W55" s="599">
        <v>-89.333687295166357</v>
      </c>
      <c r="X55" s="599">
        <v>-77.664341260987911</v>
      </c>
      <c r="Y55" s="599">
        <v>166.25489031520056</v>
      </c>
      <c r="Z55" s="603">
        <v>203.78385</v>
      </c>
      <c r="AA55" s="603">
        <v>-10.90868</v>
      </c>
      <c r="AB55" s="600">
        <v>224.42449999999999</v>
      </c>
      <c r="AC55" s="600">
        <v>35.1633</v>
      </c>
      <c r="AD55" s="602">
        <v>15.975764609800001</v>
      </c>
      <c r="AE55" s="600">
        <v>1.732</v>
      </c>
      <c r="AF55" s="600">
        <v>0.27400000000000002</v>
      </c>
      <c r="AG55" s="600">
        <v>3.42</v>
      </c>
      <c r="AH55" s="600">
        <v>99.988</v>
      </c>
      <c r="AI55" s="599">
        <v>1881.0050000000001</v>
      </c>
      <c r="AJ55" s="600">
        <v>354.62716</v>
      </c>
      <c r="AK55" s="600">
        <v>1.0247200000000001</v>
      </c>
      <c r="AL55" s="600">
        <v>353.73912000000001</v>
      </c>
      <c r="AM55" s="600">
        <v>0.12470000000000001</v>
      </c>
      <c r="AN55" s="598">
        <v>150464303.19999999</v>
      </c>
      <c r="AO55" s="601">
        <v>0.42406949999999999</v>
      </c>
      <c r="AP55" s="598">
        <v>381036.49724</v>
      </c>
      <c r="AQ55" s="601">
        <v>0.17616290000000001</v>
      </c>
      <c r="AR55" s="600">
        <v>178.7287</v>
      </c>
      <c r="AS55" s="598" t="s">
        <v>473</v>
      </c>
      <c r="AT55" s="600">
        <v>1.2682</v>
      </c>
    </row>
    <row r="56" spans="1:46">
      <c r="A56" s="50" t="s">
        <v>1086</v>
      </c>
      <c r="B56" s="25" t="s">
        <v>641</v>
      </c>
      <c r="C56" s="38">
        <v>0.4152777777777778</v>
      </c>
      <c r="E56" s="19">
        <v>300</v>
      </c>
      <c r="F56" s="19" t="s">
        <v>1037</v>
      </c>
      <c r="G56" s="1">
        <v>1190</v>
      </c>
      <c r="H56" s="90">
        <v>1099</v>
      </c>
      <c r="I56" s="91" t="s">
        <v>1300</v>
      </c>
      <c r="J56" s="92" t="s">
        <v>796</v>
      </c>
      <c r="K56" s="33">
        <v>4</v>
      </c>
      <c r="L56" s="33">
        <v>180</v>
      </c>
      <c r="M56" s="19">
        <v>5889.9508999999998</v>
      </c>
      <c r="Q56" s="101">
        <v>266.42</v>
      </c>
      <c r="R56" s="101">
        <v>274.25</v>
      </c>
      <c r="S56" s="431" t="s">
        <v>375</v>
      </c>
      <c r="T56" s="394">
        <v>0</v>
      </c>
      <c r="U56" s="438">
        <v>0</v>
      </c>
      <c r="V56" s="431" t="s">
        <v>198</v>
      </c>
      <c r="W56" s="599">
        <v>93.330064414342544</v>
      </c>
      <c r="X56" s="599">
        <v>85.164072666597562</v>
      </c>
      <c r="Y56" s="599">
        <v>166.29842037633171</v>
      </c>
      <c r="Z56" s="603">
        <v>203.83917</v>
      </c>
      <c r="AA56" s="603">
        <v>-10.928089999999999</v>
      </c>
      <c r="AB56" s="600">
        <v>226.4751</v>
      </c>
      <c r="AC56" s="600">
        <v>33.817300000000003</v>
      </c>
      <c r="AD56" s="602">
        <v>16.1261752843</v>
      </c>
      <c r="AE56" s="600">
        <v>1.792</v>
      </c>
      <c r="AF56" s="600">
        <v>0.28299999999999997</v>
      </c>
      <c r="AG56" s="600">
        <v>3.42</v>
      </c>
      <c r="AH56" s="600">
        <v>99.986999999999995</v>
      </c>
      <c r="AI56" s="599">
        <v>1880.52</v>
      </c>
      <c r="AJ56" s="600">
        <v>354.60239999999999</v>
      </c>
      <c r="AK56" s="600">
        <v>1.0214700000000001</v>
      </c>
      <c r="AL56" s="600">
        <v>353.66307999999998</v>
      </c>
      <c r="AM56" s="600">
        <v>0.12449</v>
      </c>
      <c r="AN56" s="598">
        <v>150464531.80000001</v>
      </c>
      <c r="AO56" s="601">
        <v>0.42283100000000001</v>
      </c>
      <c r="AP56" s="598">
        <v>381134.74359999999</v>
      </c>
      <c r="AQ56" s="601">
        <v>0.1876575</v>
      </c>
      <c r="AR56" s="600">
        <v>178.69399999999999</v>
      </c>
      <c r="AS56" s="598" t="s">
        <v>473</v>
      </c>
      <c r="AT56" s="600">
        <v>1.3028</v>
      </c>
    </row>
    <row r="57" spans="1:46">
      <c r="A57" s="50" t="s">
        <v>895</v>
      </c>
      <c r="B57" s="25" t="s">
        <v>642</v>
      </c>
      <c r="C57" s="38">
        <v>0.4201388888888889</v>
      </c>
      <c r="E57" s="19">
        <v>300</v>
      </c>
      <c r="F57" s="19" t="s">
        <v>1037</v>
      </c>
      <c r="G57" s="1">
        <v>1190</v>
      </c>
      <c r="H57" s="90">
        <v>1099</v>
      </c>
      <c r="I57" s="91" t="s">
        <v>1300</v>
      </c>
      <c r="J57" s="92" t="s">
        <v>796</v>
      </c>
      <c r="K57" s="33">
        <v>4</v>
      </c>
      <c r="L57" s="33">
        <v>180</v>
      </c>
      <c r="M57" s="19">
        <v>5889.9508999999998</v>
      </c>
      <c r="Q57" s="101">
        <v>266.42</v>
      </c>
      <c r="R57" s="101">
        <v>274.25</v>
      </c>
      <c r="S57" s="431" t="s">
        <v>1100</v>
      </c>
      <c r="T57" s="394">
        <v>0</v>
      </c>
      <c r="U57" s="441">
        <v>0</v>
      </c>
      <c r="V57" s="431" t="s">
        <v>12</v>
      </c>
      <c r="W57" s="599">
        <v>84.069149588726049</v>
      </c>
      <c r="X57" s="599">
        <v>-12.194741512052818</v>
      </c>
      <c r="Y57" s="599">
        <v>166.34322315611234</v>
      </c>
      <c r="Z57" s="603">
        <v>203.88898</v>
      </c>
      <c r="AA57" s="603">
        <v>-10.945180000000001</v>
      </c>
      <c r="AB57" s="600">
        <v>228.2329</v>
      </c>
      <c r="AC57" s="600">
        <v>32.583599999999997</v>
      </c>
      <c r="AD57" s="602">
        <v>16.2598736616</v>
      </c>
      <c r="AE57" s="600">
        <v>1.851</v>
      </c>
      <c r="AF57" s="600">
        <v>0.29299999999999998</v>
      </c>
      <c r="AG57" s="600">
        <v>3.42</v>
      </c>
      <c r="AH57" s="600">
        <v>99.986999999999995</v>
      </c>
      <c r="AI57" s="599">
        <v>1880.0640000000001</v>
      </c>
      <c r="AJ57" s="600">
        <v>354.58091000000002</v>
      </c>
      <c r="AK57" s="600">
        <v>1.0181899999999999</v>
      </c>
      <c r="AL57" s="600">
        <v>353.59548999999998</v>
      </c>
      <c r="AM57" s="600">
        <v>0.12431</v>
      </c>
      <c r="AN57" s="598">
        <v>150464734.5</v>
      </c>
      <c r="AO57" s="601">
        <v>0.42172999999999999</v>
      </c>
      <c r="AP57" s="598">
        <v>381227.21282999997</v>
      </c>
      <c r="AQ57" s="601">
        <v>0.19758580000000001</v>
      </c>
      <c r="AR57" s="600">
        <v>178.66220000000001</v>
      </c>
      <c r="AS57" s="598" t="s">
        <v>473</v>
      </c>
      <c r="AT57" s="600">
        <v>1.3345</v>
      </c>
    </row>
    <row r="58" spans="1:46">
      <c r="A58" s="50" t="s">
        <v>162</v>
      </c>
      <c r="B58" s="25" t="s">
        <v>1066</v>
      </c>
      <c r="C58" s="38">
        <v>0.42569444444444443</v>
      </c>
      <c r="E58" s="19">
        <v>300</v>
      </c>
      <c r="F58" s="19" t="s">
        <v>1037</v>
      </c>
      <c r="G58" s="1">
        <v>1190</v>
      </c>
      <c r="H58" s="90">
        <v>1099</v>
      </c>
      <c r="I58" s="91" t="s">
        <v>1300</v>
      </c>
      <c r="J58" s="92" t="s">
        <v>796</v>
      </c>
      <c r="K58" s="33">
        <v>4</v>
      </c>
      <c r="L58" s="33">
        <v>180</v>
      </c>
      <c r="M58" s="19">
        <v>5889.9508999999998</v>
      </c>
      <c r="Q58" s="101">
        <v>266.42</v>
      </c>
      <c r="R58" s="101">
        <v>274.25</v>
      </c>
      <c r="S58" s="433" t="s">
        <v>480</v>
      </c>
      <c r="T58" s="394">
        <v>0</v>
      </c>
      <c r="U58" s="441">
        <v>0</v>
      </c>
      <c r="V58" s="431" t="s">
        <v>12</v>
      </c>
      <c r="W58" s="599">
        <v>83.722421628651304</v>
      </c>
      <c r="X58" s="599">
        <v>-27.013766443382625</v>
      </c>
      <c r="Y58" s="599">
        <v>166.37852853054756</v>
      </c>
      <c r="Z58" s="603">
        <v>203.93942000000001</v>
      </c>
      <c r="AA58" s="603">
        <v>-10.9621</v>
      </c>
      <c r="AB58" s="600">
        <v>229.9324</v>
      </c>
      <c r="AC58" s="600">
        <v>31.317399999999999</v>
      </c>
      <c r="AD58" s="602">
        <v>16.3935720389</v>
      </c>
      <c r="AE58" s="600">
        <v>1.917</v>
      </c>
      <c r="AF58" s="600">
        <v>0.30299999999999999</v>
      </c>
      <c r="AG58" s="600">
        <v>3.42</v>
      </c>
      <c r="AH58" s="600">
        <v>99.986000000000004</v>
      </c>
      <c r="AI58" s="599">
        <v>1879.585</v>
      </c>
      <c r="AJ58" s="600">
        <v>354.55993000000001</v>
      </c>
      <c r="AK58" s="600">
        <v>1.0145299999999999</v>
      </c>
      <c r="AL58" s="600">
        <v>353.52789000000001</v>
      </c>
      <c r="AM58" s="600">
        <v>0.12411999999999999</v>
      </c>
      <c r="AN58" s="598">
        <v>150464936.69999999</v>
      </c>
      <c r="AO58" s="601">
        <v>0.42062880000000002</v>
      </c>
      <c r="AP58" s="598">
        <v>381324.37995999999</v>
      </c>
      <c r="AQ58" s="601">
        <v>0.20723030000000001</v>
      </c>
      <c r="AR58" s="600">
        <v>178.6294</v>
      </c>
      <c r="AS58" s="598" t="s">
        <v>473</v>
      </c>
      <c r="AT58" s="600">
        <v>1.3672</v>
      </c>
    </row>
    <row r="59" spans="1:46">
      <c r="A59" s="50" t="s">
        <v>1345</v>
      </c>
      <c r="B59" s="25" t="s">
        <v>1068</v>
      </c>
      <c r="C59" s="38">
        <v>0.43055555555555558</v>
      </c>
      <c r="E59" s="19">
        <v>300</v>
      </c>
      <c r="F59" s="19" t="s">
        <v>1037</v>
      </c>
      <c r="G59" s="1">
        <v>1190</v>
      </c>
      <c r="H59" s="90">
        <v>1099</v>
      </c>
      <c r="I59" s="91" t="s">
        <v>1300</v>
      </c>
      <c r="J59" s="92" t="s">
        <v>796</v>
      </c>
      <c r="K59" s="33">
        <v>4</v>
      </c>
      <c r="L59" s="33">
        <v>180</v>
      </c>
      <c r="M59" s="19">
        <v>5889.9508999999998</v>
      </c>
      <c r="Q59" s="101">
        <v>266.42</v>
      </c>
      <c r="R59" s="101">
        <v>274.25</v>
      </c>
      <c r="S59" s="431" t="s">
        <v>1262</v>
      </c>
      <c r="T59" s="394">
        <v>0</v>
      </c>
      <c r="U59" s="441">
        <v>0</v>
      </c>
      <c r="V59" s="431" t="s">
        <v>13</v>
      </c>
      <c r="W59" s="599">
        <v>-95.160018745717807</v>
      </c>
      <c r="X59" s="599">
        <v>-0.67401379543361539</v>
      </c>
      <c r="Y59" s="599">
        <v>166.41997444117578</v>
      </c>
      <c r="Z59" s="603">
        <v>203.98410000000001</v>
      </c>
      <c r="AA59" s="603">
        <v>-10.97677</v>
      </c>
      <c r="AB59" s="600">
        <v>231.37350000000001</v>
      </c>
      <c r="AC59" s="600">
        <v>30.1845</v>
      </c>
      <c r="AD59" s="602">
        <v>16.510558119100001</v>
      </c>
      <c r="AE59" s="600">
        <v>1.982</v>
      </c>
      <c r="AF59" s="600">
        <v>0.313</v>
      </c>
      <c r="AG59" s="600">
        <v>3.42</v>
      </c>
      <c r="AH59" s="600">
        <v>99.984999999999999</v>
      </c>
      <c r="AI59" s="599">
        <v>1879.1469999999999</v>
      </c>
      <c r="AJ59" s="600">
        <v>354.54199999999997</v>
      </c>
      <c r="AK59" s="600">
        <v>1.0109999999999999</v>
      </c>
      <c r="AL59" s="600">
        <v>353.46875</v>
      </c>
      <c r="AM59" s="600">
        <v>0.12396</v>
      </c>
      <c r="AN59" s="598">
        <v>150465113.19999999</v>
      </c>
      <c r="AO59" s="601">
        <v>0.41966520000000002</v>
      </c>
      <c r="AP59" s="598">
        <v>381413.14588999999</v>
      </c>
      <c r="AQ59" s="601">
        <v>0.2154277</v>
      </c>
      <c r="AR59" s="600">
        <v>178.59989999999999</v>
      </c>
      <c r="AS59" s="598" t="s">
        <v>473</v>
      </c>
      <c r="AT59" s="600">
        <v>1.3966000000000001</v>
      </c>
    </row>
    <row r="60" spans="1:46">
      <c r="A60" s="50" t="s">
        <v>1346</v>
      </c>
      <c r="B60" s="25" t="s">
        <v>1069</v>
      </c>
      <c r="C60" s="38">
        <v>0.43611111111111112</v>
      </c>
      <c r="E60" s="19">
        <v>300</v>
      </c>
      <c r="F60" s="19" t="s">
        <v>1037</v>
      </c>
      <c r="G60" s="1">
        <v>1190</v>
      </c>
      <c r="H60" s="90">
        <v>1099</v>
      </c>
      <c r="I60" s="91" t="s">
        <v>1300</v>
      </c>
      <c r="J60" s="92" t="s">
        <v>796</v>
      </c>
      <c r="K60" s="33">
        <v>4</v>
      </c>
      <c r="L60" s="33">
        <v>180</v>
      </c>
      <c r="M60" s="19">
        <v>5889.9508999999998</v>
      </c>
      <c r="Q60" s="101">
        <v>266.42</v>
      </c>
      <c r="R60" s="101">
        <v>274.25</v>
      </c>
      <c r="S60" s="431" t="s">
        <v>652</v>
      </c>
      <c r="T60" s="394">
        <v>0</v>
      </c>
      <c r="U60" s="441">
        <v>0</v>
      </c>
      <c r="V60" s="431" t="s">
        <v>13</v>
      </c>
      <c r="W60" s="599">
        <v>-95.712855733663645</v>
      </c>
      <c r="X60" s="599">
        <v>29.23027418976362</v>
      </c>
      <c r="Y60" s="599">
        <v>166.46578357780686</v>
      </c>
      <c r="Z60" s="603">
        <v>204.03578999999999</v>
      </c>
      <c r="AA60" s="603">
        <v>-10.993399999999999</v>
      </c>
      <c r="AB60" s="600">
        <v>232.97049999999999</v>
      </c>
      <c r="AC60" s="600">
        <v>28.863</v>
      </c>
      <c r="AD60" s="602">
        <v>16.644256496499999</v>
      </c>
      <c r="AE60" s="600">
        <v>2.0630000000000002</v>
      </c>
      <c r="AF60" s="600">
        <v>0.32600000000000001</v>
      </c>
      <c r="AG60" s="600">
        <v>3.42</v>
      </c>
      <c r="AH60" s="600">
        <v>99.983999999999995</v>
      </c>
      <c r="AI60" s="599">
        <v>1878.627</v>
      </c>
      <c r="AJ60" s="600">
        <v>354.52202</v>
      </c>
      <c r="AK60" s="600">
        <v>1.00661</v>
      </c>
      <c r="AL60" s="600">
        <v>353.40114999999997</v>
      </c>
      <c r="AM60" s="600">
        <v>0.12378</v>
      </c>
      <c r="AN60" s="598">
        <v>150465314.30000001</v>
      </c>
      <c r="AO60" s="601">
        <v>0.41856379999999999</v>
      </c>
      <c r="AP60" s="598">
        <v>381518.74313000002</v>
      </c>
      <c r="AQ60" s="601">
        <v>0.22451070000000001</v>
      </c>
      <c r="AR60" s="600">
        <v>178.56540000000001</v>
      </c>
      <c r="AS60" s="598" t="s">
        <v>473</v>
      </c>
      <c r="AT60" s="600">
        <v>1.4311</v>
      </c>
    </row>
    <row r="61" spans="1:46">
      <c r="A61" s="50" t="s">
        <v>1338</v>
      </c>
      <c r="B61" s="25" t="s">
        <v>977</v>
      </c>
      <c r="C61" s="38">
        <v>0.44097222222222227</v>
      </c>
      <c r="D61" s="32">
        <v>0</v>
      </c>
      <c r="E61" s="19">
        <v>30</v>
      </c>
      <c r="F61" s="19" t="s">
        <v>1037</v>
      </c>
      <c r="G61" s="1">
        <v>1190</v>
      </c>
      <c r="H61" s="90">
        <v>996</v>
      </c>
      <c r="I61" s="57" t="s">
        <v>975</v>
      </c>
      <c r="J61" s="66" t="s">
        <v>1258</v>
      </c>
      <c r="K61" s="33">
        <v>4</v>
      </c>
      <c r="L61" s="33">
        <v>180</v>
      </c>
      <c r="M61" s="19">
        <v>5891.451</v>
      </c>
      <c r="N61" t="s">
        <v>992</v>
      </c>
      <c r="O61" s="101">
        <v>266.39999999999998</v>
      </c>
      <c r="P61" s="101">
        <v>274.39999999999998</v>
      </c>
      <c r="Q61" s="101">
        <v>266.42</v>
      </c>
      <c r="R61" s="101">
        <v>274.25</v>
      </c>
      <c r="S61"/>
      <c r="T61" s="394"/>
      <c r="U61" s="394"/>
      <c r="V61" s="342"/>
      <c r="W61"/>
      <c r="X61"/>
      <c r="Y61"/>
    </row>
    <row r="62" spans="1:46">
      <c r="A62" s="50" t="s">
        <v>1338</v>
      </c>
      <c r="B62" s="25" t="s">
        <v>1158</v>
      </c>
      <c r="C62" s="38">
        <v>0.44305555555555554</v>
      </c>
      <c r="D62" s="32">
        <v>0</v>
      </c>
      <c r="E62" s="19">
        <v>30</v>
      </c>
      <c r="F62" s="19" t="s">
        <v>1037</v>
      </c>
      <c r="G62" s="1">
        <v>1070</v>
      </c>
      <c r="H62" s="90">
        <v>876</v>
      </c>
      <c r="I62" s="91" t="s">
        <v>1267</v>
      </c>
      <c r="J62" s="66" t="s">
        <v>1258</v>
      </c>
      <c r="K62" s="33">
        <v>4</v>
      </c>
      <c r="L62" s="33">
        <v>180</v>
      </c>
      <c r="M62" s="19">
        <v>5891.451</v>
      </c>
      <c r="O62" s="101">
        <v>266.3</v>
      </c>
      <c r="P62" s="101">
        <v>274.5</v>
      </c>
      <c r="Q62" s="101">
        <v>266.42</v>
      </c>
      <c r="R62" s="101">
        <v>274.25</v>
      </c>
      <c r="S62"/>
      <c r="T62" s="394"/>
      <c r="U62" s="394"/>
      <c r="V62" s="342"/>
      <c r="W62"/>
      <c r="X62"/>
      <c r="Y62"/>
    </row>
    <row r="63" spans="1:46">
      <c r="A63" s="50" t="s">
        <v>1259</v>
      </c>
      <c r="B63" s="25" t="s">
        <v>838</v>
      </c>
      <c r="C63" s="38">
        <v>0.4548611111111111</v>
      </c>
      <c r="D63" s="32">
        <v>0</v>
      </c>
      <c r="E63" s="19">
        <v>10</v>
      </c>
      <c r="F63" s="19" t="s">
        <v>1037</v>
      </c>
      <c r="G63" s="1">
        <v>1190</v>
      </c>
      <c r="H63" s="90">
        <v>1099</v>
      </c>
      <c r="I63" s="57" t="s">
        <v>975</v>
      </c>
      <c r="J63" s="66" t="s">
        <v>1258</v>
      </c>
      <c r="K63" s="33">
        <v>4</v>
      </c>
      <c r="L63" s="33">
        <v>180</v>
      </c>
      <c r="M63" s="19">
        <v>5889.9508999999998</v>
      </c>
      <c r="N63" t="s">
        <v>840</v>
      </c>
      <c r="O63" s="101">
        <v>266.39999999999998</v>
      </c>
      <c r="P63" s="101">
        <v>274</v>
      </c>
      <c r="Q63" s="101">
        <v>266.42</v>
      </c>
      <c r="R63" s="101">
        <v>274.25</v>
      </c>
      <c r="S63"/>
      <c r="T63" s="394"/>
      <c r="U63" s="394"/>
      <c r="V63"/>
      <c r="W63"/>
      <c r="X63"/>
      <c r="Y63"/>
    </row>
    <row r="64" spans="1:46">
      <c r="S64"/>
      <c r="T64" s="345"/>
      <c r="U64" s="345"/>
      <c r="V64"/>
      <c r="W64"/>
      <c r="X64"/>
      <c r="Y64"/>
    </row>
    <row r="65" spans="2:25">
      <c r="N65" t="s">
        <v>839</v>
      </c>
      <c r="S65"/>
      <c r="T65"/>
      <c r="U65"/>
      <c r="V65"/>
      <c r="W65"/>
      <c r="X65"/>
      <c r="Y65"/>
    </row>
    <row r="67" spans="2:25">
      <c r="B67" s="183" t="s">
        <v>1260</v>
      </c>
      <c r="C67" s="147" t="s">
        <v>1261</v>
      </c>
      <c r="D67" s="84">
        <v>5888.5839999999998</v>
      </c>
      <c r="E67" s="149"/>
      <c r="F67" s="84" t="s">
        <v>1262</v>
      </c>
      <c r="G67" s="84" t="s">
        <v>1263</v>
      </c>
      <c r="H67" s="84" t="s">
        <v>1264</v>
      </c>
      <c r="I67" s="22" t="s">
        <v>1100</v>
      </c>
      <c r="J67" s="84" t="s">
        <v>1101</v>
      </c>
      <c r="K67" s="84" t="s">
        <v>1102</v>
      </c>
      <c r="L67" s="177"/>
      <c r="S67"/>
      <c r="T67"/>
      <c r="U67"/>
      <c r="V67"/>
      <c r="W67"/>
      <c r="X67"/>
      <c r="Y67"/>
    </row>
    <row r="68" spans="2:25">
      <c r="B68" s="182"/>
      <c r="C68" s="147" t="s">
        <v>1099</v>
      </c>
      <c r="D68" s="84">
        <v>5889.9508999999998</v>
      </c>
      <c r="E68" s="149"/>
      <c r="F68" s="84" t="s">
        <v>652</v>
      </c>
      <c r="G68" s="84" t="s">
        <v>653</v>
      </c>
      <c r="H68" s="84" t="s">
        <v>654</v>
      </c>
      <c r="I68" s="22" t="s">
        <v>1294</v>
      </c>
      <c r="J68" s="84" t="s">
        <v>1295</v>
      </c>
      <c r="K68" s="84" t="s">
        <v>501</v>
      </c>
      <c r="L68" s="177"/>
      <c r="S68"/>
      <c r="T68"/>
      <c r="U68"/>
      <c r="V68"/>
      <c r="W68"/>
      <c r="X68"/>
      <c r="Y68"/>
    </row>
    <row r="69" spans="2:25">
      <c r="B69" s="182"/>
      <c r="C69" s="147" t="s">
        <v>502</v>
      </c>
      <c r="D69" s="84">
        <v>5891.451</v>
      </c>
      <c r="E69" s="149"/>
      <c r="F69" s="84" t="s">
        <v>503</v>
      </c>
      <c r="G69" s="84" t="s">
        <v>504</v>
      </c>
      <c r="H69" s="84" t="s">
        <v>505</v>
      </c>
      <c r="I69" s="22" t="s">
        <v>480</v>
      </c>
      <c r="J69" s="84" t="s">
        <v>496</v>
      </c>
      <c r="K69" s="84" t="s">
        <v>440</v>
      </c>
      <c r="L69" s="177"/>
      <c r="S69"/>
      <c r="T69"/>
      <c r="U69"/>
      <c r="V69"/>
      <c r="W69"/>
      <c r="X69"/>
      <c r="Y69"/>
    </row>
    <row r="70" spans="2:25">
      <c r="B70" s="182"/>
      <c r="C70" s="147" t="s">
        <v>497</v>
      </c>
      <c r="D70" s="155">
        <v>7647.38</v>
      </c>
      <c r="E70" s="149"/>
      <c r="F70" s="84" t="s">
        <v>1132</v>
      </c>
      <c r="G70" s="84" t="s">
        <v>1095</v>
      </c>
      <c r="H70" s="84" t="s">
        <v>1293</v>
      </c>
      <c r="I70" s="22" t="s">
        <v>498</v>
      </c>
      <c r="J70" s="84" t="s">
        <v>499</v>
      </c>
      <c r="K70" s="84" t="s">
        <v>500</v>
      </c>
      <c r="L70" s="177"/>
      <c r="S70"/>
      <c r="T70"/>
      <c r="U70"/>
      <c r="V70"/>
      <c r="W70"/>
      <c r="X70"/>
      <c r="Y70"/>
    </row>
    <row r="71" spans="2:25">
      <c r="B71" s="182"/>
      <c r="C71" s="147" t="s">
        <v>374</v>
      </c>
      <c r="D71" s="84">
        <v>7698.9647000000004</v>
      </c>
      <c r="E71" s="149"/>
      <c r="F71" s="84" t="s">
        <v>375</v>
      </c>
      <c r="G71" s="84" t="s">
        <v>376</v>
      </c>
      <c r="H71" s="84" t="s">
        <v>377</v>
      </c>
      <c r="I71" s="22" t="s">
        <v>378</v>
      </c>
      <c r="J71" s="84" t="s">
        <v>379</v>
      </c>
      <c r="K71" s="84" t="s">
        <v>380</v>
      </c>
      <c r="L71" s="177"/>
      <c r="S71"/>
      <c r="T71"/>
      <c r="U71"/>
      <c r="V71"/>
      <c r="W71"/>
      <c r="X71"/>
      <c r="Y71"/>
    </row>
    <row r="72" spans="2:25">
      <c r="B72" s="182"/>
      <c r="C72" s="147"/>
      <c r="D72" s="84"/>
      <c r="E72" s="149"/>
      <c r="F72" s="84"/>
      <c r="G72" s="177"/>
      <c r="H72" s="177"/>
      <c r="J72" s="177"/>
      <c r="K72" s="177"/>
      <c r="L72" s="177"/>
      <c r="S72"/>
      <c r="T72"/>
      <c r="U72"/>
      <c r="V72"/>
      <c r="W72"/>
      <c r="X72"/>
      <c r="Y72"/>
    </row>
    <row r="73" spans="2:25">
      <c r="B73" s="182"/>
      <c r="C73" s="147" t="s">
        <v>1302</v>
      </c>
      <c r="D73" s="748" t="s">
        <v>1297</v>
      </c>
      <c r="E73" s="748"/>
      <c r="F73" s="84" t="s">
        <v>381</v>
      </c>
      <c r="G73" s="177"/>
      <c r="H73" s="177"/>
      <c r="I73" s="173" t="s">
        <v>1139</v>
      </c>
      <c r="J73" s="736" t="s">
        <v>1140</v>
      </c>
      <c r="K73" s="736"/>
      <c r="L73" s="148" t="s">
        <v>1141</v>
      </c>
      <c r="S73" s="35"/>
      <c r="T73" s="35"/>
      <c r="U73" s="35"/>
      <c r="V73" s="35"/>
      <c r="W73"/>
      <c r="X73"/>
      <c r="Y73"/>
    </row>
    <row r="74" spans="2:25">
      <c r="B74" s="182"/>
      <c r="C74" s="147" t="s">
        <v>1303</v>
      </c>
      <c r="D74" s="748" t="s">
        <v>1298</v>
      </c>
      <c r="E74" s="748"/>
      <c r="F74" s="19"/>
      <c r="G74" s="177"/>
      <c r="H74" s="177"/>
      <c r="J74" s="736" t="s">
        <v>441</v>
      </c>
      <c r="K74" s="736"/>
      <c r="L74" s="148" t="s">
        <v>1143</v>
      </c>
      <c r="S74"/>
      <c r="T74"/>
      <c r="U74"/>
      <c r="V74"/>
      <c r="W74"/>
      <c r="X74"/>
      <c r="Y74"/>
    </row>
    <row r="75" spans="2:25">
      <c r="B75" s="182"/>
      <c r="C75" s="147" t="s">
        <v>1304</v>
      </c>
      <c r="D75" s="748" t="s">
        <v>1299</v>
      </c>
      <c r="E75" s="748"/>
      <c r="F75" s="19"/>
      <c r="G75" s="177"/>
      <c r="H75" s="177"/>
      <c r="J75" s="177"/>
      <c r="K75" s="177"/>
      <c r="L75" s="177"/>
      <c r="S75"/>
      <c r="T75"/>
      <c r="U75"/>
      <c r="V75"/>
      <c r="W75"/>
      <c r="X75"/>
      <c r="Y75"/>
    </row>
    <row r="76" spans="2:25">
      <c r="B76" s="182"/>
      <c r="C76" s="147" t="s">
        <v>1305</v>
      </c>
      <c r="D76" s="748" t="s">
        <v>1138</v>
      </c>
      <c r="E76" s="748"/>
      <c r="F76" s="19"/>
      <c r="G76" s="177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2:25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2:25">
      <c r="B78" s="182"/>
      <c r="C78" s="28" t="s">
        <v>786</v>
      </c>
      <c r="D78" s="175">
        <v>1</v>
      </c>
      <c r="E78" s="749" t="s">
        <v>1032</v>
      </c>
      <c r="F78" s="749"/>
      <c r="G78" s="749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2:25">
      <c r="B79" s="182"/>
      <c r="C79" s="19"/>
      <c r="D79" s="28"/>
      <c r="E79" s="750" t="s">
        <v>1183</v>
      </c>
      <c r="F79" s="751"/>
      <c r="G79" s="751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2:25">
      <c r="B80" s="182"/>
      <c r="C80" s="85"/>
      <c r="D80" s="28">
        <v>2</v>
      </c>
      <c r="E80" s="749" t="s">
        <v>1008</v>
      </c>
      <c r="F80" s="749"/>
      <c r="G80" s="749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85"/>
      <c r="D81" s="28"/>
      <c r="E81" s="750" t="s">
        <v>1009</v>
      </c>
      <c r="F81" s="751"/>
      <c r="G81" s="751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177"/>
      <c r="D82" s="175">
        <v>3</v>
      </c>
      <c r="E82" s="736" t="s">
        <v>1010</v>
      </c>
      <c r="F82" s="736"/>
      <c r="G82" s="736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B83" s="182"/>
      <c r="C83" s="177"/>
      <c r="D83" s="175"/>
      <c r="E83" s="746" t="s">
        <v>1353</v>
      </c>
      <c r="F83" s="746"/>
      <c r="G83" s="746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>
      <c r="B84" s="182"/>
      <c r="C84" s="177"/>
      <c r="D84" s="175">
        <v>4</v>
      </c>
      <c r="E84" s="736" t="s">
        <v>1035</v>
      </c>
      <c r="F84" s="736"/>
      <c r="G84" s="736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91" spans="2:25">
      <c r="B91" s="20"/>
      <c r="C91" s="21"/>
      <c r="D91" s="51"/>
      <c r="E91" s="22"/>
      <c r="F91" s="22"/>
      <c r="G91" s="84"/>
      <c r="H91" s="84"/>
      <c r="I91" s="22"/>
      <c r="J91" s="84"/>
      <c r="K91" s="84"/>
      <c r="S91"/>
      <c r="T91"/>
      <c r="U91"/>
      <c r="V91"/>
      <c r="W91"/>
      <c r="X91"/>
      <c r="Y91"/>
    </row>
    <row r="92" spans="2:25">
      <c r="B92" s="20"/>
      <c r="C92" s="21"/>
      <c r="D92" s="51"/>
      <c r="E92" s="22"/>
      <c r="F92" s="22"/>
      <c r="G92" s="84"/>
      <c r="H92" s="84"/>
      <c r="I92" s="22"/>
      <c r="J92" s="84"/>
      <c r="K92" s="84"/>
      <c r="S92"/>
      <c r="T92"/>
      <c r="U92"/>
      <c r="V92"/>
      <c r="W92"/>
      <c r="X92"/>
      <c r="Y92"/>
    </row>
    <row r="93" spans="2:25">
      <c r="B93" s="20"/>
      <c r="C93" s="21"/>
      <c r="D93" s="51"/>
      <c r="E93" s="22"/>
      <c r="F93" s="84"/>
      <c r="G93" s="84"/>
      <c r="H93" s="84"/>
      <c r="I93" s="22"/>
      <c r="J93" s="84"/>
      <c r="K93" s="84"/>
      <c r="S93"/>
      <c r="T93"/>
      <c r="U93"/>
      <c r="V93"/>
      <c r="W93"/>
      <c r="X93"/>
      <c r="Y93"/>
    </row>
    <row r="94" spans="2:25">
      <c r="B94" s="20"/>
      <c r="C94" s="89"/>
      <c r="D94" s="51"/>
      <c r="E94" s="22"/>
      <c r="F94" s="22"/>
      <c r="G94" s="84"/>
      <c r="H94" s="84"/>
      <c r="I94" s="22"/>
      <c r="J94" s="84"/>
      <c r="K94" s="84"/>
      <c r="S94"/>
      <c r="T94"/>
      <c r="U94"/>
      <c r="V94"/>
      <c r="W94"/>
      <c r="X94"/>
      <c r="Y94"/>
    </row>
    <row r="95" spans="2:25">
      <c r="B95" s="20"/>
      <c r="C95" s="21"/>
      <c r="D95" s="51"/>
      <c r="E95" s="22"/>
      <c r="F95" s="22"/>
      <c r="G95" s="84"/>
      <c r="H95" s="84"/>
      <c r="I95" s="22"/>
      <c r="J95" s="84"/>
      <c r="K95" s="84"/>
      <c r="S95"/>
      <c r="T95"/>
      <c r="U95"/>
      <c r="V95"/>
      <c r="W95"/>
      <c r="X95"/>
      <c r="Y95"/>
    </row>
    <row r="96" spans="2:25">
      <c r="B96" s="23"/>
      <c r="C96" s="22"/>
      <c r="D96" s="51"/>
      <c r="E96" s="22"/>
      <c r="K96" s="1"/>
      <c r="S96"/>
      <c r="T96"/>
      <c r="U96"/>
      <c r="V96"/>
      <c r="W96"/>
      <c r="X96"/>
      <c r="Y96"/>
    </row>
    <row r="97" spans="2:25">
      <c r="B97" s="20"/>
      <c r="C97" s="61"/>
      <c r="D97" s="61"/>
      <c r="E97" s="22"/>
      <c r="K97" s="1"/>
      <c r="S97"/>
      <c r="T97"/>
      <c r="U97"/>
      <c r="V97"/>
      <c r="W97"/>
      <c r="X97"/>
      <c r="Y97"/>
    </row>
    <row r="98" spans="2:25">
      <c r="B98" s="20"/>
      <c r="C98" s="61"/>
      <c r="D98" s="61"/>
      <c r="E98" s="8"/>
      <c r="K98" s="1"/>
      <c r="S98"/>
      <c r="T98"/>
      <c r="U98"/>
      <c r="V98"/>
      <c r="W98"/>
      <c r="X98"/>
      <c r="Y98"/>
    </row>
    <row r="99" spans="2:25">
      <c r="B99" s="20"/>
      <c r="C99" s="61"/>
      <c r="D99" s="61"/>
      <c r="E99" s="8"/>
      <c r="K99" s="1"/>
      <c r="S99"/>
      <c r="T99"/>
      <c r="U99"/>
      <c r="V99"/>
      <c r="W99"/>
      <c r="X99"/>
      <c r="Y99"/>
    </row>
    <row r="100" spans="2:25">
      <c r="B100" s="20"/>
      <c r="C100" s="61"/>
      <c r="D100" s="61"/>
      <c r="E100" s="8"/>
      <c r="F100" s="1"/>
      <c r="G100" s="16"/>
      <c r="H100" s="16"/>
      <c r="S100"/>
      <c r="T100"/>
      <c r="U100"/>
      <c r="V100"/>
      <c r="W100"/>
      <c r="X100"/>
      <c r="Y100"/>
    </row>
    <row r="101" spans="2:25">
      <c r="B101" s="2"/>
      <c r="C101" s="1"/>
      <c r="D101" s="38"/>
      <c r="E101" s="8"/>
      <c r="F101" s="1"/>
      <c r="G101" s="16"/>
      <c r="H101" s="16"/>
      <c r="S101"/>
      <c r="T101"/>
      <c r="U101"/>
      <c r="V101"/>
      <c r="W101"/>
      <c r="X101"/>
      <c r="Y101"/>
    </row>
    <row r="102" spans="2:25">
      <c r="B102" s="3"/>
      <c r="C102" s="6"/>
      <c r="D102" s="43"/>
      <c r="E102" s="8"/>
      <c r="F102" s="1"/>
      <c r="G102" s="16"/>
      <c r="H102" s="16"/>
      <c r="S102"/>
      <c r="T102"/>
      <c r="U102"/>
      <c r="V102"/>
      <c r="W102"/>
      <c r="X102"/>
      <c r="Y102"/>
    </row>
    <row r="103" spans="2:25">
      <c r="B103" s="3"/>
      <c r="C103" s="6"/>
      <c r="D103" s="43"/>
      <c r="E103" s="8"/>
      <c r="S103"/>
      <c r="T103"/>
      <c r="U103"/>
      <c r="V103"/>
      <c r="W103"/>
      <c r="X103"/>
      <c r="Y103"/>
    </row>
    <row r="104" spans="2:25">
      <c r="C104" s="1"/>
      <c r="D104" s="38"/>
      <c r="E104" s="1"/>
      <c r="F104" s="1"/>
      <c r="G104" s="1"/>
      <c r="H104" s="1"/>
      <c r="I104" s="17"/>
      <c r="J104" s="1"/>
      <c r="K104" s="1"/>
      <c r="S104"/>
      <c r="T104"/>
      <c r="U104"/>
      <c r="V104"/>
      <c r="W104"/>
      <c r="X104"/>
      <c r="Y104"/>
    </row>
    <row r="105" spans="2:25">
      <c r="B105" s="3"/>
      <c r="C105" s="6"/>
      <c r="D105" s="62"/>
      <c r="E105" s="62"/>
      <c r="F105" s="62"/>
      <c r="G105" s="1"/>
      <c r="H105" s="1"/>
      <c r="I105" s="17"/>
      <c r="J105" s="1"/>
      <c r="K105" s="1"/>
      <c r="S105"/>
      <c r="T105"/>
      <c r="U105"/>
      <c r="V105"/>
      <c r="W105"/>
      <c r="X105"/>
      <c r="Y105"/>
    </row>
    <row r="106" spans="2:25">
      <c r="B106" s="24"/>
      <c r="C106" s="3"/>
      <c r="D106" s="58"/>
      <c r="E106" s="47"/>
      <c r="F106" s="47"/>
      <c r="G106" s="22"/>
      <c r="H106" s="22"/>
      <c r="J106" s="1"/>
      <c r="K106" s="1"/>
      <c r="S106"/>
      <c r="T106"/>
      <c r="U106"/>
      <c r="V106"/>
      <c r="W106"/>
      <c r="X106"/>
      <c r="Y106"/>
    </row>
    <row r="107" spans="2:25">
      <c r="B107" s="2"/>
      <c r="C107" s="67"/>
      <c r="D107" s="62"/>
      <c r="E107" s="62"/>
      <c r="F107" s="62"/>
      <c r="G107" s="22"/>
      <c r="H107" s="22"/>
      <c r="S107"/>
      <c r="T107"/>
      <c r="U107"/>
      <c r="V107"/>
      <c r="W107"/>
      <c r="X107"/>
      <c r="Y107"/>
    </row>
    <row r="108" spans="2:25">
      <c r="B108" s="2"/>
      <c r="C108" s="3"/>
      <c r="D108" s="58"/>
      <c r="E108" s="47"/>
      <c r="F108" s="47"/>
      <c r="G108" s="22"/>
      <c r="H108" s="22"/>
      <c r="S108"/>
      <c r="T108"/>
      <c r="U108"/>
      <c r="V108"/>
      <c r="W108"/>
      <c r="X108"/>
      <c r="Y108"/>
    </row>
    <row r="109" spans="2:25">
      <c r="C109" s="6"/>
      <c r="D109" s="87"/>
      <c r="E109" s="87"/>
      <c r="F109" s="87"/>
      <c r="G109" s="22"/>
      <c r="H109" s="22"/>
      <c r="S109"/>
      <c r="T109"/>
      <c r="U109"/>
      <c r="V109"/>
      <c r="W109"/>
      <c r="X109"/>
      <c r="Y109"/>
    </row>
    <row r="110" spans="2:25">
      <c r="C110" s="5"/>
      <c r="D110" s="1"/>
      <c r="E110" s="1"/>
      <c r="F110" s="1"/>
      <c r="G110" s="1"/>
      <c r="H110" s="1"/>
      <c r="I110" s="40"/>
      <c r="S110"/>
      <c r="T110"/>
      <c r="U110"/>
      <c r="V110"/>
      <c r="W110"/>
      <c r="X110"/>
      <c r="Y110"/>
    </row>
    <row r="111" spans="2:25">
      <c r="C111" s="6"/>
      <c r="D111" s="87"/>
      <c r="E111" s="87"/>
      <c r="F111" s="87"/>
      <c r="G111" s="1"/>
      <c r="H111" s="1"/>
      <c r="I111" s="17"/>
      <c r="S111"/>
      <c r="T111"/>
      <c r="U111"/>
      <c r="V111"/>
      <c r="W111"/>
      <c r="X111"/>
      <c r="Y111"/>
    </row>
    <row r="112" spans="2:25">
      <c r="D112" s="1"/>
      <c r="E112" s="1"/>
      <c r="F112" s="1"/>
      <c r="G112" s="1"/>
      <c r="H112" s="1"/>
      <c r="I112" s="17"/>
      <c r="S112"/>
      <c r="T112"/>
      <c r="U112"/>
      <c r="V112"/>
      <c r="W112"/>
      <c r="X112"/>
      <c r="Y112"/>
    </row>
  </sheetData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73:E73"/>
    <mergeCell ref="J73:K73"/>
    <mergeCell ref="O12:P12"/>
    <mergeCell ref="D74:E74"/>
    <mergeCell ref="J74:K74"/>
    <mergeCell ref="G12:H12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6"/>
  <sheetViews>
    <sheetView topLeftCell="AK1" zoomScaleNormal="120" zoomScalePageLayoutView="120" workbookViewId="0">
      <selection activeCell="AY22" sqref="AY22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1169</v>
      </c>
      <c r="B4" s="3"/>
      <c r="C4" s="6"/>
      <c r="D4" s="43"/>
      <c r="E4" s="6"/>
      <c r="F4" s="738" t="s">
        <v>1204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1171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541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42" t="s">
        <v>439</v>
      </c>
      <c r="G7" s="742"/>
      <c r="H7" s="742"/>
      <c r="I7" s="742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68"/>
      <c r="G8" s="68"/>
      <c r="H8" s="68"/>
      <c r="I8" s="201" t="s">
        <v>1205</v>
      </c>
      <c r="J8" s="192"/>
      <c r="K8" s="192"/>
      <c r="L8" s="192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68"/>
      <c r="G9" s="68"/>
      <c r="H9" s="68"/>
      <c r="I9" s="201" t="s">
        <v>1206</v>
      </c>
      <c r="J9" s="192"/>
      <c r="K9" s="192"/>
      <c r="L9" s="192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68"/>
      <c r="G10" s="68"/>
      <c r="H10" s="68"/>
      <c r="I10" s="192"/>
      <c r="J10" s="192"/>
      <c r="K10" s="192"/>
      <c r="L10" s="192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5.9027777777777783E-2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1097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N14" s="57" t="s">
        <v>993</v>
      </c>
      <c r="O14" s="104">
        <v>266.39999999999998</v>
      </c>
      <c r="P14" s="104">
        <v>273.8</v>
      </c>
      <c r="Q14" s="100">
        <f>AVERAGE(O14:O16)</f>
        <v>266.43333333333334</v>
      </c>
      <c r="R14" s="100">
        <f>AVERAGE(P14:P16)</f>
        <v>274.09999999999997</v>
      </c>
      <c r="S14"/>
      <c r="T14" s="396"/>
      <c r="U14" s="438"/>
      <c r="V14" s="342"/>
      <c r="W14"/>
      <c r="X14"/>
      <c r="Y14"/>
    </row>
    <row r="15" spans="1:47">
      <c r="A15" s="50" t="s">
        <v>1338</v>
      </c>
      <c r="B15" s="25" t="s">
        <v>1266</v>
      </c>
      <c r="C15" s="15">
        <v>6.8749999999999992E-2</v>
      </c>
      <c r="D15" s="32">
        <v>0</v>
      </c>
      <c r="E15" s="19">
        <v>30</v>
      </c>
      <c r="F15" s="19" t="s">
        <v>1037</v>
      </c>
      <c r="G15" s="16">
        <v>1190</v>
      </c>
      <c r="H15" s="33">
        <v>994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57"/>
      <c r="O15" s="100">
        <v>266.39999999999998</v>
      </c>
      <c r="P15" s="100">
        <v>274.2</v>
      </c>
      <c r="Q15" s="100">
        <v>266.43329999999997</v>
      </c>
      <c r="R15" s="100">
        <v>274.10000000000002</v>
      </c>
      <c r="S15"/>
      <c r="T15" s="396"/>
      <c r="U15" s="438"/>
      <c r="V15" s="342"/>
      <c r="W15"/>
      <c r="X15"/>
      <c r="Y15"/>
    </row>
    <row r="16" spans="1:47">
      <c r="A16" s="50" t="s">
        <v>1338</v>
      </c>
      <c r="B16" s="25" t="s">
        <v>1339</v>
      </c>
      <c r="C16" s="15">
        <v>7.1527777777777787E-2</v>
      </c>
      <c r="D16" s="32">
        <v>0</v>
      </c>
      <c r="E16" s="19">
        <v>30</v>
      </c>
      <c r="F16" s="19" t="s">
        <v>1037</v>
      </c>
      <c r="G16" s="16">
        <v>1070</v>
      </c>
      <c r="H16" s="33">
        <v>874</v>
      </c>
      <c r="I16" s="91" t="s">
        <v>239</v>
      </c>
      <c r="J16" s="66" t="s">
        <v>1258</v>
      </c>
      <c r="K16" s="33">
        <v>4</v>
      </c>
      <c r="L16" s="33">
        <v>180</v>
      </c>
      <c r="M16" s="19">
        <v>5891.451</v>
      </c>
      <c r="N16" s="57"/>
      <c r="O16" s="100">
        <v>266.5</v>
      </c>
      <c r="P16" s="100">
        <v>274.3</v>
      </c>
      <c r="Q16" s="100">
        <v>266.43329999999997</v>
      </c>
      <c r="R16" s="100">
        <v>274.10000000000002</v>
      </c>
      <c r="S16"/>
      <c r="T16" s="396"/>
      <c r="U16" s="438"/>
      <c r="V16" s="342"/>
      <c r="W16"/>
      <c r="X16"/>
      <c r="Y16"/>
    </row>
    <row r="17" spans="1:46">
      <c r="A17" s="50" t="s">
        <v>1338</v>
      </c>
      <c r="B17" s="25" t="s">
        <v>1340</v>
      </c>
      <c r="C17" s="15">
        <v>9.0972222222222218E-2</v>
      </c>
      <c r="D17" s="32">
        <v>0</v>
      </c>
      <c r="E17" s="19">
        <v>30</v>
      </c>
      <c r="F17" s="16" t="s">
        <v>1038</v>
      </c>
      <c r="G17" s="16">
        <v>880</v>
      </c>
      <c r="H17" s="33">
        <v>864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57" t="s">
        <v>1344</v>
      </c>
      <c r="O17" s="100">
        <v>263.7</v>
      </c>
      <c r="P17" s="100">
        <v>267.60000000000002</v>
      </c>
      <c r="Q17" s="100">
        <v>263.7</v>
      </c>
      <c r="R17" s="100">
        <v>267.60000000000002</v>
      </c>
      <c r="S17"/>
      <c r="T17" s="396"/>
      <c r="U17" s="438"/>
      <c r="V17" s="342"/>
      <c r="W17"/>
      <c r="X17"/>
      <c r="Y17"/>
    </row>
    <row r="18" spans="1:46">
      <c r="A18" s="50" t="s">
        <v>895</v>
      </c>
      <c r="B18" s="25" t="s">
        <v>1269</v>
      </c>
      <c r="C18" s="38">
        <v>0.25972222222222224</v>
      </c>
      <c r="E18" s="19">
        <v>300</v>
      </c>
      <c r="F18" s="19" t="s">
        <v>1037</v>
      </c>
      <c r="G18" s="16">
        <v>1190</v>
      </c>
      <c r="H18" s="90">
        <v>1097</v>
      </c>
      <c r="I18" s="91" t="s">
        <v>1300</v>
      </c>
      <c r="J18" s="66" t="s">
        <v>796</v>
      </c>
      <c r="K18" s="33">
        <v>4</v>
      </c>
      <c r="L18" s="33">
        <v>180</v>
      </c>
      <c r="M18" s="19">
        <v>5889.9508999999998</v>
      </c>
      <c r="N18" s="91" t="s">
        <v>802</v>
      </c>
      <c r="Q18" s="100">
        <f>AVERAGE(O25,O33,O41,O49,O58,O59,O60)</f>
        <v>264.52857142857141</v>
      </c>
      <c r="R18" s="100">
        <f>AVERAGE(P25,P33,P41,P49,P58,P59,P60)</f>
        <v>270.71428571428572</v>
      </c>
      <c r="S18" s="431" t="s">
        <v>1100</v>
      </c>
      <c r="T18" s="396">
        <v>0</v>
      </c>
      <c r="U18" s="438">
        <v>0</v>
      </c>
      <c r="V18" s="431" t="s">
        <v>12</v>
      </c>
      <c r="W18" s="605">
        <v>85.279789410215301</v>
      </c>
      <c r="X18" s="605">
        <v>-11.336222181246765</v>
      </c>
      <c r="Y18" s="605">
        <v>164.82889950611093</v>
      </c>
      <c r="Z18" s="609">
        <v>215.85572999999999</v>
      </c>
      <c r="AA18" s="609">
        <v>-13.865489999999999</v>
      </c>
      <c r="AB18" s="606">
        <v>144.16249999999999</v>
      </c>
      <c r="AC18" s="606">
        <v>36.314700000000002</v>
      </c>
      <c r="AD18" s="608">
        <v>12.465041189800001</v>
      </c>
      <c r="AE18" s="606">
        <v>1.6850000000000001</v>
      </c>
      <c r="AF18" s="606">
        <v>0.26600000000000001</v>
      </c>
      <c r="AG18" s="606">
        <v>3.69</v>
      </c>
      <c r="AH18" s="606">
        <v>98.89</v>
      </c>
      <c r="AI18" s="605">
        <v>1897.345</v>
      </c>
      <c r="AJ18" s="606">
        <v>355.45616999999999</v>
      </c>
      <c r="AK18" s="606">
        <v>-0.58596000000000004</v>
      </c>
      <c r="AL18" s="606">
        <v>343.37999000000002</v>
      </c>
      <c r="AM18" s="606">
        <v>9.5869999999999997E-2</v>
      </c>
      <c r="AN18" s="604">
        <v>150489274.40000001</v>
      </c>
      <c r="AO18" s="607">
        <v>0.2548608</v>
      </c>
      <c r="AP18" s="604">
        <v>377754.85865000001</v>
      </c>
      <c r="AQ18" s="607">
        <v>-0.2178496</v>
      </c>
      <c r="AR18" s="606">
        <v>167.8691</v>
      </c>
      <c r="AS18" s="604" t="s">
        <v>473</v>
      </c>
      <c r="AT18" s="606">
        <v>12.1008</v>
      </c>
    </row>
    <row r="19" spans="1:46">
      <c r="A19" s="50" t="s">
        <v>895</v>
      </c>
      <c r="B19" s="25" t="s">
        <v>1244</v>
      </c>
      <c r="C19" s="38">
        <v>0.26527777777777778</v>
      </c>
      <c r="E19" s="19">
        <v>300</v>
      </c>
      <c r="F19" s="19" t="s">
        <v>1037</v>
      </c>
      <c r="G19" s="16">
        <v>1190</v>
      </c>
      <c r="H19" s="90">
        <v>1097</v>
      </c>
      <c r="I19" s="91" t="s">
        <v>792</v>
      </c>
      <c r="J19" s="66" t="s">
        <v>796</v>
      </c>
      <c r="K19" s="33">
        <v>4</v>
      </c>
      <c r="L19" s="33">
        <v>180</v>
      </c>
      <c r="M19" s="19">
        <v>5889.9508999999998</v>
      </c>
      <c r="Q19" s="100">
        <v>264.52859999999998</v>
      </c>
      <c r="R19" s="100">
        <v>270.71429999999998</v>
      </c>
      <c r="S19" s="431" t="s">
        <v>1100</v>
      </c>
      <c r="T19" s="396">
        <v>0</v>
      </c>
      <c r="U19" s="441">
        <v>0</v>
      </c>
      <c r="V19" s="431" t="s">
        <v>200</v>
      </c>
      <c r="W19" s="605">
        <v>85.23326932269147</v>
      </c>
      <c r="X19" s="605">
        <v>-12.249912615198973</v>
      </c>
      <c r="Y19" s="605">
        <v>377.62110111255015</v>
      </c>
      <c r="Z19" s="609">
        <v>215.905</v>
      </c>
      <c r="AA19" s="609">
        <v>-13.88646</v>
      </c>
      <c r="AB19" s="606">
        <v>146.22980000000001</v>
      </c>
      <c r="AC19" s="606">
        <v>37.244</v>
      </c>
      <c r="AD19" s="608">
        <v>12.598739570599999</v>
      </c>
      <c r="AE19" s="606">
        <v>1.649</v>
      </c>
      <c r="AF19" s="606">
        <v>0.26100000000000001</v>
      </c>
      <c r="AG19" s="606">
        <v>3.69</v>
      </c>
      <c r="AH19" s="606">
        <v>98.882000000000005</v>
      </c>
      <c r="AI19" s="605">
        <v>1897.857</v>
      </c>
      <c r="AJ19" s="606">
        <v>355.43511000000001</v>
      </c>
      <c r="AK19" s="606">
        <v>-0.58291000000000004</v>
      </c>
      <c r="AL19" s="606">
        <v>343.31238999999999</v>
      </c>
      <c r="AM19" s="606">
        <v>9.5680000000000001E-2</v>
      </c>
      <c r="AN19" s="604">
        <v>150489396.5</v>
      </c>
      <c r="AO19" s="607">
        <v>0.25375989999999998</v>
      </c>
      <c r="AP19" s="604">
        <v>377652.96740999998</v>
      </c>
      <c r="AQ19" s="607">
        <v>-0.206673</v>
      </c>
      <c r="AR19" s="606">
        <v>167.8227</v>
      </c>
      <c r="AS19" s="604" t="s">
        <v>473</v>
      </c>
      <c r="AT19" s="606">
        <v>12.1471</v>
      </c>
    </row>
    <row r="20" spans="1:46">
      <c r="A20" s="50" t="s">
        <v>895</v>
      </c>
      <c r="B20" s="25" t="s">
        <v>1221</v>
      </c>
      <c r="C20" s="38">
        <v>0.27013888888888887</v>
      </c>
      <c r="E20" s="19">
        <v>300</v>
      </c>
      <c r="F20" s="19" t="s">
        <v>1037</v>
      </c>
      <c r="G20" s="16">
        <v>1190</v>
      </c>
      <c r="H20" s="90">
        <v>1097</v>
      </c>
      <c r="I20" s="91" t="s">
        <v>873</v>
      </c>
      <c r="J20" s="66" t="s">
        <v>796</v>
      </c>
      <c r="K20" s="33">
        <v>4</v>
      </c>
      <c r="L20" s="33">
        <v>180</v>
      </c>
      <c r="M20" s="19">
        <v>5889.9508999999998</v>
      </c>
      <c r="Q20" s="100">
        <v>264.52859999999998</v>
      </c>
      <c r="R20" s="100">
        <v>270.71429999999998</v>
      </c>
      <c r="S20" s="431" t="s">
        <v>1100</v>
      </c>
      <c r="T20" s="396">
        <v>-28</v>
      </c>
      <c r="U20" s="441">
        <v>0</v>
      </c>
      <c r="V20" s="431" t="s">
        <v>12</v>
      </c>
      <c r="W20" s="605">
        <v>85.145709220436061</v>
      </c>
      <c r="X20" s="605">
        <v>-13.87800711195773</v>
      </c>
      <c r="Y20" s="605">
        <v>904.47176628467332</v>
      </c>
      <c r="Z20" s="609">
        <v>215.94775000000001</v>
      </c>
      <c r="AA20" s="609">
        <v>-13.904640000000001</v>
      </c>
      <c r="AB20" s="606">
        <v>148.08779999999999</v>
      </c>
      <c r="AC20" s="606">
        <v>38.015799999999999</v>
      </c>
      <c r="AD20" s="608">
        <v>12.7157256539</v>
      </c>
      <c r="AE20" s="606">
        <v>1.62</v>
      </c>
      <c r="AF20" s="606">
        <v>0.25600000000000001</v>
      </c>
      <c r="AG20" s="606">
        <v>3.69</v>
      </c>
      <c r="AH20" s="606">
        <v>98.873999999999995</v>
      </c>
      <c r="AI20" s="605">
        <v>1898.2829999999999</v>
      </c>
      <c r="AJ20" s="606">
        <v>355.41629</v>
      </c>
      <c r="AK20" s="606">
        <v>-0.58028000000000002</v>
      </c>
      <c r="AL20" s="606">
        <v>343.25324000000001</v>
      </c>
      <c r="AM20" s="606">
        <v>9.5509999999999998E-2</v>
      </c>
      <c r="AN20" s="604">
        <v>150489502.80000001</v>
      </c>
      <c r="AO20" s="607">
        <v>0.25279679999999999</v>
      </c>
      <c r="AP20" s="604">
        <v>377568.24906</v>
      </c>
      <c r="AQ20" s="607">
        <v>-0.1967325</v>
      </c>
      <c r="AR20" s="606">
        <v>167.7825</v>
      </c>
      <c r="AS20" s="604" t="s">
        <v>473</v>
      </c>
      <c r="AT20" s="606">
        <v>12.187200000000001</v>
      </c>
    </row>
    <row r="21" spans="1:46">
      <c r="A21" s="50" t="s">
        <v>895</v>
      </c>
      <c r="B21" s="25" t="s">
        <v>1182</v>
      </c>
      <c r="C21" s="38">
        <v>0.27638888888888885</v>
      </c>
      <c r="E21" s="19">
        <v>300</v>
      </c>
      <c r="F21" s="19" t="s">
        <v>1037</v>
      </c>
      <c r="G21" s="16">
        <v>1190</v>
      </c>
      <c r="H21" s="90">
        <v>1097</v>
      </c>
      <c r="I21" s="91" t="s">
        <v>1091</v>
      </c>
      <c r="J21" s="66" t="s">
        <v>796</v>
      </c>
      <c r="K21" s="33">
        <v>4</v>
      </c>
      <c r="L21" s="33">
        <v>180</v>
      </c>
      <c r="M21" s="19">
        <v>5889.9508999999998</v>
      </c>
      <c r="Q21" s="100">
        <v>264.52859999999998</v>
      </c>
      <c r="R21" s="100">
        <v>270.71429999999998</v>
      </c>
      <c r="S21" s="431" t="s">
        <v>1100</v>
      </c>
      <c r="T21" s="396">
        <v>-42</v>
      </c>
      <c r="U21" s="441">
        <v>0</v>
      </c>
      <c r="V21" s="431" t="s">
        <v>12</v>
      </c>
      <c r="W21" s="605">
        <v>85.070168457286655</v>
      </c>
      <c r="X21" s="605">
        <v>-14.677538189243091</v>
      </c>
      <c r="Y21" s="605">
        <v>1275.1040717490882</v>
      </c>
      <c r="Z21" s="609">
        <v>216.00225</v>
      </c>
      <c r="AA21" s="609">
        <v>-13.927759999999999</v>
      </c>
      <c r="AB21" s="606">
        <v>150.54339999999999</v>
      </c>
      <c r="AC21" s="606">
        <v>38.948399999999999</v>
      </c>
      <c r="AD21" s="608">
        <v>12.8661363323</v>
      </c>
      <c r="AE21" s="606">
        <v>1.5880000000000001</v>
      </c>
      <c r="AF21" s="606">
        <v>0.251</v>
      </c>
      <c r="AG21" s="606">
        <v>3.69</v>
      </c>
      <c r="AH21" s="606">
        <v>98.864999999999995</v>
      </c>
      <c r="AI21" s="605">
        <v>1898.8</v>
      </c>
      <c r="AJ21" s="606">
        <v>355.39157999999998</v>
      </c>
      <c r="AK21" s="606">
        <v>-0.57696000000000003</v>
      </c>
      <c r="AL21" s="606">
        <v>343.17719</v>
      </c>
      <c r="AM21" s="606">
        <v>9.5299999999999996E-2</v>
      </c>
      <c r="AN21" s="604">
        <v>150489639</v>
      </c>
      <c r="AO21" s="607">
        <v>0.25155860000000002</v>
      </c>
      <c r="AP21" s="604">
        <v>377465.51205999998</v>
      </c>
      <c r="AQ21" s="607">
        <v>-0.1837462</v>
      </c>
      <c r="AR21" s="606">
        <v>167.7313</v>
      </c>
      <c r="AS21" s="604" t="s">
        <v>473</v>
      </c>
      <c r="AT21" s="606">
        <v>12.238300000000001</v>
      </c>
    </row>
    <row r="22" spans="1:46">
      <c r="A22" s="50" t="s">
        <v>895</v>
      </c>
      <c r="B22" s="25" t="s">
        <v>582</v>
      </c>
      <c r="C22" s="38">
        <v>0.28125</v>
      </c>
      <c r="E22" s="19">
        <v>300</v>
      </c>
      <c r="F22" s="19" t="s">
        <v>1037</v>
      </c>
      <c r="G22" s="16">
        <v>1190</v>
      </c>
      <c r="H22" s="90">
        <v>1097</v>
      </c>
      <c r="I22" s="91" t="s">
        <v>1148</v>
      </c>
      <c r="J22" s="66" t="s">
        <v>796</v>
      </c>
      <c r="K22" s="33">
        <v>4</v>
      </c>
      <c r="L22" s="33">
        <v>180</v>
      </c>
      <c r="M22" s="19">
        <v>5889.9508999999998</v>
      </c>
      <c r="Q22" s="100">
        <v>264.52859999999998</v>
      </c>
      <c r="R22" s="100">
        <v>270.71429999999998</v>
      </c>
      <c r="S22" s="431" t="s">
        <v>1100</v>
      </c>
      <c r="T22" s="396">
        <v>-60</v>
      </c>
      <c r="U22" s="441">
        <v>0</v>
      </c>
      <c r="V22" s="431" t="s">
        <v>12</v>
      </c>
      <c r="W22" s="605">
        <v>84.981043466341362</v>
      </c>
      <c r="X22" s="605">
        <v>-15.456632959632168</v>
      </c>
      <c r="Y22" s="605">
        <v>1752.2302827894268</v>
      </c>
      <c r="Z22" s="609">
        <v>216.04431</v>
      </c>
      <c r="AA22" s="609">
        <v>-13.945550000000001</v>
      </c>
      <c r="AB22" s="606">
        <v>152.50460000000001</v>
      </c>
      <c r="AC22" s="606">
        <v>39.6252</v>
      </c>
      <c r="AD22" s="608">
        <v>12.9831224156</v>
      </c>
      <c r="AE22" s="606">
        <v>1.5649999999999999</v>
      </c>
      <c r="AF22" s="606">
        <v>0.248</v>
      </c>
      <c r="AG22" s="606">
        <v>3.69</v>
      </c>
      <c r="AH22" s="606">
        <v>98.856999999999999</v>
      </c>
      <c r="AI22" s="605">
        <v>1899.1769999999999</v>
      </c>
      <c r="AJ22" s="606">
        <v>355.37198000000001</v>
      </c>
      <c r="AK22" s="606">
        <v>-0.57443</v>
      </c>
      <c r="AL22" s="606">
        <v>343.11804999999998</v>
      </c>
      <c r="AM22" s="606">
        <v>9.5130000000000006E-2</v>
      </c>
      <c r="AN22" s="604">
        <v>150489744.5</v>
      </c>
      <c r="AO22" s="607">
        <v>0.25059569999999998</v>
      </c>
      <c r="AP22" s="604">
        <v>377390.48826999997</v>
      </c>
      <c r="AQ22" s="607">
        <v>-0.17349719999999999</v>
      </c>
      <c r="AR22" s="606">
        <v>167.6919</v>
      </c>
      <c r="AS22" s="604" t="s">
        <v>473</v>
      </c>
      <c r="AT22" s="606">
        <v>12.2776</v>
      </c>
    </row>
    <row r="23" spans="1:46">
      <c r="A23" s="50" t="s">
        <v>1188</v>
      </c>
      <c r="B23" s="25" t="s">
        <v>794</v>
      </c>
      <c r="C23" s="38">
        <v>0.28611111111111115</v>
      </c>
      <c r="E23" s="19">
        <v>30</v>
      </c>
      <c r="F23" s="19" t="s">
        <v>1037</v>
      </c>
      <c r="G23" s="16">
        <v>1190</v>
      </c>
      <c r="H23" s="90">
        <v>1097</v>
      </c>
      <c r="I23" s="91" t="s">
        <v>638</v>
      </c>
      <c r="J23" s="66" t="s">
        <v>796</v>
      </c>
      <c r="K23" s="33">
        <v>4</v>
      </c>
      <c r="L23" s="33">
        <v>180</v>
      </c>
      <c r="M23" s="19">
        <v>5889.9508999999998</v>
      </c>
      <c r="Q23" s="100">
        <v>264.52859999999998</v>
      </c>
      <c r="R23" s="100">
        <v>270.71429999999998</v>
      </c>
      <c r="S23" s="431" t="s">
        <v>1188</v>
      </c>
      <c r="T23" s="396"/>
      <c r="U23" s="438"/>
      <c r="V23" s="342"/>
      <c r="W23"/>
      <c r="X23"/>
      <c r="Y23"/>
      <c r="Z23" s="609">
        <v>216.06822</v>
      </c>
      <c r="AA23" s="609">
        <v>-13.955640000000001</v>
      </c>
      <c r="AB23" s="606">
        <v>153.64500000000001</v>
      </c>
      <c r="AC23" s="606">
        <v>39.991999999999997</v>
      </c>
      <c r="AD23" s="608">
        <v>13.0499716061</v>
      </c>
      <c r="AE23" s="606">
        <v>1.5529999999999999</v>
      </c>
      <c r="AF23" s="606">
        <v>0.246</v>
      </c>
      <c r="AG23" s="606">
        <v>3.69</v>
      </c>
      <c r="AH23" s="606">
        <v>98.852999999999994</v>
      </c>
      <c r="AI23" s="605">
        <v>1899.383</v>
      </c>
      <c r="AJ23" s="606">
        <v>355.36065000000002</v>
      </c>
      <c r="AK23" s="606">
        <v>-0.57301999999999997</v>
      </c>
      <c r="AL23" s="606">
        <v>343.08425</v>
      </c>
      <c r="AM23" s="606">
        <v>9.5030000000000003E-2</v>
      </c>
      <c r="AN23" s="604">
        <v>150489804.5</v>
      </c>
      <c r="AO23" s="607">
        <v>0.25004549999999998</v>
      </c>
      <c r="AP23" s="604">
        <v>377349.55842999998</v>
      </c>
      <c r="AQ23" s="607">
        <v>-0.16758609999999999</v>
      </c>
      <c r="AR23" s="606">
        <v>167.6695</v>
      </c>
      <c r="AS23" s="604" t="s">
        <v>473</v>
      </c>
      <c r="AT23" s="606">
        <v>12.3</v>
      </c>
    </row>
    <row r="24" spans="1:46">
      <c r="A24" s="50" t="s">
        <v>1172</v>
      </c>
      <c r="B24" s="25" t="s">
        <v>1315</v>
      </c>
      <c r="C24" s="38">
        <v>0.28750000000000003</v>
      </c>
      <c r="E24" s="19">
        <v>300</v>
      </c>
      <c r="F24" s="19" t="s">
        <v>1037</v>
      </c>
      <c r="G24" s="16">
        <v>1190</v>
      </c>
      <c r="H24" s="90">
        <v>1097</v>
      </c>
      <c r="I24" s="91" t="s">
        <v>4</v>
      </c>
      <c r="J24" s="66" t="s">
        <v>796</v>
      </c>
      <c r="K24" s="33">
        <v>4</v>
      </c>
      <c r="L24" s="33">
        <v>180</v>
      </c>
      <c r="M24" s="19">
        <v>5889.9508999999998</v>
      </c>
      <c r="Q24" s="100">
        <v>264.52859999999998</v>
      </c>
      <c r="R24" s="100">
        <v>270.71429999999998</v>
      </c>
      <c r="S24"/>
      <c r="T24" s="396"/>
      <c r="U24" s="438"/>
      <c r="V24" s="342"/>
      <c r="W24"/>
      <c r="X24"/>
      <c r="Y24"/>
    </row>
    <row r="25" spans="1:46">
      <c r="A25" s="50" t="s">
        <v>1338</v>
      </c>
      <c r="B25" s="25" t="s">
        <v>1173</v>
      </c>
      <c r="C25" s="38">
        <v>0.29444444444444445</v>
      </c>
      <c r="D25" s="32">
        <v>0</v>
      </c>
      <c r="E25" s="19">
        <v>30</v>
      </c>
      <c r="F25" s="19" t="s">
        <v>1037</v>
      </c>
      <c r="G25" s="16">
        <v>1190</v>
      </c>
      <c r="H25" s="90">
        <v>994</v>
      </c>
      <c r="I25" s="35" t="s">
        <v>526</v>
      </c>
      <c r="J25" s="66" t="s">
        <v>1258</v>
      </c>
      <c r="K25" s="33">
        <v>4</v>
      </c>
      <c r="L25" s="33">
        <v>180</v>
      </c>
      <c r="M25" s="19">
        <v>5891.451</v>
      </c>
      <c r="N25" t="s">
        <v>1174</v>
      </c>
      <c r="O25" s="105">
        <v>264.60000000000002</v>
      </c>
      <c r="P25" s="105">
        <v>270.7</v>
      </c>
      <c r="Q25" s="100">
        <v>264.52859999999998</v>
      </c>
      <c r="R25" s="100">
        <v>270.71429999999998</v>
      </c>
      <c r="S25"/>
      <c r="T25" s="396"/>
      <c r="U25" s="438"/>
      <c r="V25" s="342"/>
      <c r="W25"/>
      <c r="X25"/>
      <c r="Y25"/>
    </row>
    <row r="26" spans="1:46">
      <c r="A26" s="50" t="s">
        <v>1345</v>
      </c>
      <c r="B26" s="25" t="s">
        <v>798</v>
      </c>
      <c r="C26" s="38">
        <v>0.29722222222222222</v>
      </c>
      <c r="E26" s="19">
        <v>300</v>
      </c>
      <c r="F26" s="19" t="s">
        <v>1037</v>
      </c>
      <c r="G26" s="16">
        <v>1190</v>
      </c>
      <c r="H26" s="90">
        <v>1097</v>
      </c>
      <c r="I26" s="91" t="s">
        <v>1300</v>
      </c>
      <c r="J26" s="66" t="s">
        <v>796</v>
      </c>
      <c r="K26" s="33">
        <v>4</v>
      </c>
      <c r="L26" s="33">
        <v>180</v>
      </c>
      <c r="M26" s="19">
        <v>5889.9508999999998</v>
      </c>
      <c r="Q26" s="100">
        <v>264.52859999999998</v>
      </c>
      <c r="R26" s="100">
        <v>270.71429999999998</v>
      </c>
      <c r="S26" s="431" t="s">
        <v>1262</v>
      </c>
      <c r="T26" s="396">
        <v>0</v>
      </c>
      <c r="U26" s="441">
        <v>0</v>
      </c>
      <c r="V26" s="431" t="s">
        <v>13</v>
      </c>
      <c r="W26" s="605">
        <v>-94.412695161972778</v>
      </c>
      <c r="X26" s="605">
        <v>-0.74187693729630844</v>
      </c>
      <c r="Y26" s="605">
        <v>164.57180516822746</v>
      </c>
      <c r="Z26" s="609">
        <v>216.18072000000001</v>
      </c>
      <c r="AA26" s="609">
        <v>-14.00276</v>
      </c>
      <c r="AB26" s="606">
        <v>159.24799999999999</v>
      </c>
      <c r="AC26" s="606">
        <v>41.525599999999997</v>
      </c>
      <c r="AD26" s="608">
        <v>13.3675052608</v>
      </c>
      <c r="AE26" s="606">
        <v>1.506</v>
      </c>
      <c r="AF26" s="606">
        <v>0.23799999999999999</v>
      </c>
      <c r="AG26" s="606">
        <v>3.69</v>
      </c>
      <c r="AH26" s="606">
        <v>98.834000000000003</v>
      </c>
      <c r="AI26" s="605">
        <v>1900.2639999999999</v>
      </c>
      <c r="AJ26" s="606">
        <v>355.30554000000001</v>
      </c>
      <c r="AK26" s="606">
        <v>-0.56664000000000003</v>
      </c>
      <c r="AL26" s="606">
        <v>342.9237</v>
      </c>
      <c r="AM26" s="606">
        <v>9.4579999999999997E-2</v>
      </c>
      <c r="AN26" s="604">
        <v>150490088.09999999</v>
      </c>
      <c r="AO26" s="607">
        <v>0.2474325</v>
      </c>
      <c r="AP26" s="604">
        <v>377174.72158000001</v>
      </c>
      <c r="AQ26" s="607">
        <v>-0.13902709999999999</v>
      </c>
      <c r="AR26" s="606">
        <v>167.5643</v>
      </c>
      <c r="AS26" s="604" t="s">
        <v>473</v>
      </c>
      <c r="AT26" s="606">
        <v>12.4049</v>
      </c>
    </row>
    <row r="27" spans="1:46">
      <c r="A27" s="50" t="s">
        <v>1345</v>
      </c>
      <c r="B27" s="25" t="s">
        <v>799</v>
      </c>
      <c r="C27" s="38">
        <v>0.30208333333333331</v>
      </c>
      <c r="E27" s="19">
        <v>300</v>
      </c>
      <c r="F27" s="19" t="s">
        <v>1037</v>
      </c>
      <c r="G27" s="16">
        <v>1190</v>
      </c>
      <c r="H27" s="90">
        <v>1097</v>
      </c>
      <c r="I27" s="91" t="s">
        <v>792</v>
      </c>
      <c r="J27" s="66" t="s">
        <v>796</v>
      </c>
      <c r="K27" s="33">
        <v>4</v>
      </c>
      <c r="L27" s="33">
        <v>180</v>
      </c>
      <c r="M27" s="19">
        <v>5889.9508999999998</v>
      </c>
      <c r="Q27" s="100">
        <v>264.52859999999998</v>
      </c>
      <c r="R27" s="100">
        <v>270.71429999999998</v>
      </c>
      <c r="S27" s="431" t="s">
        <v>1262</v>
      </c>
      <c r="T27" s="396">
        <v>0</v>
      </c>
      <c r="U27" s="441">
        <v>0</v>
      </c>
      <c r="V27" s="431" t="s">
        <v>203</v>
      </c>
      <c r="W27" s="605">
        <v>-94.37889410268869</v>
      </c>
      <c r="X27" s="605">
        <v>1.4410936458206327</v>
      </c>
      <c r="Y27" s="605">
        <v>377.08991210480326</v>
      </c>
      <c r="Z27" s="609">
        <v>216.22176999999999</v>
      </c>
      <c r="AA27" s="609">
        <v>-14.01979</v>
      </c>
      <c r="AB27" s="606">
        <v>161.3843</v>
      </c>
      <c r="AC27" s="606">
        <v>41.999099999999999</v>
      </c>
      <c r="AD27" s="608">
        <v>13.4844913441</v>
      </c>
      <c r="AE27" s="606">
        <v>1.492</v>
      </c>
      <c r="AF27" s="606">
        <v>0.23599999999999999</v>
      </c>
      <c r="AG27" s="606">
        <v>3.69</v>
      </c>
      <c r="AH27" s="606">
        <v>98.826999999999998</v>
      </c>
      <c r="AI27" s="605">
        <v>1900.547</v>
      </c>
      <c r="AJ27" s="606">
        <v>355.28474999999997</v>
      </c>
      <c r="AK27" s="606">
        <v>-0.56445000000000001</v>
      </c>
      <c r="AL27" s="606">
        <v>342.86455000000001</v>
      </c>
      <c r="AM27" s="606">
        <v>9.4409999999999994E-2</v>
      </c>
      <c r="AN27" s="604">
        <v>150490191.80000001</v>
      </c>
      <c r="AO27" s="607">
        <v>0.2464701</v>
      </c>
      <c r="AP27" s="604">
        <v>377118.57493</v>
      </c>
      <c r="AQ27" s="607">
        <v>-0.12833</v>
      </c>
      <c r="AR27" s="606">
        <v>167.52610000000001</v>
      </c>
      <c r="AS27" s="604" t="s">
        <v>473</v>
      </c>
      <c r="AT27" s="606">
        <v>12.443099999999999</v>
      </c>
    </row>
    <row r="28" spans="1:46">
      <c r="A28" s="50" t="s">
        <v>1345</v>
      </c>
      <c r="B28" s="25" t="s">
        <v>800</v>
      </c>
      <c r="C28" s="38">
        <v>0.30694444444444441</v>
      </c>
      <c r="E28" s="19">
        <v>300</v>
      </c>
      <c r="F28" s="19" t="s">
        <v>1037</v>
      </c>
      <c r="G28" s="16">
        <v>1190</v>
      </c>
      <c r="H28" s="90">
        <v>1097</v>
      </c>
      <c r="I28" s="91" t="s">
        <v>507</v>
      </c>
      <c r="J28" s="66" t="s">
        <v>796</v>
      </c>
      <c r="K28" s="33">
        <v>4</v>
      </c>
      <c r="L28" s="33">
        <v>180</v>
      </c>
      <c r="M28" s="19">
        <v>5889.9508999999998</v>
      </c>
      <c r="Q28" s="100">
        <v>264.52859999999998</v>
      </c>
      <c r="R28" s="100">
        <v>270.71429999999998</v>
      </c>
      <c r="S28" s="431" t="s">
        <v>1262</v>
      </c>
      <c r="T28" s="396">
        <v>28</v>
      </c>
      <c r="U28" s="441">
        <v>0</v>
      </c>
      <c r="V28" s="431" t="s">
        <v>13</v>
      </c>
      <c r="W28" s="605">
        <v>-94.288286036976629</v>
      </c>
      <c r="X28" s="605">
        <v>5.0885224041377217</v>
      </c>
      <c r="Y28" s="605">
        <v>873.6816364361207</v>
      </c>
      <c r="Z28" s="609">
        <v>216.26265000000001</v>
      </c>
      <c r="AA28" s="609">
        <v>-14.036630000000001</v>
      </c>
      <c r="AB28" s="606">
        <v>163.55529999999999</v>
      </c>
      <c r="AC28" s="606">
        <v>42.420900000000003</v>
      </c>
      <c r="AD28" s="608">
        <v>13.601477427500001</v>
      </c>
      <c r="AE28" s="606">
        <v>1.48</v>
      </c>
      <c r="AF28" s="606">
        <v>0.23400000000000001</v>
      </c>
      <c r="AG28" s="606">
        <v>3.69</v>
      </c>
      <c r="AH28" s="606">
        <v>98.819000000000003</v>
      </c>
      <c r="AI28" s="605">
        <v>1900.807</v>
      </c>
      <c r="AJ28" s="606">
        <v>355.26373999999998</v>
      </c>
      <c r="AK28" s="606">
        <v>-0.56237000000000004</v>
      </c>
      <c r="AL28" s="606">
        <v>342.80540000000002</v>
      </c>
      <c r="AM28" s="606">
        <v>9.425E-2</v>
      </c>
      <c r="AN28" s="604">
        <v>150490295.09999999</v>
      </c>
      <c r="AO28" s="607">
        <v>0.2455077</v>
      </c>
      <c r="AP28" s="604">
        <v>377066.93796000001</v>
      </c>
      <c r="AQ28" s="607">
        <v>-0.11755359999999999</v>
      </c>
      <c r="AR28" s="606">
        <v>167.488</v>
      </c>
      <c r="AS28" s="604" t="s">
        <v>473</v>
      </c>
      <c r="AT28" s="606">
        <v>12.481</v>
      </c>
    </row>
    <row r="29" spans="1:46">
      <c r="A29" s="50" t="s">
        <v>1345</v>
      </c>
      <c r="B29" s="25" t="s">
        <v>1040</v>
      </c>
      <c r="C29" s="38">
        <v>0.31180555555555556</v>
      </c>
      <c r="E29" s="19">
        <v>300</v>
      </c>
      <c r="F29" s="19" t="s">
        <v>1037</v>
      </c>
      <c r="G29" s="16">
        <v>1190</v>
      </c>
      <c r="H29" s="90">
        <v>1097</v>
      </c>
      <c r="I29" s="91" t="s">
        <v>508</v>
      </c>
      <c r="J29" s="66" t="s">
        <v>796</v>
      </c>
      <c r="K29" s="33">
        <v>4</v>
      </c>
      <c r="L29" s="33">
        <v>180</v>
      </c>
      <c r="M29" s="19">
        <v>5889.9508999999998</v>
      </c>
      <c r="Q29" s="100">
        <v>264.52859999999998</v>
      </c>
      <c r="R29" s="100">
        <v>270.71429999999998</v>
      </c>
      <c r="S29" s="431" t="s">
        <v>1262</v>
      </c>
      <c r="T29" s="396">
        <v>42</v>
      </c>
      <c r="U29" s="441">
        <v>0</v>
      </c>
      <c r="V29" s="431" t="s">
        <v>13</v>
      </c>
      <c r="W29" s="605">
        <v>-94.234247564489309</v>
      </c>
      <c r="X29" s="605">
        <v>6.9436540393717072</v>
      </c>
      <c r="Y29" s="605">
        <v>1234.5923701060419</v>
      </c>
      <c r="Z29" s="609">
        <v>216.30338</v>
      </c>
      <c r="AA29" s="609">
        <v>-14.053290000000001</v>
      </c>
      <c r="AB29" s="606">
        <v>165.7578</v>
      </c>
      <c r="AC29" s="606">
        <v>42.7896</v>
      </c>
      <c r="AD29" s="608">
        <v>13.718463510899999</v>
      </c>
      <c r="AE29" s="606">
        <v>1.47</v>
      </c>
      <c r="AF29" s="606">
        <v>0.23200000000000001</v>
      </c>
      <c r="AG29" s="606">
        <v>3.7</v>
      </c>
      <c r="AH29" s="606">
        <v>98.811999999999998</v>
      </c>
      <c r="AI29" s="605">
        <v>1901.0440000000001</v>
      </c>
      <c r="AJ29" s="606">
        <v>355.24252000000001</v>
      </c>
      <c r="AK29" s="606">
        <v>-0.56040999999999996</v>
      </c>
      <c r="AL29" s="606">
        <v>342.74624999999997</v>
      </c>
      <c r="AM29" s="606">
        <v>9.4079999999999997E-2</v>
      </c>
      <c r="AN29" s="604">
        <v>150490398.09999999</v>
      </c>
      <c r="AO29" s="607">
        <v>0.2445455</v>
      </c>
      <c r="AP29" s="604">
        <v>377019.84191999998</v>
      </c>
      <c r="AQ29" s="607">
        <v>-0.1067076</v>
      </c>
      <c r="AR29" s="606">
        <v>167.45009999999999</v>
      </c>
      <c r="AS29" s="604" t="s">
        <v>473</v>
      </c>
      <c r="AT29" s="606">
        <v>12.518800000000001</v>
      </c>
    </row>
    <row r="30" spans="1:46">
      <c r="A30" s="50" t="s">
        <v>1345</v>
      </c>
      <c r="B30" s="25" t="s">
        <v>1041</v>
      </c>
      <c r="C30" s="38">
        <v>0.31666666666666665</v>
      </c>
      <c r="E30" s="19">
        <v>300</v>
      </c>
      <c r="F30" s="19" t="s">
        <v>1037</v>
      </c>
      <c r="G30" s="16">
        <v>1190</v>
      </c>
      <c r="H30" s="90">
        <v>1097</v>
      </c>
      <c r="I30" s="91" t="s">
        <v>1149</v>
      </c>
      <c r="J30" s="66" t="s">
        <v>796</v>
      </c>
      <c r="K30" s="33">
        <v>4</v>
      </c>
      <c r="L30" s="33">
        <v>180</v>
      </c>
      <c r="M30" s="19">
        <v>5889.9508999999998</v>
      </c>
      <c r="Q30" s="100">
        <v>264.52859999999998</v>
      </c>
      <c r="R30" s="100">
        <v>270.71429999999998</v>
      </c>
      <c r="S30" s="431" t="s">
        <v>1262</v>
      </c>
      <c r="T30" s="396">
        <v>60</v>
      </c>
      <c r="U30" s="441">
        <v>0</v>
      </c>
      <c r="V30" s="431" t="s">
        <v>13</v>
      </c>
      <c r="W30" s="605">
        <v>-94.165016503177597</v>
      </c>
      <c r="X30" s="605">
        <v>8.7490246260024183</v>
      </c>
      <c r="Y30" s="605">
        <v>1702.0449771675817</v>
      </c>
      <c r="Z30" s="609">
        <v>216.34397000000001</v>
      </c>
      <c r="AA30" s="609">
        <v>-14.06976</v>
      </c>
      <c r="AB30" s="606">
        <v>167.988</v>
      </c>
      <c r="AC30" s="606">
        <v>43.1038</v>
      </c>
      <c r="AD30" s="608">
        <v>13.8354495943</v>
      </c>
      <c r="AE30" s="606">
        <v>1.4610000000000001</v>
      </c>
      <c r="AF30" s="606">
        <v>0.23100000000000001</v>
      </c>
      <c r="AG30" s="606">
        <v>3.7</v>
      </c>
      <c r="AH30" s="606">
        <v>98.805000000000007</v>
      </c>
      <c r="AI30" s="605">
        <v>1901.259</v>
      </c>
      <c r="AJ30" s="606">
        <v>355.22111999999998</v>
      </c>
      <c r="AK30" s="606">
        <v>-0.55855999999999995</v>
      </c>
      <c r="AL30" s="606">
        <v>342.68709999999999</v>
      </c>
      <c r="AM30" s="606">
        <v>9.3909999999999993E-2</v>
      </c>
      <c r="AN30" s="604">
        <v>150490500.59999999</v>
      </c>
      <c r="AO30" s="607">
        <v>0.24358340000000001</v>
      </c>
      <c r="AP30" s="604">
        <v>376977.31397999998</v>
      </c>
      <c r="AQ30" s="607">
        <v>-9.5801899999999995E-2</v>
      </c>
      <c r="AR30" s="606">
        <v>167.41249999999999</v>
      </c>
      <c r="AS30" s="604" t="s">
        <v>473</v>
      </c>
      <c r="AT30" s="606">
        <v>12.5564</v>
      </c>
    </row>
    <row r="31" spans="1:46">
      <c r="A31" s="50" t="s">
        <v>1188</v>
      </c>
      <c r="B31" s="25" t="s">
        <v>1042</v>
      </c>
      <c r="C31" s="38">
        <v>0.32430555555555557</v>
      </c>
      <c r="E31" s="19">
        <v>30</v>
      </c>
      <c r="F31" s="19" t="s">
        <v>1037</v>
      </c>
      <c r="G31" s="16">
        <v>1190</v>
      </c>
      <c r="H31" s="90">
        <v>1097</v>
      </c>
      <c r="I31" s="91" t="s">
        <v>638</v>
      </c>
      <c r="J31" s="66" t="s">
        <v>796</v>
      </c>
      <c r="K31" s="33">
        <v>4</v>
      </c>
      <c r="L31" s="33">
        <v>180</v>
      </c>
      <c r="M31" s="19">
        <v>5889.9508999999998</v>
      </c>
      <c r="Q31" s="100">
        <v>264.52859999999998</v>
      </c>
      <c r="R31" s="100">
        <v>270.71429999999998</v>
      </c>
      <c r="S31" s="431" t="s">
        <v>1188</v>
      </c>
      <c r="T31" s="396"/>
      <c r="U31" s="438"/>
      <c r="V31" s="342"/>
      <c r="W31"/>
      <c r="X31"/>
      <c r="Y31"/>
      <c r="Z31" s="609">
        <v>216.39023</v>
      </c>
      <c r="AA31" s="609">
        <v>-14.08835</v>
      </c>
      <c r="AB31" s="606">
        <v>170.56569999999999</v>
      </c>
      <c r="AC31" s="606">
        <v>43.3949</v>
      </c>
      <c r="AD31" s="608">
        <v>13.9691479754</v>
      </c>
      <c r="AE31" s="606">
        <v>1.4530000000000001</v>
      </c>
      <c r="AF31" s="606">
        <v>0.23</v>
      </c>
      <c r="AG31" s="606">
        <v>3.7</v>
      </c>
      <c r="AH31" s="606">
        <v>98.796999999999997</v>
      </c>
      <c r="AI31" s="605">
        <v>1901.4760000000001</v>
      </c>
      <c r="AJ31" s="606">
        <v>355.19645000000003</v>
      </c>
      <c r="AK31" s="606">
        <v>-0.55662</v>
      </c>
      <c r="AL31" s="606">
        <v>342.61950000000002</v>
      </c>
      <c r="AM31" s="606">
        <v>9.3719999999999998E-2</v>
      </c>
      <c r="AN31" s="604">
        <v>150490617.19999999</v>
      </c>
      <c r="AO31" s="607">
        <v>0.2424839</v>
      </c>
      <c r="AP31" s="604">
        <v>376934.33358999999</v>
      </c>
      <c r="AQ31" s="607">
        <v>-8.3277599999999993E-2</v>
      </c>
      <c r="AR31" s="606">
        <v>167.36959999999999</v>
      </c>
      <c r="AS31" s="604" t="s">
        <v>473</v>
      </c>
      <c r="AT31" s="606">
        <v>12.5992</v>
      </c>
    </row>
    <row r="32" spans="1:46">
      <c r="A32" s="50" t="s">
        <v>1172</v>
      </c>
      <c r="B32" s="25" t="s">
        <v>974</v>
      </c>
      <c r="C32" s="38">
        <v>0.32569444444444445</v>
      </c>
      <c r="E32" s="19">
        <v>300</v>
      </c>
      <c r="F32" s="19" t="s">
        <v>1037</v>
      </c>
      <c r="G32" s="16">
        <v>1190</v>
      </c>
      <c r="H32" s="90">
        <v>1097</v>
      </c>
      <c r="I32" s="91" t="s">
        <v>4</v>
      </c>
      <c r="J32" s="66" t="s">
        <v>796</v>
      </c>
      <c r="K32" s="33">
        <v>4</v>
      </c>
      <c r="L32" s="33">
        <v>180</v>
      </c>
      <c r="M32" s="19">
        <v>5889.9508999999998</v>
      </c>
      <c r="Q32" s="100">
        <v>264.52859999999998</v>
      </c>
      <c r="R32" s="100">
        <v>270.71429999999998</v>
      </c>
      <c r="S32"/>
      <c r="T32" s="396"/>
      <c r="U32" s="438"/>
      <c r="V32" s="342"/>
      <c r="W32"/>
      <c r="X32"/>
      <c r="Y32"/>
    </row>
    <row r="33" spans="1:46">
      <c r="A33" s="50" t="s">
        <v>1338</v>
      </c>
      <c r="B33" s="25" t="s">
        <v>1001</v>
      </c>
      <c r="C33" s="38">
        <v>0.33055555555555555</v>
      </c>
      <c r="D33" s="32">
        <v>0</v>
      </c>
      <c r="E33" s="19">
        <v>30</v>
      </c>
      <c r="F33" s="19" t="s">
        <v>1037</v>
      </c>
      <c r="G33" s="16">
        <v>1190</v>
      </c>
      <c r="H33" s="90">
        <v>994</v>
      </c>
      <c r="I33" s="35" t="s">
        <v>526</v>
      </c>
      <c r="J33" s="66" t="s">
        <v>1258</v>
      </c>
      <c r="K33" s="33">
        <v>4</v>
      </c>
      <c r="L33" s="33">
        <v>180</v>
      </c>
      <c r="M33" s="19">
        <v>5891.451</v>
      </c>
      <c r="N33" t="s">
        <v>1005</v>
      </c>
      <c r="O33" s="105">
        <v>264.39999999999998</v>
      </c>
      <c r="P33" s="105">
        <v>270.7</v>
      </c>
      <c r="Q33" s="100">
        <v>264.52859999999998</v>
      </c>
      <c r="R33" s="100">
        <v>270.71429999999998</v>
      </c>
      <c r="S33"/>
      <c r="T33" s="396"/>
      <c r="U33" s="438"/>
      <c r="V33" s="342"/>
      <c r="W33"/>
      <c r="X33"/>
      <c r="Y33"/>
    </row>
    <row r="34" spans="1:46">
      <c r="A34" s="50" t="s">
        <v>793</v>
      </c>
      <c r="B34" s="25" t="s">
        <v>874</v>
      </c>
      <c r="C34" s="38">
        <v>0.33333333333333331</v>
      </c>
      <c r="E34" s="19">
        <v>300</v>
      </c>
      <c r="F34" s="19" t="s">
        <v>1037</v>
      </c>
      <c r="G34" s="16">
        <v>1190</v>
      </c>
      <c r="H34" s="90">
        <v>1097</v>
      </c>
      <c r="I34" s="91" t="s">
        <v>1300</v>
      </c>
      <c r="J34" s="66" t="s">
        <v>796</v>
      </c>
      <c r="K34" s="33">
        <v>4</v>
      </c>
      <c r="L34" s="33">
        <v>180</v>
      </c>
      <c r="M34" s="19">
        <v>5889.9508999999998</v>
      </c>
      <c r="Q34" s="100">
        <v>264.52859999999998</v>
      </c>
      <c r="R34" s="100">
        <v>270.71429999999998</v>
      </c>
      <c r="S34" s="431" t="s">
        <v>498</v>
      </c>
      <c r="T34" s="396">
        <v>0</v>
      </c>
      <c r="U34" s="441">
        <v>0</v>
      </c>
      <c r="V34" s="431" t="s">
        <v>12</v>
      </c>
      <c r="W34" s="605">
        <v>84.637048286795249</v>
      </c>
      <c r="X34" s="605">
        <v>20.045253097239264</v>
      </c>
      <c r="Y34" s="605">
        <v>164.43554331869314</v>
      </c>
      <c r="Z34" s="609">
        <v>216.48244</v>
      </c>
      <c r="AA34" s="609">
        <v>-14.124790000000001</v>
      </c>
      <c r="AB34" s="606">
        <v>175.7876</v>
      </c>
      <c r="AC34" s="606">
        <v>43.753900000000002</v>
      </c>
      <c r="AD34" s="608">
        <v>14.236544737599999</v>
      </c>
      <c r="AE34" s="606">
        <v>1.444</v>
      </c>
      <c r="AF34" s="606">
        <v>0.22800000000000001</v>
      </c>
      <c r="AG34" s="606">
        <v>3.7</v>
      </c>
      <c r="AH34" s="606">
        <v>98.781000000000006</v>
      </c>
      <c r="AI34" s="605">
        <v>1901.818</v>
      </c>
      <c r="AJ34" s="606">
        <v>355.14657</v>
      </c>
      <c r="AK34" s="606">
        <v>-0.55328999999999995</v>
      </c>
      <c r="AL34" s="606">
        <v>342.48430000000002</v>
      </c>
      <c r="AM34" s="606">
        <v>9.3340000000000006E-2</v>
      </c>
      <c r="AN34" s="604">
        <v>150490848.90000001</v>
      </c>
      <c r="AO34" s="607">
        <v>0.24028550000000001</v>
      </c>
      <c r="AP34" s="604">
        <v>376866.46607999998</v>
      </c>
      <c r="AQ34" s="607">
        <v>-5.8092600000000001E-2</v>
      </c>
      <c r="AR34" s="606">
        <v>167.28440000000001</v>
      </c>
      <c r="AS34" s="604" t="s">
        <v>473</v>
      </c>
      <c r="AT34" s="606">
        <v>12.684200000000001</v>
      </c>
    </row>
    <row r="35" spans="1:46">
      <c r="A35" s="50" t="s">
        <v>793</v>
      </c>
      <c r="B35" s="25" t="s">
        <v>875</v>
      </c>
      <c r="C35" s="38">
        <v>0.33819444444444446</v>
      </c>
      <c r="E35" s="19">
        <v>300</v>
      </c>
      <c r="F35" s="19" t="s">
        <v>1037</v>
      </c>
      <c r="G35" s="16">
        <v>1190</v>
      </c>
      <c r="H35" s="90">
        <v>1097</v>
      </c>
      <c r="I35" s="91" t="s">
        <v>792</v>
      </c>
      <c r="J35" s="66" t="s">
        <v>796</v>
      </c>
      <c r="K35" s="33">
        <v>4</v>
      </c>
      <c r="L35" s="33">
        <v>180</v>
      </c>
      <c r="M35" s="19">
        <v>5889.9508999999998</v>
      </c>
      <c r="Q35" s="100">
        <v>264.52859999999998</v>
      </c>
      <c r="R35" s="100">
        <v>270.71429999999998</v>
      </c>
      <c r="S35" s="431" t="s">
        <v>498</v>
      </c>
      <c r="T35" s="396">
        <v>0</v>
      </c>
      <c r="U35" s="441">
        <v>0</v>
      </c>
      <c r="V35" s="431" t="s">
        <v>200</v>
      </c>
      <c r="W35" s="605">
        <v>84.640035358153852</v>
      </c>
      <c r="X35" s="605">
        <v>15.334398230468484</v>
      </c>
      <c r="Y35" s="605">
        <v>376.8125171675606</v>
      </c>
      <c r="Z35" s="609">
        <v>216.52271999999999</v>
      </c>
      <c r="AA35" s="609">
        <v>-14.140409999999999</v>
      </c>
      <c r="AB35" s="606">
        <v>178.08850000000001</v>
      </c>
      <c r="AC35" s="606">
        <v>43.816000000000003</v>
      </c>
      <c r="AD35" s="608">
        <v>14.3535308211</v>
      </c>
      <c r="AE35" s="606">
        <v>1.4419999999999999</v>
      </c>
      <c r="AF35" s="606">
        <v>0.22800000000000001</v>
      </c>
      <c r="AG35" s="606">
        <v>3.7</v>
      </c>
      <c r="AH35" s="606">
        <v>98.774000000000001</v>
      </c>
      <c r="AI35" s="605">
        <v>1901.93</v>
      </c>
      <c r="AJ35" s="606">
        <v>355.12455999999997</v>
      </c>
      <c r="AK35" s="606">
        <v>-0.55210000000000004</v>
      </c>
      <c r="AL35" s="606">
        <v>342.42514999999997</v>
      </c>
      <c r="AM35" s="606">
        <v>9.3170000000000003E-2</v>
      </c>
      <c r="AN35" s="604">
        <v>150490949.69999999</v>
      </c>
      <c r="AO35" s="607">
        <v>0.2393238</v>
      </c>
      <c r="AP35" s="604">
        <v>376844.38812000002</v>
      </c>
      <c r="AQ35" s="607">
        <v>-4.7041199999999998E-2</v>
      </c>
      <c r="AR35" s="606">
        <v>167.2473</v>
      </c>
      <c r="AS35" s="604" t="s">
        <v>473</v>
      </c>
      <c r="AT35" s="606">
        <v>12.7212</v>
      </c>
    </row>
    <row r="36" spans="1:46">
      <c r="A36" s="50" t="s">
        <v>793</v>
      </c>
      <c r="B36" s="25" t="s">
        <v>877</v>
      </c>
      <c r="C36" s="38">
        <v>0.3430555555555555</v>
      </c>
      <c r="E36" s="19">
        <v>300</v>
      </c>
      <c r="F36" s="19" t="s">
        <v>1037</v>
      </c>
      <c r="G36" s="16">
        <v>1190</v>
      </c>
      <c r="H36" s="90">
        <v>1097</v>
      </c>
      <c r="I36" s="91" t="s">
        <v>873</v>
      </c>
      <c r="J36" s="66" t="s">
        <v>796</v>
      </c>
      <c r="K36" s="33">
        <v>4</v>
      </c>
      <c r="L36" s="33">
        <v>180</v>
      </c>
      <c r="M36" s="19">
        <v>5889.9508999999998</v>
      </c>
      <c r="Q36" s="100">
        <v>264.52859999999998</v>
      </c>
      <c r="R36" s="100">
        <v>270.71429999999998</v>
      </c>
      <c r="S36" s="431" t="s">
        <v>498</v>
      </c>
      <c r="T36" s="396">
        <v>-28</v>
      </c>
      <c r="U36" s="441">
        <v>0</v>
      </c>
      <c r="V36" s="431" t="s">
        <v>12</v>
      </c>
      <c r="W36" s="605">
        <v>84.628171653877843</v>
      </c>
      <c r="X36" s="605">
        <v>9.0296903435079336</v>
      </c>
      <c r="Y36" s="605">
        <v>778.97912412546748</v>
      </c>
      <c r="Z36" s="609">
        <v>216.56298000000001</v>
      </c>
      <c r="AA36" s="609">
        <v>-14.15584</v>
      </c>
      <c r="AB36" s="606">
        <v>180.3921</v>
      </c>
      <c r="AC36" s="606">
        <v>43.819899999999997</v>
      </c>
      <c r="AD36" s="608">
        <v>14.4705169046</v>
      </c>
      <c r="AE36" s="606">
        <v>1.4419999999999999</v>
      </c>
      <c r="AF36" s="606">
        <v>0.22800000000000001</v>
      </c>
      <c r="AG36" s="606">
        <v>3.7</v>
      </c>
      <c r="AH36" s="606">
        <v>98.766999999999996</v>
      </c>
      <c r="AI36" s="605">
        <v>1902.018</v>
      </c>
      <c r="AJ36" s="606">
        <v>355.10248999999999</v>
      </c>
      <c r="AK36" s="606">
        <v>-0.55106999999999995</v>
      </c>
      <c r="AL36" s="606">
        <v>342.36599999999999</v>
      </c>
      <c r="AM36" s="606">
        <v>9.2999999999999999E-2</v>
      </c>
      <c r="AN36" s="604">
        <v>150491050</v>
      </c>
      <c r="AO36" s="607">
        <v>0.2383623</v>
      </c>
      <c r="AP36" s="604">
        <v>376826.95322999998</v>
      </c>
      <c r="AQ36" s="607">
        <v>-3.5983899999999999E-2</v>
      </c>
      <c r="AR36" s="606">
        <v>167.21019999999999</v>
      </c>
      <c r="AS36" s="604" t="s">
        <v>473</v>
      </c>
      <c r="AT36" s="606">
        <v>12.7582</v>
      </c>
    </row>
    <row r="37" spans="1:46">
      <c r="A37" s="50" t="s">
        <v>793</v>
      </c>
      <c r="B37" s="25" t="s">
        <v>879</v>
      </c>
      <c r="C37" s="38">
        <v>0.34722222222222227</v>
      </c>
      <c r="E37" s="19">
        <v>300</v>
      </c>
      <c r="F37" s="19" t="s">
        <v>1037</v>
      </c>
      <c r="G37" s="16">
        <v>1190</v>
      </c>
      <c r="H37" s="90">
        <v>1097</v>
      </c>
      <c r="I37" s="91" t="s">
        <v>1091</v>
      </c>
      <c r="J37" s="66" t="s">
        <v>796</v>
      </c>
      <c r="K37" s="33">
        <v>4</v>
      </c>
      <c r="L37" s="33">
        <v>180</v>
      </c>
      <c r="M37" s="19">
        <v>5889.9508999999998</v>
      </c>
      <c r="Q37" s="100">
        <v>264.52859999999998</v>
      </c>
      <c r="R37" s="100">
        <v>270.71429999999998</v>
      </c>
      <c r="S37" s="431" t="s">
        <v>498</v>
      </c>
      <c r="T37" s="396">
        <v>-42</v>
      </c>
      <c r="U37" s="441">
        <v>0</v>
      </c>
      <c r="V37" s="431" t="s">
        <v>12</v>
      </c>
      <c r="W37" s="605">
        <v>84.597931297179045</v>
      </c>
      <c r="X37" s="605">
        <v>5.3709169168579463</v>
      </c>
      <c r="Y37" s="605">
        <v>1109.505903709115</v>
      </c>
      <c r="Z37" s="609">
        <v>216.5975</v>
      </c>
      <c r="AA37" s="609">
        <v>-14.16891</v>
      </c>
      <c r="AB37" s="606">
        <v>182.36490000000001</v>
      </c>
      <c r="AC37" s="606">
        <v>43.776899999999998</v>
      </c>
      <c r="AD37" s="608">
        <v>14.570790690500001</v>
      </c>
      <c r="AE37" s="606">
        <v>1.4430000000000001</v>
      </c>
      <c r="AF37" s="606">
        <v>0.22800000000000001</v>
      </c>
      <c r="AG37" s="606">
        <v>3.7</v>
      </c>
      <c r="AH37" s="606">
        <v>98.760999999999996</v>
      </c>
      <c r="AI37" s="605">
        <v>1902.0740000000001</v>
      </c>
      <c r="AJ37" s="606">
        <v>355.08350999999999</v>
      </c>
      <c r="AK37" s="606">
        <v>-0.55034000000000005</v>
      </c>
      <c r="AL37" s="606">
        <v>342.31529999999998</v>
      </c>
      <c r="AM37" s="606">
        <v>9.2859999999999998E-2</v>
      </c>
      <c r="AN37" s="604">
        <v>150491135.59999999</v>
      </c>
      <c r="AO37" s="607">
        <v>0.23753830000000001</v>
      </c>
      <c r="AP37" s="604">
        <v>376815.70493000001</v>
      </c>
      <c r="AQ37" s="607">
        <v>-2.65092E-2</v>
      </c>
      <c r="AR37" s="606">
        <v>167.17850000000001</v>
      </c>
      <c r="AS37" s="604" t="s">
        <v>473</v>
      </c>
      <c r="AT37" s="606">
        <v>12.7898</v>
      </c>
    </row>
    <row r="38" spans="1:46">
      <c r="A38" s="50" t="s">
        <v>793</v>
      </c>
      <c r="B38" s="25" t="s">
        <v>1090</v>
      </c>
      <c r="C38" s="38">
        <v>0.3527777777777778</v>
      </c>
      <c r="E38" s="19">
        <v>300</v>
      </c>
      <c r="F38" s="19" t="s">
        <v>1037</v>
      </c>
      <c r="G38" s="16">
        <v>1190</v>
      </c>
      <c r="H38" s="90">
        <v>1097</v>
      </c>
      <c r="I38" s="91" t="s">
        <v>1148</v>
      </c>
      <c r="J38" s="66" t="s">
        <v>796</v>
      </c>
      <c r="K38" s="33">
        <v>4</v>
      </c>
      <c r="L38" s="33">
        <v>180</v>
      </c>
      <c r="M38" s="19">
        <v>5889.9508999999998</v>
      </c>
      <c r="Q38" s="100">
        <v>264.52859999999998</v>
      </c>
      <c r="R38" s="100">
        <v>270.71429999999998</v>
      </c>
      <c r="S38" s="431" t="s">
        <v>498</v>
      </c>
      <c r="T38" s="396">
        <v>-60</v>
      </c>
      <c r="U38" s="441">
        <v>0</v>
      </c>
      <c r="V38" s="431" t="s">
        <v>12</v>
      </c>
      <c r="W38" s="605">
        <v>84.541562345874951</v>
      </c>
      <c r="X38" s="605">
        <v>1.7709787956618128</v>
      </c>
      <c r="Y38" s="605">
        <v>1547.4827918577644</v>
      </c>
      <c r="Z38" s="609">
        <v>216.64357000000001</v>
      </c>
      <c r="AA38" s="609">
        <v>-14.186120000000001</v>
      </c>
      <c r="AB38" s="606">
        <v>184.9871</v>
      </c>
      <c r="AC38" s="606">
        <v>43.653199999999998</v>
      </c>
      <c r="AD38" s="608">
        <v>14.704489071699999</v>
      </c>
      <c r="AE38" s="606">
        <v>1.446</v>
      </c>
      <c r="AF38" s="606">
        <v>0.22900000000000001</v>
      </c>
      <c r="AG38" s="606">
        <v>3.7</v>
      </c>
      <c r="AH38" s="606">
        <v>98.751999999999995</v>
      </c>
      <c r="AI38" s="605">
        <v>1902.123</v>
      </c>
      <c r="AJ38" s="606">
        <v>355.05817000000002</v>
      </c>
      <c r="AK38" s="606">
        <v>-0.54957</v>
      </c>
      <c r="AL38" s="606">
        <v>342.24770000000001</v>
      </c>
      <c r="AM38" s="606">
        <v>9.2670000000000002E-2</v>
      </c>
      <c r="AN38" s="604">
        <v>150491249.40000001</v>
      </c>
      <c r="AO38" s="607">
        <v>0.2364397</v>
      </c>
      <c r="AP38" s="604">
        <v>376806.00988999999</v>
      </c>
      <c r="AQ38" s="607">
        <v>-1.3891799999999999E-2</v>
      </c>
      <c r="AR38" s="606">
        <v>167.1362</v>
      </c>
      <c r="AS38" s="604" t="s">
        <v>473</v>
      </c>
      <c r="AT38" s="606">
        <v>12.832000000000001</v>
      </c>
    </row>
    <row r="39" spans="1:46">
      <c r="A39" s="50" t="s">
        <v>1188</v>
      </c>
      <c r="B39" s="25" t="s">
        <v>1092</v>
      </c>
      <c r="C39" s="38">
        <v>0.35833333333333334</v>
      </c>
      <c r="E39" s="19">
        <v>30</v>
      </c>
      <c r="F39" s="19" t="s">
        <v>1037</v>
      </c>
      <c r="G39" s="16">
        <v>1190</v>
      </c>
      <c r="H39" s="90">
        <v>1097</v>
      </c>
      <c r="I39" s="91" t="s">
        <v>638</v>
      </c>
      <c r="J39" s="66" t="s">
        <v>796</v>
      </c>
      <c r="K39" s="33">
        <v>4</v>
      </c>
      <c r="L39" s="33">
        <v>180</v>
      </c>
      <c r="M39" s="19">
        <v>5889.9508999999998</v>
      </c>
      <c r="Q39" s="100">
        <v>264.52859999999998</v>
      </c>
      <c r="R39" s="100">
        <v>270.71429999999998</v>
      </c>
      <c r="S39" s="431" t="s">
        <v>1188</v>
      </c>
      <c r="T39" s="396"/>
      <c r="U39" s="438"/>
      <c r="V39" s="342"/>
      <c r="W39"/>
      <c r="X39"/>
      <c r="Y39"/>
      <c r="Z39" s="609">
        <v>216.67240000000001</v>
      </c>
      <c r="AA39" s="609">
        <v>-14.19675</v>
      </c>
      <c r="AB39" s="606">
        <v>186.6181</v>
      </c>
      <c r="AC39" s="606">
        <v>43.537599999999998</v>
      </c>
      <c r="AD39" s="608">
        <v>14.78805056</v>
      </c>
      <c r="AE39" s="606">
        <v>1.4490000000000001</v>
      </c>
      <c r="AF39" s="606">
        <v>0.22900000000000001</v>
      </c>
      <c r="AG39" s="606">
        <v>3.7</v>
      </c>
      <c r="AH39" s="606">
        <v>98.747</v>
      </c>
      <c r="AI39" s="605">
        <v>1902.1379999999999</v>
      </c>
      <c r="AJ39" s="606">
        <v>355.04232000000002</v>
      </c>
      <c r="AK39" s="606">
        <v>-0.54922000000000004</v>
      </c>
      <c r="AL39" s="606">
        <v>342.20544999999998</v>
      </c>
      <c r="AM39" s="606">
        <v>9.2549999999999993E-2</v>
      </c>
      <c r="AN39" s="604">
        <v>150491320.19999999</v>
      </c>
      <c r="AO39" s="607">
        <v>0.23575309999999999</v>
      </c>
      <c r="AP39" s="604">
        <v>376803.02338000003</v>
      </c>
      <c r="AQ39" s="607">
        <v>-6.0210999999999997E-3</v>
      </c>
      <c r="AR39" s="606">
        <v>167.10980000000001</v>
      </c>
      <c r="AS39" s="604" t="s">
        <v>473</v>
      </c>
      <c r="AT39" s="606">
        <v>12.8583</v>
      </c>
    </row>
    <row r="40" spans="1:46">
      <c r="A40" s="50" t="s">
        <v>1172</v>
      </c>
      <c r="B40" s="25" t="s">
        <v>1002</v>
      </c>
      <c r="C40" s="38">
        <v>0.35972222222222222</v>
      </c>
      <c r="E40" s="19">
        <v>300</v>
      </c>
      <c r="F40" s="19" t="s">
        <v>1037</v>
      </c>
      <c r="G40" s="16">
        <v>1190</v>
      </c>
      <c r="H40" s="90">
        <v>1097</v>
      </c>
      <c r="I40" s="91" t="s">
        <v>5</v>
      </c>
      <c r="J40" s="66" t="s">
        <v>796</v>
      </c>
      <c r="K40" s="33">
        <v>4</v>
      </c>
      <c r="L40" s="33">
        <v>180</v>
      </c>
      <c r="M40" s="19">
        <v>5889.9508999999998</v>
      </c>
      <c r="Q40" s="100">
        <v>264.52859999999998</v>
      </c>
      <c r="R40" s="100">
        <v>270.71429999999998</v>
      </c>
      <c r="S40"/>
      <c r="T40" s="396"/>
      <c r="U40" s="438"/>
      <c r="V40" s="342"/>
      <c r="W40"/>
      <c r="X40"/>
      <c r="Y40"/>
    </row>
    <row r="41" spans="1:46">
      <c r="A41" s="50" t="s">
        <v>1338</v>
      </c>
      <c r="B41" s="25" t="s">
        <v>1003</v>
      </c>
      <c r="C41" s="38">
        <v>0.3659722222222222</v>
      </c>
      <c r="D41" s="32">
        <v>0</v>
      </c>
      <c r="E41" s="19">
        <v>30</v>
      </c>
      <c r="F41" s="19" t="s">
        <v>1037</v>
      </c>
      <c r="G41" s="16">
        <v>1190</v>
      </c>
      <c r="H41" s="90">
        <v>994</v>
      </c>
      <c r="I41" s="35" t="s">
        <v>526</v>
      </c>
      <c r="J41" s="66" t="s">
        <v>1258</v>
      </c>
      <c r="K41" s="33">
        <v>4</v>
      </c>
      <c r="L41" s="33">
        <v>180</v>
      </c>
      <c r="M41" s="19">
        <v>5891.451</v>
      </c>
      <c r="N41" t="s">
        <v>1004</v>
      </c>
      <c r="O41" s="105">
        <v>264.3</v>
      </c>
      <c r="P41" s="105">
        <v>270.60000000000002</v>
      </c>
      <c r="Q41" s="100">
        <v>264.52859999999998</v>
      </c>
      <c r="R41" s="100">
        <v>270.71429999999998</v>
      </c>
      <c r="S41"/>
      <c r="T41" s="396"/>
      <c r="U41" s="438"/>
      <c r="V41" s="342"/>
      <c r="W41"/>
      <c r="X41"/>
      <c r="Y41"/>
    </row>
    <row r="42" spans="1:46">
      <c r="A42" s="50" t="s">
        <v>1346</v>
      </c>
      <c r="B42" s="25" t="s">
        <v>886</v>
      </c>
      <c r="C42" s="38">
        <v>0.36874999999999997</v>
      </c>
      <c r="E42" s="19">
        <v>300</v>
      </c>
      <c r="F42" s="19" t="s">
        <v>1037</v>
      </c>
      <c r="G42" s="16">
        <v>1190</v>
      </c>
      <c r="H42" s="90">
        <v>1097</v>
      </c>
      <c r="I42" s="91" t="s">
        <v>1300</v>
      </c>
      <c r="J42" s="66" t="s">
        <v>796</v>
      </c>
      <c r="K42" s="33">
        <v>4</v>
      </c>
      <c r="L42" s="33">
        <v>180</v>
      </c>
      <c r="M42" s="19">
        <v>5889.9508999999998</v>
      </c>
      <c r="Q42" s="100">
        <v>264.52859999999998</v>
      </c>
      <c r="R42" s="100">
        <v>270.71429999999998</v>
      </c>
      <c r="S42" s="431" t="s">
        <v>652</v>
      </c>
      <c r="T42" s="396">
        <v>0</v>
      </c>
      <c r="U42" s="441">
        <v>0</v>
      </c>
      <c r="V42" s="431" t="s">
        <v>13</v>
      </c>
      <c r="W42" s="605">
        <v>-94.378197557054122</v>
      </c>
      <c r="X42" s="605">
        <v>29.108510338856444</v>
      </c>
      <c r="Y42" s="605">
        <v>164.41164436819531</v>
      </c>
      <c r="Z42" s="609">
        <v>216.77655999999999</v>
      </c>
      <c r="AA42" s="609">
        <v>-14.234170000000001</v>
      </c>
      <c r="AB42" s="606">
        <v>192.41120000000001</v>
      </c>
      <c r="AC42" s="606">
        <v>42.881900000000002</v>
      </c>
      <c r="AD42" s="608">
        <v>15.088871917800001</v>
      </c>
      <c r="AE42" s="606">
        <v>1.4670000000000001</v>
      </c>
      <c r="AF42" s="606">
        <v>0.23200000000000001</v>
      </c>
      <c r="AG42" s="606">
        <v>3.71</v>
      </c>
      <c r="AH42" s="606">
        <v>98.728999999999999</v>
      </c>
      <c r="AI42" s="605">
        <v>1902.0940000000001</v>
      </c>
      <c r="AJ42" s="606">
        <v>354.98531000000003</v>
      </c>
      <c r="AK42" s="606">
        <v>-0.54881000000000002</v>
      </c>
      <c r="AL42" s="606">
        <v>342.05335000000002</v>
      </c>
      <c r="AM42" s="606">
        <v>9.2119999999999994E-2</v>
      </c>
      <c r="AN42" s="604">
        <v>150491573.5</v>
      </c>
      <c r="AO42" s="607">
        <v>0.23328209999999999</v>
      </c>
      <c r="AP42" s="604">
        <v>376811.76207</v>
      </c>
      <c r="AQ42" s="607">
        <v>2.21557E-2</v>
      </c>
      <c r="AR42" s="606">
        <v>167.0147</v>
      </c>
      <c r="AS42" s="604" t="s">
        <v>473</v>
      </c>
      <c r="AT42" s="606">
        <v>12.953200000000001</v>
      </c>
    </row>
    <row r="43" spans="1:46">
      <c r="A43" s="50" t="s">
        <v>1346</v>
      </c>
      <c r="B43" s="25" t="s">
        <v>657</v>
      </c>
      <c r="C43" s="38">
        <v>0.37361111111111112</v>
      </c>
      <c r="E43" s="19">
        <v>300</v>
      </c>
      <c r="F43" s="19" t="s">
        <v>1037</v>
      </c>
      <c r="G43" s="16">
        <v>1190</v>
      </c>
      <c r="H43" s="90">
        <v>1097</v>
      </c>
      <c r="I43" s="91" t="s">
        <v>792</v>
      </c>
      <c r="J43" s="66" t="s">
        <v>796</v>
      </c>
      <c r="K43" s="33">
        <v>4</v>
      </c>
      <c r="L43" s="33">
        <v>180</v>
      </c>
      <c r="M43" s="19">
        <v>5889.9508999999998</v>
      </c>
      <c r="Q43" s="100">
        <v>264.52859999999998</v>
      </c>
      <c r="R43" s="100">
        <v>270.71429999999998</v>
      </c>
      <c r="S43" s="431" t="s">
        <v>652</v>
      </c>
      <c r="T43" s="396">
        <v>0</v>
      </c>
      <c r="U43" s="441">
        <v>0</v>
      </c>
      <c r="V43" s="431" t="s">
        <v>203</v>
      </c>
      <c r="W43" s="605">
        <v>-94.375773427510907</v>
      </c>
      <c r="X43" s="605">
        <v>28.186405379564707</v>
      </c>
      <c r="Y43" s="605">
        <v>376.7929840389329</v>
      </c>
      <c r="Z43" s="609">
        <v>216.81146000000001</v>
      </c>
      <c r="AA43" s="609">
        <v>-14.24635</v>
      </c>
      <c r="AB43" s="606">
        <v>194.30600000000001</v>
      </c>
      <c r="AC43" s="606">
        <v>42.582000000000001</v>
      </c>
      <c r="AD43" s="608">
        <v>15.1891457038</v>
      </c>
      <c r="AE43" s="606">
        <v>1.4750000000000001</v>
      </c>
      <c r="AF43" s="606">
        <v>0.23300000000000001</v>
      </c>
      <c r="AG43" s="606">
        <v>3.71</v>
      </c>
      <c r="AH43" s="606">
        <v>98.722999999999999</v>
      </c>
      <c r="AI43" s="605">
        <v>1902.046</v>
      </c>
      <c r="AJ43" s="606">
        <v>354.96636000000001</v>
      </c>
      <c r="AK43" s="606">
        <v>-0.54898999999999998</v>
      </c>
      <c r="AL43" s="606">
        <v>342.00265000000002</v>
      </c>
      <c r="AM43" s="606">
        <v>9.1969999999999996E-2</v>
      </c>
      <c r="AN43" s="604">
        <v>150491657.30000001</v>
      </c>
      <c r="AO43" s="607">
        <v>0.23245859999999999</v>
      </c>
      <c r="AP43" s="604">
        <v>376821.41634</v>
      </c>
      <c r="AQ43" s="607">
        <v>3.1472899999999998E-2</v>
      </c>
      <c r="AR43" s="606">
        <v>166.9829</v>
      </c>
      <c r="AS43" s="604" t="s">
        <v>473</v>
      </c>
      <c r="AT43" s="606">
        <v>12.9849</v>
      </c>
    </row>
    <row r="44" spans="1:46">
      <c r="A44" s="50" t="s">
        <v>1346</v>
      </c>
      <c r="B44" s="25" t="s">
        <v>658</v>
      </c>
      <c r="C44" s="38">
        <v>0.37777777777777777</v>
      </c>
      <c r="E44" s="19">
        <v>300</v>
      </c>
      <c r="F44" s="19" t="s">
        <v>1037</v>
      </c>
      <c r="G44" s="16">
        <v>1190</v>
      </c>
      <c r="H44" s="90">
        <v>1097</v>
      </c>
      <c r="I44" s="91" t="s">
        <v>507</v>
      </c>
      <c r="J44" s="66" t="s">
        <v>796</v>
      </c>
      <c r="K44" s="33">
        <v>4</v>
      </c>
      <c r="L44" s="33">
        <v>180</v>
      </c>
      <c r="M44" s="19">
        <v>5889.9508999999998</v>
      </c>
      <c r="Q44" s="100">
        <v>264.52859999999998</v>
      </c>
      <c r="R44" s="100">
        <v>270.71429999999998</v>
      </c>
      <c r="S44" s="431" t="s">
        <v>652</v>
      </c>
      <c r="T44" s="396">
        <v>28</v>
      </c>
      <c r="U44" s="441">
        <v>0</v>
      </c>
      <c r="V44" s="431" t="s">
        <v>13</v>
      </c>
      <c r="W44" s="605">
        <v>-94.333694285876092</v>
      </c>
      <c r="X44" s="605">
        <v>26.543949297235578</v>
      </c>
      <c r="Y44" s="605">
        <v>901.44991545531957</v>
      </c>
      <c r="Z44" s="609">
        <v>216.85230999999999</v>
      </c>
      <c r="AA44" s="609">
        <v>-14.260389999999999</v>
      </c>
      <c r="AB44" s="606">
        <v>196.48830000000001</v>
      </c>
      <c r="AC44" s="606">
        <v>42.182200000000002</v>
      </c>
      <c r="AD44" s="608">
        <v>15.3061317874</v>
      </c>
      <c r="AE44" s="606">
        <v>1.4870000000000001</v>
      </c>
      <c r="AF44" s="606">
        <v>0.23499999999999999</v>
      </c>
      <c r="AG44" s="606">
        <v>3.71</v>
      </c>
      <c r="AH44" s="606">
        <v>98.715000000000003</v>
      </c>
      <c r="AI44" s="605">
        <v>1901.9670000000001</v>
      </c>
      <c r="AJ44" s="606">
        <v>354.94432</v>
      </c>
      <c r="AK44" s="606">
        <v>-0.54940999999999995</v>
      </c>
      <c r="AL44" s="606">
        <v>341.94349999999997</v>
      </c>
      <c r="AM44" s="606">
        <v>9.1810000000000003E-2</v>
      </c>
      <c r="AN44" s="604">
        <v>150491754.80000001</v>
      </c>
      <c r="AO44" s="607">
        <v>0.23149790000000001</v>
      </c>
      <c r="AP44" s="604">
        <v>376836.90700000001</v>
      </c>
      <c r="AQ44" s="607">
        <v>4.2282199999999999E-2</v>
      </c>
      <c r="AR44" s="606">
        <v>166.94569999999999</v>
      </c>
      <c r="AS44" s="604" t="s">
        <v>473</v>
      </c>
      <c r="AT44" s="606">
        <v>13.022</v>
      </c>
    </row>
    <row r="45" spans="1:46">
      <c r="A45" s="50" t="s">
        <v>1346</v>
      </c>
      <c r="B45" s="25" t="s">
        <v>810</v>
      </c>
      <c r="C45" s="38">
        <v>0.38263888888888892</v>
      </c>
      <c r="E45" s="19">
        <v>300</v>
      </c>
      <c r="F45" s="19" t="s">
        <v>1037</v>
      </c>
      <c r="G45" s="16">
        <v>1190</v>
      </c>
      <c r="H45" s="90">
        <v>1097</v>
      </c>
      <c r="I45" s="91" t="s">
        <v>508</v>
      </c>
      <c r="J45" s="66" t="s">
        <v>796</v>
      </c>
      <c r="K45" s="33">
        <v>4</v>
      </c>
      <c r="L45" s="33">
        <v>180</v>
      </c>
      <c r="M45" s="19">
        <v>5889.9508999999998</v>
      </c>
      <c r="Q45" s="100">
        <v>264.52859999999998</v>
      </c>
      <c r="R45" s="100">
        <v>270.71429999999998</v>
      </c>
      <c r="S45" s="431" t="s">
        <v>652</v>
      </c>
      <c r="T45" s="396">
        <v>42</v>
      </c>
      <c r="U45" s="441">
        <v>0</v>
      </c>
      <c r="V45" s="431" t="s">
        <v>13</v>
      </c>
      <c r="W45" s="605">
        <v>-94.305707293789979</v>
      </c>
      <c r="X45" s="605">
        <v>25.727336160938624</v>
      </c>
      <c r="Y45" s="605">
        <v>1271.172064592593</v>
      </c>
      <c r="Z45" s="609">
        <v>216.89333999999999</v>
      </c>
      <c r="AA45" s="609">
        <v>-14.274240000000001</v>
      </c>
      <c r="AB45" s="606">
        <v>198.63679999999999</v>
      </c>
      <c r="AC45" s="606">
        <v>41.7301</v>
      </c>
      <c r="AD45" s="608">
        <v>15.423117871100001</v>
      </c>
      <c r="AE45" s="606">
        <v>1.5</v>
      </c>
      <c r="AF45" s="606">
        <v>0.23699999999999999</v>
      </c>
      <c r="AG45" s="606">
        <v>3.71</v>
      </c>
      <c r="AH45" s="606">
        <v>98.707999999999998</v>
      </c>
      <c r="AI45" s="605">
        <v>1901.866</v>
      </c>
      <c r="AJ45" s="606">
        <v>354.92237</v>
      </c>
      <c r="AK45" s="606">
        <v>-0.55005999999999999</v>
      </c>
      <c r="AL45" s="606">
        <v>341.88434999999998</v>
      </c>
      <c r="AM45" s="606">
        <v>9.1639999999999999E-2</v>
      </c>
      <c r="AN45" s="604">
        <v>150491851.80000001</v>
      </c>
      <c r="AO45" s="607">
        <v>0.2305374</v>
      </c>
      <c r="AP45" s="604">
        <v>376856.92206000001</v>
      </c>
      <c r="AQ45" s="607">
        <v>5.3016599999999997E-2</v>
      </c>
      <c r="AR45" s="606">
        <v>166.9085</v>
      </c>
      <c r="AS45" s="604" t="s">
        <v>473</v>
      </c>
      <c r="AT45" s="606">
        <v>13.059200000000001</v>
      </c>
    </row>
    <row r="46" spans="1:46">
      <c r="A46" s="50" t="s">
        <v>1346</v>
      </c>
      <c r="B46" s="25" t="s">
        <v>1135</v>
      </c>
      <c r="C46" s="38">
        <v>0.38819444444444445</v>
      </c>
      <c r="E46" s="19">
        <v>300</v>
      </c>
      <c r="F46" s="19" t="s">
        <v>1037</v>
      </c>
      <c r="G46" s="16">
        <v>1190</v>
      </c>
      <c r="H46" s="90">
        <v>1097</v>
      </c>
      <c r="I46" s="91" t="s">
        <v>1149</v>
      </c>
      <c r="J46" s="66" t="s">
        <v>796</v>
      </c>
      <c r="K46" s="33">
        <v>4</v>
      </c>
      <c r="L46" s="33">
        <v>180</v>
      </c>
      <c r="M46" s="19">
        <v>5889.9508999999998</v>
      </c>
      <c r="Q46" s="100">
        <v>264.52859999999998</v>
      </c>
      <c r="R46" s="100">
        <v>270.71429999999998</v>
      </c>
      <c r="S46" s="431" t="s">
        <v>652</v>
      </c>
      <c r="T46" s="396">
        <v>60</v>
      </c>
      <c r="U46" s="441">
        <v>0</v>
      </c>
      <c r="V46" s="431" t="s">
        <v>13</v>
      </c>
      <c r="W46" s="605">
        <v>-94.260483922123498</v>
      </c>
      <c r="X46" s="605">
        <v>24.928793487236589</v>
      </c>
      <c r="Y46" s="605">
        <v>1747.1989291265331</v>
      </c>
      <c r="Z46" s="609">
        <v>216.94046</v>
      </c>
      <c r="AA46" s="609">
        <v>-14.289820000000001</v>
      </c>
      <c r="AB46" s="606">
        <v>201.0472</v>
      </c>
      <c r="AC46" s="606">
        <v>41.151299999999999</v>
      </c>
      <c r="AD46" s="608">
        <v>15.556816252400001</v>
      </c>
      <c r="AE46" s="606">
        <v>1.5169999999999999</v>
      </c>
      <c r="AF46" s="606">
        <v>0.24</v>
      </c>
      <c r="AG46" s="606">
        <v>3.71</v>
      </c>
      <c r="AH46" s="606">
        <v>98.7</v>
      </c>
      <c r="AI46" s="605">
        <v>1901.723</v>
      </c>
      <c r="AJ46" s="606">
        <v>354.89742000000001</v>
      </c>
      <c r="AK46" s="606">
        <v>-0.55110000000000003</v>
      </c>
      <c r="AL46" s="606">
        <v>341.81675000000001</v>
      </c>
      <c r="AM46" s="606">
        <v>9.1450000000000004E-2</v>
      </c>
      <c r="AN46" s="604">
        <v>150491962.19999999</v>
      </c>
      <c r="AO46" s="607">
        <v>0.2294399</v>
      </c>
      <c r="AP46" s="604">
        <v>376885.29340000002</v>
      </c>
      <c r="AQ46" s="607">
        <v>6.5180500000000002E-2</v>
      </c>
      <c r="AR46" s="606">
        <v>166.8657</v>
      </c>
      <c r="AS46" s="604" t="s">
        <v>473</v>
      </c>
      <c r="AT46" s="606">
        <v>13.101800000000001</v>
      </c>
    </row>
    <row r="47" spans="1:46">
      <c r="A47" s="50" t="s">
        <v>1188</v>
      </c>
      <c r="B47" s="25" t="s">
        <v>1136</v>
      </c>
      <c r="C47" s="38">
        <v>0.39305555555555555</v>
      </c>
      <c r="E47" s="19">
        <v>30</v>
      </c>
      <c r="F47" s="19" t="s">
        <v>1037</v>
      </c>
      <c r="G47" s="16">
        <v>1190</v>
      </c>
      <c r="H47" s="90">
        <v>1097</v>
      </c>
      <c r="I47" s="91" t="s">
        <v>638</v>
      </c>
      <c r="J47" s="66" t="s">
        <v>796</v>
      </c>
      <c r="K47" s="33">
        <v>4</v>
      </c>
      <c r="L47" s="33">
        <v>180</v>
      </c>
      <c r="M47" s="19">
        <v>5889.9508999999998</v>
      </c>
      <c r="Q47" s="100">
        <v>264.52859999999998</v>
      </c>
      <c r="R47" s="100">
        <v>270.71429999999998</v>
      </c>
      <c r="S47" s="431" t="s">
        <v>1188</v>
      </c>
      <c r="T47" s="396"/>
      <c r="U47" s="438"/>
      <c r="V47" s="342"/>
      <c r="W47"/>
      <c r="X47"/>
      <c r="Y47"/>
      <c r="Z47" s="609">
        <v>216.96413999999999</v>
      </c>
      <c r="AA47" s="609">
        <v>-14.29752</v>
      </c>
      <c r="AB47" s="606">
        <v>202.23320000000001</v>
      </c>
      <c r="AC47" s="606">
        <v>40.837699999999998</v>
      </c>
      <c r="AD47" s="608">
        <v>15.6236654431</v>
      </c>
      <c r="AE47" s="606">
        <v>1.526</v>
      </c>
      <c r="AF47" s="606">
        <v>0.24099999999999999</v>
      </c>
      <c r="AG47" s="606">
        <v>3.71</v>
      </c>
      <c r="AH47" s="606">
        <v>98.694999999999993</v>
      </c>
      <c r="AI47" s="605">
        <v>1901.6410000000001</v>
      </c>
      <c r="AJ47" s="606">
        <v>354.88501000000002</v>
      </c>
      <c r="AK47" s="606">
        <v>-0.55173000000000005</v>
      </c>
      <c r="AL47" s="606">
        <v>341.78295000000003</v>
      </c>
      <c r="AM47" s="606">
        <v>9.1350000000000001E-2</v>
      </c>
      <c r="AN47" s="604">
        <v>150492017.19999999</v>
      </c>
      <c r="AO47" s="607">
        <v>0.22889109999999999</v>
      </c>
      <c r="AP47" s="604">
        <v>376901.66129999998</v>
      </c>
      <c r="AQ47" s="607">
        <v>7.1216600000000005E-2</v>
      </c>
      <c r="AR47" s="606">
        <v>166.8443</v>
      </c>
      <c r="AS47" s="604" t="s">
        <v>473</v>
      </c>
      <c r="AT47" s="606">
        <v>13.123200000000001</v>
      </c>
    </row>
    <row r="48" spans="1:46">
      <c r="A48" s="50" t="s">
        <v>1172</v>
      </c>
      <c r="B48" s="25" t="s">
        <v>1157</v>
      </c>
      <c r="C48" s="38">
        <v>0.39374999999999999</v>
      </c>
      <c r="E48" s="19">
        <v>300</v>
      </c>
      <c r="F48" s="19" t="s">
        <v>1037</v>
      </c>
      <c r="G48" s="16">
        <v>1190</v>
      </c>
      <c r="H48" s="90">
        <v>1097</v>
      </c>
      <c r="I48" s="91" t="s">
        <v>5</v>
      </c>
      <c r="J48" s="66" t="s">
        <v>796</v>
      </c>
      <c r="K48" s="33">
        <v>4</v>
      </c>
      <c r="L48" s="33">
        <v>180</v>
      </c>
      <c r="M48" s="19">
        <v>5889.9508999999998</v>
      </c>
      <c r="Q48" s="100">
        <v>264.52859999999998</v>
      </c>
      <c r="R48" s="100">
        <v>270.71429999999998</v>
      </c>
      <c r="S48"/>
      <c r="T48" s="396"/>
      <c r="U48" s="438"/>
      <c r="V48" s="342"/>
      <c r="W48"/>
      <c r="X48"/>
      <c r="Y48"/>
    </row>
    <row r="49" spans="1:46">
      <c r="A49" s="50" t="s">
        <v>1338</v>
      </c>
      <c r="B49" s="25" t="s">
        <v>1006</v>
      </c>
      <c r="C49" s="38">
        <v>0.39861111111111108</v>
      </c>
      <c r="D49" s="32">
        <v>0</v>
      </c>
      <c r="E49" s="19">
        <v>30</v>
      </c>
      <c r="F49" s="19" t="s">
        <v>1037</v>
      </c>
      <c r="G49" s="16">
        <v>1190</v>
      </c>
      <c r="H49" s="90">
        <v>994</v>
      </c>
      <c r="I49" s="35" t="s">
        <v>526</v>
      </c>
      <c r="J49" s="66" t="s">
        <v>1258</v>
      </c>
      <c r="K49" s="33">
        <v>4</v>
      </c>
      <c r="L49" s="33">
        <v>180</v>
      </c>
      <c r="M49" s="19">
        <v>5891.451</v>
      </c>
      <c r="O49" s="105">
        <v>264.5</v>
      </c>
      <c r="P49" s="105">
        <v>270.8</v>
      </c>
      <c r="Q49" s="100">
        <v>264.52859999999998</v>
      </c>
      <c r="R49" s="100">
        <v>270.71429999999998</v>
      </c>
      <c r="S49"/>
      <c r="T49" s="396"/>
      <c r="U49" s="438"/>
      <c r="V49" s="342"/>
      <c r="W49"/>
      <c r="X49"/>
      <c r="Y49"/>
    </row>
    <row r="50" spans="1:46">
      <c r="A50" s="50" t="s">
        <v>1254</v>
      </c>
      <c r="B50" s="25" t="s">
        <v>1215</v>
      </c>
      <c r="C50" s="38">
        <v>0.40138888888888885</v>
      </c>
      <c r="E50" s="19">
        <v>300</v>
      </c>
      <c r="F50" s="19" t="s">
        <v>1037</v>
      </c>
      <c r="G50" s="1">
        <v>1190</v>
      </c>
      <c r="H50" s="90">
        <v>1097</v>
      </c>
      <c r="I50" s="91" t="s">
        <v>1300</v>
      </c>
      <c r="J50" s="66" t="s">
        <v>796</v>
      </c>
      <c r="K50" s="33">
        <v>4</v>
      </c>
      <c r="L50" s="33">
        <v>180</v>
      </c>
      <c r="M50" s="19">
        <v>5889.9508999999998</v>
      </c>
      <c r="Q50" s="100">
        <v>264.52859999999998</v>
      </c>
      <c r="R50" s="100">
        <v>270.71429999999998</v>
      </c>
      <c r="S50" s="431" t="s">
        <v>1132</v>
      </c>
      <c r="T50" s="396">
        <v>0</v>
      </c>
      <c r="U50" s="438">
        <v>0</v>
      </c>
      <c r="V50" s="431" t="s">
        <v>199</v>
      </c>
      <c r="W50" s="605">
        <v>-96.42323002910625</v>
      </c>
      <c r="X50" s="605">
        <v>-78.303666682636816</v>
      </c>
      <c r="Y50" s="605">
        <v>164.49304031382439</v>
      </c>
      <c r="Z50" s="609">
        <v>217.05360999999999</v>
      </c>
      <c r="AA50" s="609">
        <v>-14.325839999999999</v>
      </c>
      <c r="AB50" s="606">
        <v>206.5591</v>
      </c>
      <c r="AC50" s="606">
        <v>39.524500000000003</v>
      </c>
      <c r="AD50" s="608">
        <v>15.874349908299999</v>
      </c>
      <c r="AE50" s="606">
        <v>1.5680000000000001</v>
      </c>
      <c r="AF50" s="606">
        <v>0.248</v>
      </c>
      <c r="AG50" s="606">
        <v>3.71</v>
      </c>
      <c r="AH50" s="606">
        <v>98.679000000000002</v>
      </c>
      <c r="AI50" s="605">
        <v>1901.2660000000001</v>
      </c>
      <c r="AJ50" s="606">
        <v>354.83891999999997</v>
      </c>
      <c r="AK50" s="606">
        <v>-0.55484999999999995</v>
      </c>
      <c r="AL50" s="606">
        <v>341.65620000000001</v>
      </c>
      <c r="AM50" s="606">
        <v>9.0990000000000001E-2</v>
      </c>
      <c r="AN50" s="604">
        <v>150492222.30000001</v>
      </c>
      <c r="AO50" s="607">
        <v>0.2268338</v>
      </c>
      <c r="AP50" s="604">
        <v>376975.84019000002</v>
      </c>
      <c r="AQ50" s="607">
        <v>9.35444E-2</v>
      </c>
      <c r="AR50" s="606">
        <v>166.76339999999999</v>
      </c>
      <c r="AS50" s="604" t="s">
        <v>473</v>
      </c>
      <c r="AT50" s="606">
        <v>13.203900000000001</v>
      </c>
    </row>
    <row r="51" spans="1:46">
      <c r="A51" s="50" t="s">
        <v>1254</v>
      </c>
      <c r="B51" s="25" t="s">
        <v>1217</v>
      </c>
      <c r="C51" s="38">
        <v>0.40625</v>
      </c>
      <c r="E51" s="19">
        <v>300</v>
      </c>
      <c r="F51" s="19" t="s">
        <v>1037</v>
      </c>
      <c r="G51" s="1">
        <v>1190</v>
      </c>
      <c r="H51" s="90">
        <v>1097</v>
      </c>
      <c r="I51" s="91" t="s">
        <v>792</v>
      </c>
      <c r="J51" s="66" t="s">
        <v>796</v>
      </c>
      <c r="K51" s="33">
        <v>4</v>
      </c>
      <c r="L51" s="33">
        <v>180</v>
      </c>
      <c r="M51" s="19">
        <v>5889.9508999999998</v>
      </c>
      <c r="Q51" s="100">
        <v>264.52859999999998</v>
      </c>
      <c r="R51" s="100">
        <v>270.71429999999998</v>
      </c>
      <c r="S51" s="431" t="s">
        <v>1132</v>
      </c>
      <c r="T51" s="396">
        <v>0</v>
      </c>
      <c r="U51" s="438">
        <v>0</v>
      </c>
      <c r="V51" s="431" t="s">
        <v>202</v>
      </c>
      <c r="W51" s="605">
        <v>-96.207501237519139</v>
      </c>
      <c r="X51" s="605">
        <v>-77.479607573015372</v>
      </c>
      <c r="Y51" s="605">
        <v>376.98649841783981</v>
      </c>
      <c r="Z51" s="609">
        <v>217.0958</v>
      </c>
      <c r="AA51" s="609">
        <v>-14.338749999999999</v>
      </c>
      <c r="AB51" s="606">
        <v>208.50919999999999</v>
      </c>
      <c r="AC51" s="606">
        <v>38.841000000000001</v>
      </c>
      <c r="AD51" s="608">
        <v>15.991335992</v>
      </c>
      <c r="AE51" s="606">
        <v>1.591</v>
      </c>
      <c r="AF51" s="606">
        <v>0.252</v>
      </c>
      <c r="AG51" s="606">
        <v>3.71</v>
      </c>
      <c r="AH51" s="606">
        <v>98.671999999999997</v>
      </c>
      <c r="AI51" s="605">
        <v>1901.057</v>
      </c>
      <c r="AJ51" s="606">
        <v>354.81769000000003</v>
      </c>
      <c r="AK51" s="606">
        <v>-0.55671999999999999</v>
      </c>
      <c r="AL51" s="606">
        <v>341.59705000000002</v>
      </c>
      <c r="AM51" s="606">
        <v>9.0819999999999998E-2</v>
      </c>
      <c r="AN51" s="604">
        <v>150492317.30000001</v>
      </c>
      <c r="AO51" s="607">
        <v>0.22587399999999999</v>
      </c>
      <c r="AP51" s="604">
        <v>377017.28167</v>
      </c>
      <c r="AQ51" s="607">
        <v>0.10377980000000001</v>
      </c>
      <c r="AR51" s="606">
        <v>166.7253</v>
      </c>
      <c r="AS51" s="604" t="s">
        <v>473</v>
      </c>
      <c r="AT51" s="606">
        <v>13.241899999999999</v>
      </c>
    </row>
    <row r="52" spans="1:46">
      <c r="A52" s="50" t="s">
        <v>1254</v>
      </c>
      <c r="B52" s="25" t="s">
        <v>1218</v>
      </c>
      <c r="C52" s="38">
        <v>0.41041666666666665</v>
      </c>
      <c r="E52" s="19">
        <v>300</v>
      </c>
      <c r="F52" s="19" t="s">
        <v>1037</v>
      </c>
      <c r="G52" s="1">
        <v>1190</v>
      </c>
      <c r="H52" s="90">
        <v>1097</v>
      </c>
      <c r="I52" s="91" t="s">
        <v>1007</v>
      </c>
      <c r="J52" s="66" t="s">
        <v>796</v>
      </c>
      <c r="K52" s="33">
        <v>4</v>
      </c>
      <c r="L52" s="33">
        <v>180</v>
      </c>
      <c r="M52" s="19">
        <v>5889.9508999999998</v>
      </c>
      <c r="Q52" s="100">
        <v>264.52859999999998</v>
      </c>
      <c r="R52" s="100">
        <v>270.71429999999998</v>
      </c>
      <c r="S52" s="431" t="s">
        <v>1132</v>
      </c>
      <c r="T52" s="396">
        <v>0</v>
      </c>
      <c r="U52" s="438">
        <v>-7</v>
      </c>
      <c r="V52" s="431" t="s">
        <v>199</v>
      </c>
      <c r="W52" s="605">
        <v>-95.763423091051493</v>
      </c>
      <c r="X52" s="605">
        <v>-75.941739796096485</v>
      </c>
      <c r="Y52" s="605">
        <v>926.4714628593556</v>
      </c>
      <c r="Z52" s="609">
        <v>217.13219000000001</v>
      </c>
      <c r="AA52" s="609">
        <v>-14.34967</v>
      </c>
      <c r="AB52" s="606">
        <v>210.1447</v>
      </c>
      <c r="AC52" s="606">
        <v>38.221200000000003</v>
      </c>
      <c r="AD52" s="608">
        <v>16.0916097781</v>
      </c>
      <c r="AE52" s="606">
        <v>1.613</v>
      </c>
      <c r="AF52" s="606">
        <v>0.255</v>
      </c>
      <c r="AG52" s="606">
        <v>3.71</v>
      </c>
      <c r="AH52" s="606">
        <v>98.665000000000006</v>
      </c>
      <c r="AI52" s="605">
        <v>1900.8610000000001</v>
      </c>
      <c r="AJ52" s="606">
        <v>354.79966000000002</v>
      </c>
      <c r="AK52" s="606">
        <v>-0.55852999999999997</v>
      </c>
      <c r="AL52" s="606">
        <v>341.54635000000002</v>
      </c>
      <c r="AM52" s="606">
        <v>9.0679999999999997E-2</v>
      </c>
      <c r="AN52" s="604">
        <v>150492398.5</v>
      </c>
      <c r="AO52" s="607">
        <v>0.22505130000000001</v>
      </c>
      <c r="AP52" s="604">
        <v>377056.20500999998</v>
      </c>
      <c r="AQ52" s="607">
        <v>0.1124498</v>
      </c>
      <c r="AR52" s="606">
        <v>166.6925</v>
      </c>
      <c r="AS52" s="604" t="s">
        <v>473</v>
      </c>
      <c r="AT52" s="606">
        <v>13.2746</v>
      </c>
    </row>
    <row r="53" spans="1:46">
      <c r="A53" s="50" t="s">
        <v>1086</v>
      </c>
      <c r="B53" s="25" t="s">
        <v>1219</v>
      </c>
      <c r="C53" s="38">
        <v>0.41597222222222219</v>
      </c>
      <c r="E53" s="19">
        <v>300</v>
      </c>
      <c r="F53" s="19" t="s">
        <v>1037</v>
      </c>
      <c r="G53" s="1">
        <v>1190</v>
      </c>
      <c r="H53" s="90">
        <v>1097</v>
      </c>
      <c r="I53" s="91" t="s">
        <v>1300</v>
      </c>
      <c r="J53" s="66" t="s">
        <v>796</v>
      </c>
      <c r="K53" s="33">
        <v>4</v>
      </c>
      <c r="L53" s="33">
        <v>180</v>
      </c>
      <c r="M53" s="19">
        <v>5889.9508999999998</v>
      </c>
      <c r="Q53" s="100">
        <v>264.52859999999998</v>
      </c>
      <c r="R53" s="100">
        <v>270.71429999999998</v>
      </c>
      <c r="S53" s="431" t="s">
        <v>375</v>
      </c>
      <c r="T53" s="396">
        <v>0</v>
      </c>
      <c r="U53" s="438">
        <v>0</v>
      </c>
      <c r="V53" s="431" t="s">
        <v>198</v>
      </c>
      <c r="W53" s="605">
        <v>70.786875327597613</v>
      </c>
      <c r="X53" s="605">
        <v>86.49345326170625</v>
      </c>
      <c r="Y53" s="605">
        <v>164.54055627724551</v>
      </c>
      <c r="Z53" s="609">
        <v>217.16882000000001</v>
      </c>
      <c r="AA53" s="609">
        <v>-14.36046</v>
      </c>
      <c r="AB53" s="606">
        <v>211.7465</v>
      </c>
      <c r="AC53" s="606">
        <v>37.571300000000001</v>
      </c>
      <c r="AD53" s="608">
        <v>16.191883564200001</v>
      </c>
      <c r="AE53" s="606">
        <v>1.6359999999999999</v>
      </c>
      <c r="AF53" s="606">
        <v>0.25900000000000001</v>
      </c>
      <c r="AG53" s="606">
        <v>3.71</v>
      </c>
      <c r="AH53" s="606">
        <v>98.659000000000006</v>
      </c>
      <c r="AI53" s="605">
        <v>1900.6489999999999</v>
      </c>
      <c r="AJ53" s="606">
        <v>354.78179999999998</v>
      </c>
      <c r="AK53" s="606">
        <v>-0.56052999999999997</v>
      </c>
      <c r="AL53" s="606">
        <v>341.49565000000001</v>
      </c>
      <c r="AM53" s="606">
        <v>9.0539999999999995E-2</v>
      </c>
      <c r="AN53" s="604">
        <v>150492479.40000001</v>
      </c>
      <c r="AO53" s="607">
        <v>0.22422880000000001</v>
      </c>
      <c r="AP53" s="604">
        <v>377098.23144</v>
      </c>
      <c r="AQ53" s="607">
        <v>0.12101870000000001</v>
      </c>
      <c r="AR53" s="606">
        <v>166.65960000000001</v>
      </c>
      <c r="AS53" s="604" t="s">
        <v>473</v>
      </c>
      <c r="AT53" s="606">
        <v>13.307499999999999</v>
      </c>
    </row>
    <row r="54" spans="1:46">
      <c r="A54" s="50" t="s">
        <v>1086</v>
      </c>
      <c r="B54" s="25" t="s">
        <v>1052</v>
      </c>
      <c r="C54" s="38">
        <v>0.42083333333333334</v>
      </c>
      <c r="E54" s="19">
        <v>300</v>
      </c>
      <c r="F54" s="19" t="s">
        <v>1037</v>
      </c>
      <c r="G54" s="1">
        <v>1190</v>
      </c>
      <c r="H54" s="90">
        <v>1097</v>
      </c>
      <c r="I54" s="91" t="s">
        <v>792</v>
      </c>
      <c r="J54" s="66" t="s">
        <v>796</v>
      </c>
      <c r="K54" s="33">
        <v>4</v>
      </c>
      <c r="L54" s="33">
        <v>180</v>
      </c>
      <c r="M54" s="19">
        <v>5889.9508999999998</v>
      </c>
      <c r="Q54" s="100">
        <v>264.52859999999998</v>
      </c>
      <c r="R54" s="100">
        <v>270.71429999999998</v>
      </c>
      <c r="S54" s="431" t="s">
        <v>375</v>
      </c>
      <c r="T54" s="396">
        <v>0</v>
      </c>
      <c r="U54" s="438">
        <v>0</v>
      </c>
      <c r="V54" s="431" t="s">
        <v>201</v>
      </c>
      <c r="W54" s="605">
        <v>74.954038994645927</v>
      </c>
      <c r="X54" s="605">
        <v>84.809394643884872</v>
      </c>
      <c r="Y54" s="605">
        <v>377.13043048082272</v>
      </c>
      <c r="Z54" s="609">
        <v>217.22423000000001</v>
      </c>
      <c r="AA54" s="609">
        <v>-14.376390000000001</v>
      </c>
      <c r="AB54" s="606">
        <v>214.0856</v>
      </c>
      <c r="AC54" s="606">
        <v>36.5426</v>
      </c>
      <c r="AD54" s="608">
        <v>16.342294243400001</v>
      </c>
      <c r="AE54" s="606">
        <v>1.6759999999999999</v>
      </c>
      <c r="AF54" s="606">
        <v>0.26500000000000001</v>
      </c>
      <c r="AG54" s="606">
        <v>3.72</v>
      </c>
      <c r="AH54" s="606">
        <v>98.649000000000001</v>
      </c>
      <c r="AI54" s="605">
        <v>1900.3030000000001</v>
      </c>
      <c r="AJ54" s="606">
        <v>354.75533999999999</v>
      </c>
      <c r="AK54" s="606">
        <v>-0.56391999999999998</v>
      </c>
      <c r="AL54" s="606">
        <v>341.4196</v>
      </c>
      <c r="AM54" s="606">
        <v>9.0319999999999998E-2</v>
      </c>
      <c r="AN54" s="604">
        <v>150492600.09999999</v>
      </c>
      <c r="AO54" s="607">
        <v>0.2229951</v>
      </c>
      <c r="AP54" s="604">
        <v>377167.00693999999</v>
      </c>
      <c r="AQ54" s="607">
        <v>0.13367000000000001</v>
      </c>
      <c r="AR54" s="606">
        <v>166.60980000000001</v>
      </c>
      <c r="AS54" s="604" t="s">
        <v>473</v>
      </c>
      <c r="AT54" s="606">
        <v>13.357200000000001</v>
      </c>
    </row>
    <row r="55" spans="1:46">
      <c r="A55" s="50" t="s">
        <v>1086</v>
      </c>
      <c r="B55" s="25" t="s">
        <v>641</v>
      </c>
      <c r="C55" s="38">
        <v>0.42569444444444443</v>
      </c>
      <c r="E55" s="19">
        <v>300</v>
      </c>
      <c r="F55" s="19" t="s">
        <v>1037</v>
      </c>
      <c r="G55" s="1">
        <v>1190</v>
      </c>
      <c r="H55" s="90">
        <v>1097</v>
      </c>
      <c r="I55" s="91" t="s">
        <v>853</v>
      </c>
      <c r="J55" s="66" t="s">
        <v>796</v>
      </c>
      <c r="K55" s="33">
        <v>4</v>
      </c>
      <c r="L55" s="33">
        <v>180</v>
      </c>
      <c r="M55" s="19">
        <v>5889.9508999999998</v>
      </c>
      <c r="Q55" s="100">
        <v>264.52859999999998</v>
      </c>
      <c r="R55" s="100">
        <v>270.71429999999998</v>
      </c>
      <c r="S55" s="431" t="s">
        <v>375</v>
      </c>
      <c r="T55" s="396">
        <v>0</v>
      </c>
      <c r="U55" s="438">
        <v>7</v>
      </c>
      <c r="V55" s="431" t="s">
        <v>198</v>
      </c>
      <c r="W55" s="605">
        <v>77.975883689566174</v>
      </c>
      <c r="X55" s="605">
        <v>81.790909745495952</v>
      </c>
      <c r="Y55" s="605">
        <v>910.00552051204568</v>
      </c>
      <c r="Z55" s="609">
        <v>217.26774</v>
      </c>
      <c r="AA55" s="609">
        <v>-14.38857</v>
      </c>
      <c r="AB55" s="606">
        <v>215.85220000000001</v>
      </c>
      <c r="AC55" s="606">
        <v>35.700000000000003</v>
      </c>
      <c r="AD55" s="608">
        <v>16.4592803273</v>
      </c>
      <c r="AE55" s="606">
        <v>1.7090000000000001</v>
      </c>
      <c r="AF55" s="606">
        <v>0.27</v>
      </c>
      <c r="AG55" s="606">
        <v>3.72</v>
      </c>
      <c r="AH55" s="606">
        <v>98.641000000000005</v>
      </c>
      <c r="AI55" s="605">
        <v>1900.01</v>
      </c>
      <c r="AJ55" s="606">
        <v>354.73505999999998</v>
      </c>
      <c r="AK55" s="606">
        <v>-0.56688000000000005</v>
      </c>
      <c r="AL55" s="606">
        <v>341.36045000000001</v>
      </c>
      <c r="AM55" s="606">
        <v>9.0149999999999994E-2</v>
      </c>
      <c r="AN55" s="604">
        <v>150492693.59999999</v>
      </c>
      <c r="AO55" s="607">
        <v>0.22203580000000001</v>
      </c>
      <c r="AP55" s="604">
        <v>377225.18154999998</v>
      </c>
      <c r="AQ55" s="607">
        <v>0.14333190000000001</v>
      </c>
      <c r="AR55" s="606">
        <v>166.57069999999999</v>
      </c>
      <c r="AS55" s="604" t="s">
        <v>473</v>
      </c>
      <c r="AT55" s="606">
        <v>13.396100000000001</v>
      </c>
    </row>
    <row r="56" spans="1:46">
      <c r="A56" s="50" t="s">
        <v>1188</v>
      </c>
      <c r="B56" s="25" t="s">
        <v>642</v>
      </c>
      <c r="C56" s="38">
        <v>0.42986111111111108</v>
      </c>
      <c r="E56" s="19">
        <v>30</v>
      </c>
      <c r="F56" s="19" t="s">
        <v>1037</v>
      </c>
      <c r="G56" s="16">
        <v>1190</v>
      </c>
      <c r="H56" s="90">
        <v>1097</v>
      </c>
      <c r="I56" s="91" t="s">
        <v>638</v>
      </c>
      <c r="J56" s="66" t="s">
        <v>796</v>
      </c>
      <c r="K56" s="33">
        <v>4</v>
      </c>
      <c r="L56" s="33">
        <v>180</v>
      </c>
      <c r="M56" s="19">
        <v>5889.9508999999998</v>
      </c>
      <c r="Q56" s="100">
        <v>264.52859999999998</v>
      </c>
      <c r="R56" s="100">
        <v>270.71429999999998</v>
      </c>
      <c r="S56" s="431" t="s">
        <v>1188</v>
      </c>
      <c r="T56" s="396"/>
      <c r="U56" s="396"/>
      <c r="V56" s="342"/>
      <c r="W56"/>
      <c r="X56"/>
      <c r="Y56"/>
      <c r="Z56" s="609">
        <v>217.28649999999999</v>
      </c>
      <c r="AA56" s="609">
        <v>-14.39373</v>
      </c>
      <c r="AB56" s="606">
        <v>216.59530000000001</v>
      </c>
      <c r="AC56" s="606">
        <v>35.3279</v>
      </c>
      <c r="AD56" s="608">
        <v>16.509417220300001</v>
      </c>
      <c r="AE56" s="606">
        <v>1.7250000000000001</v>
      </c>
      <c r="AF56" s="606">
        <v>0.27300000000000002</v>
      </c>
      <c r="AG56" s="606">
        <v>3.72</v>
      </c>
      <c r="AH56" s="606">
        <v>98.637</v>
      </c>
      <c r="AI56" s="605">
        <v>1899.8779999999999</v>
      </c>
      <c r="AJ56" s="606">
        <v>354.72645999999997</v>
      </c>
      <c r="AK56" s="606">
        <v>-0.56823000000000001</v>
      </c>
      <c r="AL56" s="606">
        <v>341.33510000000001</v>
      </c>
      <c r="AM56" s="606">
        <v>9.0079999999999993E-2</v>
      </c>
      <c r="AN56" s="604">
        <v>150492733.5</v>
      </c>
      <c r="AO56" s="607">
        <v>0.22162470000000001</v>
      </c>
      <c r="AP56" s="604">
        <v>377251.34928000002</v>
      </c>
      <c r="AQ56" s="607">
        <v>0.14742269999999999</v>
      </c>
      <c r="AR56" s="606">
        <v>166.5539</v>
      </c>
      <c r="AS56" s="604" t="s">
        <v>473</v>
      </c>
      <c r="AT56" s="606">
        <v>13.4129</v>
      </c>
    </row>
    <row r="57" spans="1:46">
      <c r="A57" s="50" t="s">
        <v>1172</v>
      </c>
      <c r="B57" s="25" t="s">
        <v>647</v>
      </c>
      <c r="C57" s="38">
        <v>0.43124999999999997</v>
      </c>
      <c r="E57" s="19">
        <v>300</v>
      </c>
      <c r="F57" s="19" t="s">
        <v>1037</v>
      </c>
      <c r="G57" s="16">
        <v>1190</v>
      </c>
      <c r="H57" s="90">
        <v>1097</v>
      </c>
      <c r="I57" s="91" t="s">
        <v>5</v>
      </c>
      <c r="J57" s="66" t="s">
        <v>796</v>
      </c>
      <c r="K57" s="33">
        <v>4</v>
      </c>
      <c r="L57" s="33">
        <v>180</v>
      </c>
      <c r="M57" s="19">
        <v>5889.9508999999998</v>
      </c>
      <c r="Q57" s="100">
        <v>264.52859999999998</v>
      </c>
      <c r="R57" s="100">
        <v>270.71429999999998</v>
      </c>
      <c r="S57"/>
      <c r="T57" s="396"/>
      <c r="U57" s="396"/>
      <c r="V57" s="342"/>
      <c r="W57"/>
      <c r="X57"/>
      <c r="Y57"/>
    </row>
    <row r="58" spans="1:46">
      <c r="A58" s="50" t="s">
        <v>1338</v>
      </c>
      <c r="B58" s="25" t="s">
        <v>649</v>
      </c>
      <c r="C58" s="38">
        <v>0.4381944444444445</v>
      </c>
      <c r="D58" s="32">
        <v>0</v>
      </c>
      <c r="E58" s="19">
        <v>30</v>
      </c>
      <c r="F58" s="19" t="s">
        <v>1037</v>
      </c>
      <c r="G58" s="16">
        <v>1190</v>
      </c>
      <c r="H58" s="90">
        <v>994</v>
      </c>
      <c r="I58" s="35" t="s">
        <v>526</v>
      </c>
      <c r="J58" s="66" t="s">
        <v>1258</v>
      </c>
      <c r="K58" s="33">
        <v>4</v>
      </c>
      <c r="L58" s="33">
        <v>180</v>
      </c>
      <c r="M58" s="19">
        <v>5891.451</v>
      </c>
      <c r="N58" t="s">
        <v>1193</v>
      </c>
      <c r="O58" s="100">
        <v>264.5</v>
      </c>
      <c r="P58" s="100">
        <v>270.8</v>
      </c>
      <c r="Q58" s="100">
        <v>264.52859999999998</v>
      </c>
      <c r="R58" s="100">
        <v>270.71429999999998</v>
      </c>
      <c r="S58"/>
      <c r="T58" s="397"/>
      <c r="U58" s="397"/>
      <c r="V58"/>
      <c r="W58"/>
      <c r="X58"/>
      <c r="Y58"/>
    </row>
    <row r="59" spans="1:46">
      <c r="A59" s="50" t="s">
        <v>1338</v>
      </c>
      <c r="B59" s="25" t="s">
        <v>644</v>
      </c>
      <c r="C59" s="38">
        <v>0.43958333333333338</v>
      </c>
      <c r="D59" s="32">
        <v>0</v>
      </c>
      <c r="E59" s="19">
        <v>30</v>
      </c>
      <c r="F59" s="19" t="s">
        <v>1037</v>
      </c>
      <c r="G59" s="1">
        <v>1070</v>
      </c>
      <c r="H59" s="90">
        <v>874</v>
      </c>
      <c r="I59" s="91" t="s">
        <v>239</v>
      </c>
      <c r="J59" s="66" t="s">
        <v>1258</v>
      </c>
      <c r="K59" s="33">
        <v>4</v>
      </c>
      <c r="L59" s="33">
        <v>180</v>
      </c>
      <c r="M59" s="19">
        <v>5891.451</v>
      </c>
      <c r="O59" s="100">
        <v>264.60000000000002</v>
      </c>
      <c r="P59" s="100">
        <v>271</v>
      </c>
      <c r="Q59" s="100">
        <v>264.52859999999998</v>
      </c>
      <c r="R59" s="100">
        <v>270.71429999999998</v>
      </c>
      <c r="S59"/>
      <c r="T59"/>
      <c r="U59"/>
      <c r="V59"/>
      <c r="W59"/>
      <c r="X59"/>
      <c r="Y59"/>
    </row>
    <row r="60" spans="1:46">
      <c r="A60" s="50" t="s">
        <v>1259</v>
      </c>
      <c r="B60" s="25" t="s">
        <v>651</v>
      </c>
      <c r="C60" s="38">
        <v>0.44861111111111113</v>
      </c>
      <c r="D60" s="32">
        <v>0</v>
      </c>
      <c r="E60" s="19">
        <v>10</v>
      </c>
      <c r="F60" s="19" t="s">
        <v>1037</v>
      </c>
      <c r="G60" s="1">
        <v>1190</v>
      </c>
      <c r="H60" s="90">
        <v>1097</v>
      </c>
      <c r="I60" s="91" t="s">
        <v>240</v>
      </c>
      <c r="J60" s="66" t="s">
        <v>1258</v>
      </c>
      <c r="K60" s="33">
        <v>4</v>
      </c>
      <c r="L60" s="33">
        <v>180</v>
      </c>
      <c r="M60" s="19">
        <v>5889.9508999999998</v>
      </c>
      <c r="O60" s="100">
        <v>264.8</v>
      </c>
      <c r="P60" s="100">
        <v>270.39999999999998</v>
      </c>
      <c r="Q60" s="100">
        <v>264.52859999999998</v>
      </c>
      <c r="R60" s="100">
        <v>270.71429999999998</v>
      </c>
      <c r="S60"/>
      <c r="T60"/>
      <c r="U60"/>
      <c r="V60"/>
      <c r="W60"/>
      <c r="X60"/>
      <c r="Y60"/>
    </row>
    <row r="61" spans="1:46">
      <c r="A61" s="50"/>
      <c r="B61" s="25"/>
      <c r="C61" s="38"/>
      <c r="E61" s="19"/>
      <c r="F61" s="19"/>
      <c r="G61" s="1"/>
      <c r="H61" s="90"/>
      <c r="N61" t="s">
        <v>1194</v>
      </c>
      <c r="S61"/>
      <c r="T61"/>
      <c r="U61"/>
      <c r="V61"/>
      <c r="W61"/>
      <c r="X61"/>
      <c r="Y61"/>
    </row>
    <row r="62" spans="1:46">
      <c r="A62" s="50"/>
      <c r="B62" s="25"/>
      <c r="C62" s="38"/>
      <c r="E62" s="19"/>
      <c r="F62" s="19"/>
      <c r="G62" s="1"/>
      <c r="H62" s="90"/>
      <c r="I62" s="91"/>
      <c r="N62" t="s">
        <v>1195</v>
      </c>
      <c r="S62"/>
      <c r="T62"/>
      <c r="U62"/>
      <c r="V62"/>
      <c r="W62"/>
      <c r="X62"/>
      <c r="Y62"/>
    </row>
    <row r="63" spans="1:46">
      <c r="A63" s="50"/>
      <c r="B63" s="25"/>
      <c r="C63" s="38"/>
      <c r="E63" s="19"/>
      <c r="F63" s="19"/>
      <c r="G63" s="1"/>
      <c r="H63" s="90"/>
      <c r="S63"/>
      <c r="T63"/>
      <c r="U63"/>
      <c r="V63"/>
      <c r="W63"/>
      <c r="X63"/>
      <c r="Y63"/>
    </row>
    <row r="65" spans="2:25">
      <c r="B65" s="183" t="s">
        <v>1260</v>
      </c>
      <c r="C65" s="147" t="s">
        <v>1261</v>
      </c>
      <c r="D65" s="84">
        <v>5888.5839999999998</v>
      </c>
      <c r="E65" s="149"/>
      <c r="F65" s="84" t="s">
        <v>1262</v>
      </c>
      <c r="G65" s="84" t="s">
        <v>1263</v>
      </c>
      <c r="H65" s="84" t="s">
        <v>1264</v>
      </c>
      <c r="I65" s="22" t="s">
        <v>1100</v>
      </c>
      <c r="J65" s="84" t="s">
        <v>1101</v>
      </c>
      <c r="K65" s="84" t="s">
        <v>1102</v>
      </c>
      <c r="L65" s="177"/>
      <c r="S65"/>
      <c r="T65"/>
      <c r="U65"/>
      <c r="V65"/>
      <c r="W65"/>
      <c r="X65"/>
      <c r="Y65"/>
    </row>
    <row r="66" spans="2:25">
      <c r="B66" s="182"/>
      <c r="C66" s="147" t="s">
        <v>1099</v>
      </c>
      <c r="D66" s="84">
        <v>5889.9508999999998</v>
      </c>
      <c r="E66" s="149"/>
      <c r="F66" s="84" t="s">
        <v>652</v>
      </c>
      <c r="G66" s="84" t="s">
        <v>653</v>
      </c>
      <c r="H66" s="84" t="s">
        <v>654</v>
      </c>
      <c r="I66" s="22" t="s">
        <v>1294</v>
      </c>
      <c r="J66" s="84" t="s">
        <v>1295</v>
      </c>
      <c r="K66" s="84" t="s">
        <v>501</v>
      </c>
      <c r="L66" s="177"/>
      <c r="S66"/>
      <c r="T66"/>
      <c r="U66"/>
      <c r="V66"/>
      <c r="W66"/>
      <c r="X66"/>
      <c r="Y66"/>
    </row>
    <row r="67" spans="2:25">
      <c r="B67" s="182"/>
      <c r="C67" s="147" t="s">
        <v>502</v>
      </c>
      <c r="D67" s="84">
        <v>5891.451</v>
      </c>
      <c r="E67" s="149"/>
      <c r="F67" s="84" t="s">
        <v>503</v>
      </c>
      <c r="G67" s="84" t="s">
        <v>504</v>
      </c>
      <c r="H67" s="84" t="s">
        <v>505</v>
      </c>
      <c r="I67" s="22" t="s">
        <v>480</v>
      </c>
      <c r="J67" s="84" t="s">
        <v>496</v>
      </c>
      <c r="K67" s="84" t="s">
        <v>440</v>
      </c>
      <c r="L67" s="177"/>
      <c r="S67"/>
      <c r="T67"/>
      <c r="U67"/>
      <c r="V67"/>
      <c r="W67"/>
      <c r="X67"/>
      <c r="Y67"/>
    </row>
    <row r="68" spans="2:25">
      <c r="B68" s="182"/>
      <c r="C68" s="147" t="s">
        <v>497</v>
      </c>
      <c r="D68" s="155">
        <v>7647.38</v>
      </c>
      <c r="E68" s="149"/>
      <c r="F68" s="84" t="s">
        <v>1132</v>
      </c>
      <c r="G68" s="84" t="s">
        <v>1095</v>
      </c>
      <c r="H68" s="84" t="s">
        <v>1293</v>
      </c>
      <c r="I68" s="22" t="s">
        <v>498</v>
      </c>
      <c r="J68" s="84" t="s">
        <v>499</v>
      </c>
      <c r="K68" s="84" t="s">
        <v>500</v>
      </c>
      <c r="L68" s="177"/>
      <c r="S68"/>
      <c r="T68"/>
      <c r="U68"/>
      <c r="V68"/>
      <c r="W68"/>
      <c r="X68"/>
      <c r="Y68"/>
    </row>
    <row r="69" spans="2:25">
      <c r="B69" s="182"/>
      <c r="C69" s="147" t="s">
        <v>374</v>
      </c>
      <c r="D69" s="84">
        <v>7698.9647000000004</v>
      </c>
      <c r="E69" s="149"/>
      <c r="F69" s="84" t="s">
        <v>375</v>
      </c>
      <c r="G69" s="84" t="s">
        <v>376</v>
      </c>
      <c r="H69" s="84" t="s">
        <v>377</v>
      </c>
      <c r="I69" s="22" t="s">
        <v>378</v>
      </c>
      <c r="J69" s="84" t="s">
        <v>379</v>
      </c>
      <c r="K69" s="84" t="s">
        <v>380</v>
      </c>
      <c r="L69" s="177"/>
      <c r="S69"/>
      <c r="T69"/>
      <c r="U69"/>
      <c r="V69"/>
      <c r="W69"/>
      <c r="X69"/>
      <c r="Y69"/>
    </row>
    <row r="70" spans="2:25">
      <c r="B70" s="182"/>
      <c r="C70" s="147"/>
      <c r="D70" s="84"/>
      <c r="E70" s="149"/>
      <c r="F70" s="84"/>
      <c r="G70" s="177"/>
      <c r="H70" s="177"/>
      <c r="J70" s="177"/>
      <c r="K70" s="177"/>
      <c r="L70" s="177"/>
      <c r="S70"/>
      <c r="T70"/>
      <c r="U70"/>
      <c r="V70"/>
      <c r="W70"/>
      <c r="X70"/>
      <c r="Y70"/>
    </row>
    <row r="71" spans="2:25">
      <c r="B71" s="182"/>
      <c r="C71" s="147" t="s">
        <v>1302</v>
      </c>
      <c r="D71" s="748" t="s">
        <v>1297</v>
      </c>
      <c r="E71" s="748"/>
      <c r="F71" s="84" t="s">
        <v>381</v>
      </c>
      <c r="G71" s="177"/>
      <c r="H71" s="177"/>
      <c r="I71" s="173" t="s">
        <v>1139</v>
      </c>
      <c r="J71" s="736" t="s">
        <v>1140</v>
      </c>
      <c r="K71" s="736"/>
      <c r="L71" s="148" t="s">
        <v>1141</v>
      </c>
      <c r="S71"/>
      <c r="T71"/>
      <c r="U71"/>
      <c r="V71"/>
      <c r="W71"/>
      <c r="X71"/>
      <c r="Y71"/>
    </row>
    <row r="72" spans="2:25">
      <c r="B72" s="182"/>
      <c r="C72" s="147" t="s">
        <v>1303</v>
      </c>
      <c r="D72" s="748" t="s">
        <v>1298</v>
      </c>
      <c r="E72" s="748"/>
      <c r="F72" s="19"/>
      <c r="G72" s="177"/>
      <c r="H72" s="177"/>
      <c r="J72" s="736" t="s">
        <v>441</v>
      </c>
      <c r="K72" s="736"/>
      <c r="L72" s="148" t="s">
        <v>1143</v>
      </c>
      <c r="S72"/>
      <c r="T72"/>
      <c r="U72"/>
      <c r="V72"/>
      <c r="W72"/>
      <c r="X72"/>
      <c r="Y72"/>
    </row>
    <row r="73" spans="2:25">
      <c r="B73" s="182"/>
      <c r="C73" s="147" t="s">
        <v>1304</v>
      </c>
      <c r="D73" s="748" t="s">
        <v>1299</v>
      </c>
      <c r="E73" s="748"/>
      <c r="F73" s="19"/>
      <c r="G73" s="177"/>
      <c r="H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2:25">
      <c r="B74" s="182"/>
      <c r="C74" s="147" t="s">
        <v>1305</v>
      </c>
      <c r="D74" s="748" t="s">
        <v>1138</v>
      </c>
      <c r="E74" s="748"/>
      <c r="F74" s="19"/>
      <c r="G74" s="177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2:25">
      <c r="B75" s="182"/>
      <c r="C75" s="85"/>
      <c r="D75" s="177"/>
      <c r="E75" s="15"/>
      <c r="F75" s="19"/>
      <c r="G75" s="177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2:25">
      <c r="B76" s="182"/>
      <c r="C76" s="28" t="s">
        <v>786</v>
      </c>
      <c r="D76" s="175">
        <v>1</v>
      </c>
      <c r="E76" s="749" t="s">
        <v>1032</v>
      </c>
      <c r="F76" s="749"/>
      <c r="G76" s="749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2:25">
      <c r="B77" s="182"/>
      <c r="C77" s="19"/>
      <c r="D77" s="28"/>
      <c r="E77" s="750" t="s">
        <v>1183</v>
      </c>
      <c r="F77" s="751"/>
      <c r="G77" s="751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2:25">
      <c r="B78" s="182"/>
      <c r="C78" s="85"/>
      <c r="D78" s="28">
        <v>2</v>
      </c>
      <c r="E78" s="749" t="s">
        <v>1008</v>
      </c>
      <c r="F78" s="749"/>
      <c r="G78" s="749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2:25">
      <c r="B79" s="182"/>
      <c r="C79" s="85"/>
      <c r="D79" s="28"/>
      <c r="E79" s="750" t="s">
        <v>1009</v>
      </c>
      <c r="F79" s="751"/>
      <c r="G79" s="751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2:25">
      <c r="B80" s="182"/>
      <c r="C80" s="177"/>
      <c r="D80" s="175">
        <v>3</v>
      </c>
      <c r="E80" s="736" t="s">
        <v>1010</v>
      </c>
      <c r="F80" s="736"/>
      <c r="G80" s="736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177"/>
      <c r="D81" s="175"/>
      <c r="E81" s="746" t="s">
        <v>1353</v>
      </c>
      <c r="F81" s="746"/>
      <c r="G81" s="746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177"/>
      <c r="D82" s="175">
        <v>4</v>
      </c>
      <c r="E82" s="736" t="s">
        <v>1035</v>
      </c>
      <c r="F82" s="736"/>
      <c r="G82" s="736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C83" s="6"/>
      <c r="D83" s="87"/>
      <c r="E83" s="87"/>
      <c r="F83" s="87"/>
      <c r="G83" s="22"/>
      <c r="H83" s="22"/>
      <c r="S83"/>
      <c r="T83"/>
      <c r="U83"/>
      <c r="V83"/>
      <c r="W83"/>
      <c r="X83"/>
      <c r="Y83"/>
    </row>
    <row r="84" spans="2:25">
      <c r="C84" s="5"/>
      <c r="D84" s="1"/>
      <c r="E84" s="1"/>
      <c r="F84" s="1"/>
      <c r="G84" s="1"/>
      <c r="H84" s="1"/>
      <c r="I84" s="40"/>
      <c r="S84"/>
      <c r="T84"/>
      <c r="U84"/>
      <c r="V84"/>
      <c r="W84"/>
      <c r="X84"/>
      <c r="Y84"/>
    </row>
    <row r="85" spans="2:25">
      <c r="C85" s="6"/>
      <c r="D85" s="87"/>
      <c r="E85" s="87"/>
      <c r="F85" s="87"/>
      <c r="G85" s="1"/>
      <c r="H85" s="1"/>
      <c r="I85" s="17"/>
      <c r="S85"/>
      <c r="T85"/>
      <c r="U85"/>
      <c r="V85"/>
      <c r="W85"/>
      <c r="X85"/>
      <c r="Y85"/>
    </row>
    <row r="86" spans="2:25">
      <c r="D86" s="1"/>
      <c r="E86" s="1"/>
      <c r="F86" s="1"/>
      <c r="G86" s="1"/>
      <c r="H86" s="1"/>
      <c r="I86" s="17"/>
      <c r="S86"/>
      <c r="T86"/>
      <c r="U86"/>
      <c r="V86"/>
      <c r="W86"/>
      <c r="X86"/>
      <c r="Y86"/>
    </row>
  </sheetData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71:E71"/>
    <mergeCell ref="J71:K71"/>
    <mergeCell ref="O12:P12"/>
    <mergeCell ref="F6:I6"/>
    <mergeCell ref="G12:H12"/>
    <mergeCell ref="D72:E72"/>
    <mergeCell ref="J72:K72"/>
    <mergeCell ref="D73:E73"/>
    <mergeCell ref="D74:E74"/>
    <mergeCell ref="E76:G76"/>
    <mergeCell ref="E82:G82"/>
    <mergeCell ref="E77:G77"/>
    <mergeCell ref="E78:G78"/>
    <mergeCell ref="E79:G79"/>
    <mergeCell ref="E80:G80"/>
    <mergeCell ref="E81:G8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100"/>
  <sheetViews>
    <sheetView tabSelected="1" topLeftCell="H2" workbookViewId="0">
      <selection activeCell="V39" sqref="V39"/>
    </sheetView>
  </sheetViews>
  <sheetFormatPr baseColWidth="10" defaultColWidth="8.83203125" defaultRowHeight="12"/>
  <cols>
    <col min="1" max="1" width="20.164062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40" customWidth="1" collapsed="1"/>
    <col min="5" max="5" width="5.83203125" style="16" bestFit="1" customWidth="1" collapsed="1"/>
    <col min="6" max="6" width="15.6640625" style="16" customWidth="1" collapsed="1"/>
    <col min="7" max="8" width="7.6640625" style="140" customWidth="1" collapsed="1"/>
    <col min="9" max="9" width="30.6640625" customWidth="1" collapsed="1"/>
    <col min="10" max="10" width="7.6640625" style="16" hidden="1" customWidth="1" collapsed="1"/>
    <col min="11" max="11" width="6.6640625" style="16" hidden="1" customWidth="1" collapsed="1"/>
    <col min="12" max="12" width="9" style="140" bestFit="1" customWidth="1" collapsed="1"/>
    <col min="13" max="13" width="13.6640625" customWidth="1" collapsed="1"/>
    <col min="14" max="14" width="30.6640625" customWidth="1" collapsed="1"/>
    <col min="15" max="16" width="9.6640625" style="140" customWidth="1" collapsed="1"/>
    <col min="17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.75" customHeight="1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L1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42"/>
      <c r="E2" s="83"/>
      <c r="F2" s="83"/>
      <c r="G2" s="83"/>
      <c r="H2" s="83"/>
      <c r="I2" s="40"/>
      <c r="L2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K3" s="740" t="s">
        <v>600</v>
      </c>
      <c r="L3" s="740"/>
      <c r="M3" s="740"/>
      <c r="N3" s="740"/>
      <c r="O3" s="16"/>
      <c r="P3" s="16"/>
      <c r="R3" s="151"/>
      <c r="S3"/>
      <c r="T3"/>
      <c r="U3"/>
      <c r="V3"/>
      <c r="W3"/>
      <c r="X3"/>
      <c r="Y3"/>
      <c r="Z3" s="97"/>
      <c r="AA3" s="97"/>
    </row>
    <row r="4" spans="1:47">
      <c r="A4" s="3" t="s">
        <v>190</v>
      </c>
      <c r="B4" s="3"/>
      <c r="C4" s="141"/>
      <c r="D4" s="43"/>
      <c r="E4" s="141"/>
      <c r="F4" s="738" t="s">
        <v>549</v>
      </c>
      <c r="G4" s="738"/>
      <c r="H4" s="738"/>
      <c r="I4" s="738"/>
      <c r="K4" s="217" t="s">
        <v>602</v>
      </c>
      <c r="L4" s="139"/>
      <c r="M4" s="152"/>
      <c r="N4" s="152"/>
      <c r="O4" s="16"/>
      <c r="P4" s="16"/>
      <c r="R4" s="151"/>
      <c r="S4"/>
      <c r="T4"/>
      <c r="U4"/>
      <c r="V4"/>
      <c r="W4"/>
      <c r="X4"/>
      <c r="Y4"/>
      <c r="Z4" s="97"/>
      <c r="AA4" s="97"/>
    </row>
    <row r="5" spans="1:47">
      <c r="A5" s="741"/>
      <c r="B5" s="741"/>
      <c r="C5" s="741"/>
      <c r="D5" s="741"/>
      <c r="E5" s="741"/>
      <c r="F5" s="738" t="s">
        <v>325</v>
      </c>
      <c r="G5" s="738"/>
      <c r="H5" s="738"/>
      <c r="I5" s="738"/>
      <c r="K5" s="217" t="s">
        <v>601</v>
      </c>
      <c r="L5" s="139"/>
      <c r="M5" s="152"/>
      <c r="N5" s="152"/>
      <c r="O5" s="16"/>
      <c r="P5" s="16"/>
      <c r="R5" s="151"/>
      <c r="S5"/>
      <c r="T5"/>
      <c r="U5"/>
      <c r="V5"/>
      <c r="W5"/>
      <c r="X5"/>
      <c r="Y5"/>
      <c r="Z5" s="97"/>
      <c r="AA5" s="97"/>
    </row>
    <row r="6" spans="1:47">
      <c r="A6" s="67" t="s">
        <v>1302</v>
      </c>
      <c r="B6" s="123" t="s">
        <v>1303</v>
      </c>
      <c r="C6" s="141" t="s">
        <v>1304</v>
      </c>
      <c r="D6" s="43" t="s">
        <v>1305</v>
      </c>
      <c r="E6" s="141"/>
      <c r="F6" s="742" t="s">
        <v>603</v>
      </c>
      <c r="G6" s="742"/>
      <c r="H6" s="742"/>
      <c r="I6" s="742"/>
      <c r="K6" s="737" t="s">
        <v>449</v>
      </c>
      <c r="L6" s="737"/>
      <c r="M6" s="737"/>
      <c r="N6" s="737"/>
      <c r="O6" s="737"/>
      <c r="P6" s="737"/>
      <c r="Q6" s="151"/>
      <c r="R6" s="151"/>
      <c r="S6"/>
      <c r="T6"/>
      <c r="U6"/>
      <c r="V6"/>
      <c r="W6"/>
      <c r="X6"/>
      <c r="Y6"/>
      <c r="Z6" s="97"/>
      <c r="AA6" s="97"/>
    </row>
    <row r="7" spans="1:47">
      <c r="A7" s="67" t="s">
        <v>1220</v>
      </c>
      <c r="B7" s="123" t="s">
        <v>1123</v>
      </c>
      <c r="C7" s="141" t="s">
        <v>1124</v>
      </c>
      <c r="D7" s="43" t="s">
        <v>1125</v>
      </c>
      <c r="E7" s="141"/>
      <c r="F7" s="742" t="s">
        <v>439</v>
      </c>
      <c r="G7" s="742"/>
      <c r="H7" s="742"/>
      <c r="I7" s="742"/>
      <c r="K7" s="737" t="s">
        <v>2</v>
      </c>
      <c r="L7" s="737"/>
      <c r="M7" s="737"/>
      <c r="N7" s="737"/>
      <c r="O7" s="737"/>
      <c r="P7" s="737"/>
      <c r="Q7" s="151"/>
      <c r="R7" s="151"/>
      <c r="S7"/>
      <c r="T7"/>
      <c r="U7"/>
      <c r="V7"/>
      <c r="W7"/>
      <c r="X7"/>
      <c r="Y7"/>
      <c r="Z7" s="97"/>
      <c r="AA7" s="97"/>
    </row>
    <row r="8" spans="1:47" ht="12.75" customHeight="1">
      <c r="A8" s="28" t="s">
        <v>1127</v>
      </c>
      <c r="B8" s="28" t="s">
        <v>1128</v>
      </c>
      <c r="C8" s="141" t="s">
        <v>1129</v>
      </c>
      <c r="D8" s="148" t="s">
        <v>1130</v>
      </c>
      <c r="E8" s="19"/>
      <c r="F8" s="738" t="s">
        <v>1205</v>
      </c>
      <c r="G8" s="738"/>
      <c r="H8" s="738"/>
      <c r="I8" s="738"/>
      <c r="J8" s="141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 ht="12.75" customHeight="1">
      <c r="A9" s="28"/>
      <c r="B9" s="28"/>
      <c r="C9" s="141"/>
      <c r="D9" s="148"/>
      <c r="E9" s="19"/>
      <c r="F9" s="738" t="s">
        <v>1206</v>
      </c>
      <c r="G9" s="738"/>
      <c r="H9" s="738"/>
      <c r="I9" s="738"/>
      <c r="J9" s="141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>
      <c r="A14" t="s">
        <v>1265</v>
      </c>
      <c r="B14" t="s">
        <v>1335</v>
      </c>
      <c r="C14" s="15">
        <v>8.6805555555555566E-2</v>
      </c>
      <c r="D14" s="38">
        <v>0</v>
      </c>
      <c r="E14" s="16">
        <v>10</v>
      </c>
      <c r="F14" s="16" t="s">
        <v>744</v>
      </c>
      <c r="G14" s="140">
        <v>1190</v>
      </c>
      <c r="H14" s="140">
        <v>1103</v>
      </c>
      <c r="I14" t="s">
        <v>395</v>
      </c>
      <c r="J14" s="16" t="s">
        <v>1258</v>
      </c>
      <c r="K14" s="16">
        <v>4</v>
      </c>
      <c r="L14" s="140">
        <v>180</v>
      </c>
      <c r="M14" s="8">
        <v>5889.9508999999998</v>
      </c>
      <c r="O14" s="140">
        <v>270.2</v>
      </c>
      <c r="P14" s="140">
        <v>273.60000000000002</v>
      </c>
      <c r="S14"/>
      <c r="T14" s="351"/>
      <c r="U14" s="351"/>
      <c r="V14" s="342"/>
      <c r="W14"/>
      <c r="X14"/>
      <c r="Y14"/>
    </row>
    <row r="15" spans="1:47">
      <c r="A15" t="s">
        <v>834</v>
      </c>
      <c r="B15" t="s">
        <v>1266</v>
      </c>
      <c r="C15" s="15">
        <v>0.10347222222222223</v>
      </c>
      <c r="D15" s="38">
        <v>0</v>
      </c>
      <c r="E15" s="16">
        <v>30</v>
      </c>
      <c r="F15" s="16" t="s">
        <v>744</v>
      </c>
      <c r="G15" s="140">
        <v>1190</v>
      </c>
      <c r="H15" s="140">
        <v>998</v>
      </c>
      <c r="I15" t="s">
        <v>526</v>
      </c>
      <c r="J15" s="16" t="s">
        <v>1258</v>
      </c>
      <c r="K15" s="16">
        <v>4</v>
      </c>
      <c r="L15" s="140">
        <v>180</v>
      </c>
      <c r="M15" s="8">
        <v>5891.451</v>
      </c>
      <c r="O15" s="140">
        <v>270.3</v>
      </c>
      <c r="P15" s="140">
        <v>274</v>
      </c>
      <c r="S15"/>
      <c r="T15" s="351"/>
      <c r="U15" s="437"/>
      <c r="V15" s="342"/>
      <c r="W15"/>
      <c r="X15"/>
      <c r="Y15"/>
    </row>
    <row r="16" spans="1:47">
      <c r="A16" s="45" t="s">
        <v>834</v>
      </c>
      <c r="B16" s="45" t="s">
        <v>1339</v>
      </c>
      <c r="C16" s="15">
        <v>0.10555555555555556</v>
      </c>
      <c r="D16" s="38">
        <v>0</v>
      </c>
      <c r="E16" s="16">
        <v>30</v>
      </c>
      <c r="F16" s="16" t="s">
        <v>744</v>
      </c>
      <c r="G16" s="140">
        <v>1070</v>
      </c>
      <c r="H16" s="140">
        <v>878</v>
      </c>
      <c r="I16" t="s">
        <v>387</v>
      </c>
      <c r="J16" s="16" t="s">
        <v>1258</v>
      </c>
      <c r="K16" s="16">
        <v>4</v>
      </c>
      <c r="L16" s="140">
        <v>180</v>
      </c>
      <c r="M16" s="8">
        <v>5891.451</v>
      </c>
      <c r="O16" s="140">
        <v>270.2</v>
      </c>
      <c r="P16" s="140">
        <v>274.10000000000002</v>
      </c>
      <c r="S16"/>
      <c r="T16" s="351"/>
      <c r="U16" s="437"/>
      <c r="V16" s="342"/>
      <c r="W16"/>
      <c r="X16"/>
      <c r="Y16"/>
    </row>
    <row r="17" spans="1:47" ht="12.75" customHeight="1">
      <c r="A17" t="s">
        <v>835</v>
      </c>
      <c r="B17" t="s">
        <v>1340</v>
      </c>
      <c r="C17" s="15">
        <v>0.11944444444444445</v>
      </c>
      <c r="D17" s="38">
        <v>0</v>
      </c>
      <c r="E17" s="16">
        <v>30</v>
      </c>
      <c r="F17" s="16" t="s">
        <v>1038</v>
      </c>
      <c r="G17" s="140">
        <v>880</v>
      </c>
      <c r="H17" s="140">
        <v>866</v>
      </c>
      <c r="I17" s="35" t="s">
        <v>526</v>
      </c>
      <c r="J17" s="16" t="s">
        <v>1258</v>
      </c>
      <c r="K17" s="16">
        <v>4</v>
      </c>
      <c r="L17" s="140">
        <v>180</v>
      </c>
      <c r="M17" s="153">
        <v>7647.38</v>
      </c>
      <c r="N17" t="s">
        <v>604</v>
      </c>
      <c r="O17" s="140">
        <v>264.10000000000002</v>
      </c>
      <c r="P17" s="140">
        <v>263.60000000000002</v>
      </c>
      <c r="S17"/>
      <c r="T17" s="352"/>
      <c r="U17" s="438"/>
      <c r="V17" s="342"/>
      <c r="W17"/>
      <c r="X17"/>
      <c r="Y17"/>
    </row>
    <row r="18" spans="1:47" s="35" customFormat="1" ht="24">
      <c r="A18" s="35" t="s">
        <v>1188</v>
      </c>
      <c r="B18" s="35" t="s">
        <v>1269</v>
      </c>
      <c r="C18" s="15">
        <v>0.12638888888888888</v>
      </c>
      <c r="D18" s="16"/>
      <c r="E18" s="16">
        <v>30</v>
      </c>
      <c r="F18" s="16" t="s">
        <v>1039</v>
      </c>
      <c r="G18" s="16">
        <v>870</v>
      </c>
      <c r="H18" s="16">
        <v>782</v>
      </c>
      <c r="I18" s="35" t="s">
        <v>1181</v>
      </c>
      <c r="J18" s="16" t="s">
        <v>796</v>
      </c>
      <c r="K18" s="16">
        <v>4</v>
      </c>
      <c r="L18" s="16">
        <v>180</v>
      </c>
      <c r="M18" s="19">
        <v>7698.9647000000004</v>
      </c>
      <c r="N18" s="25" t="s">
        <v>909</v>
      </c>
      <c r="O18" s="16"/>
      <c r="P18" s="16"/>
      <c r="S18" s="431" t="s">
        <v>1188</v>
      </c>
      <c r="T18" s="352"/>
      <c r="U18" s="438"/>
      <c r="V18" s="342"/>
      <c r="W18" s="436"/>
      <c r="X18" s="436"/>
      <c r="Y18" s="436"/>
      <c r="Z18" s="459">
        <v>66.111599999999996</v>
      </c>
      <c r="AA18" s="459">
        <v>18.59563</v>
      </c>
      <c r="AB18" s="456">
        <v>120.337</v>
      </c>
      <c r="AC18" s="456">
        <v>66.962100000000007</v>
      </c>
      <c r="AD18" s="458">
        <v>3.0295087042</v>
      </c>
      <c r="AE18" s="456">
        <v>1.0860000000000001</v>
      </c>
      <c r="AF18" s="456">
        <v>0.17199999999999999</v>
      </c>
      <c r="AG18" s="456">
        <v>4.34</v>
      </c>
      <c r="AH18" s="456">
        <v>85.849000000000004</v>
      </c>
      <c r="AI18" s="455">
        <v>1812.818</v>
      </c>
      <c r="AJ18" s="456">
        <v>5.0814000000000004</v>
      </c>
      <c r="AK18" s="456">
        <v>3.88144</v>
      </c>
      <c r="AL18" s="456">
        <v>49.268970000000003</v>
      </c>
      <c r="AM18" s="456">
        <v>1.53739</v>
      </c>
      <c r="AN18" s="454">
        <v>147411691.09999999</v>
      </c>
      <c r="AO18" s="457">
        <v>0.7128255</v>
      </c>
      <c r="AP18" s="454">
        <v>395368.59701999999</v>
      </c>
      <c r="AQ18" s="457">
        <v>-9.6534300000000003E-2</v>
      </c>
      <c r="AR18" s="456">
        <v>135.7021</v>
      </c>
      <c r="AS18" s="454" t="s">
        <v>472</v>
      </c>
      <c r="AT18" s="456">
        <v>44.190399999999997</v>
      </c>
      <c r="AU18"/>
    </row>
    <row r="19" spans="1:47">
      <c r="A19" t="s">
        <v>822</v>
      </c>
      <c r="B19" t="s">
        <v>1244</v>
      </c>
      <c r="C19" s="15">
        <v>0.12847222222222224</v>
      </c>
      <c r="E19" s="16">
        <v>300</v>
      </c>
      <c r="F19" s="16" t="s">
        <v>1039</v>
      </c>
      <c r="G19" s="140">
        <v>870</v>
      </c>
      <c r="H19" s="140">
        <v>782</v>
      </c>
      <c r="I19" t="s">
        <v>1300</v>
      </c>
      <c r="J19" s="16" t="s">
        <v>796</v>
      </c>
      <c r="K19" s="16">
        <v>4</v>
      </c>
      <c r="L19" s="140">
        <v>180</v>
      </c>
      <c r="M19" s="8">
        <v>7698.9647000000004</v>
      </c>
      <c r="S19" s="431" t="s">
        <v>1100</v>
      </c>
      <c r="T19" s="352">
        <v>0</v>
      </c>
      <c r="U19" s="438">
        <v>0</v>
      </c>
      <c r="V19" s="431" t="s">
        <v>12</v>
      </c>
      <c r="W19" s="455">
        <v>94.275415242637862</v>
      </c>
      <c r="X19" s="455">
        <v>-7.3651480257935633</v>
      </c>
      <c r="Y19" s="455">
        <v>172.5025702795615</v>
      </c>
      <c r="Z19" s="459">
        <v>66.144850000000005</v>
      </c>
      <c r="AA19" s="459">
        <v>18.60238</v>
      </c>
      <c r="AB19" s="456">
        <v>122.6765</v>
      </c>
      <c r="AC19" s="456">
        <v>68.030500000000004</v>
      </c>
      <c r="AD19" s="458">
        <v>3.1297824999000001</v>
      </c>
      <c r="AE19" s="456">
        <v>1.0780000000000001</v>
      </c>
      <c r="AF19" s="456">
        <v>0.17</v>
      </c>
      <c r="AG19" s="456">
        <v>4.34</v>
      </c>
      <c r="AH19" s="456">
        <v>85.866</v>
      </c>
      <c r="AI19" s="455">
        <v>1812.97</v>
      </c>
      <c r="AJ19" s="456">
        <v>5.0587900000000001</v>
      </c>
      <c r="AK19" s="456">
        <v>3.8805900000000002</v>
      </c>
      <c r="AL19" s="456">
        <v>49.218389999999999</v>
      </c>
      <c r="AM19" s="456">
        <v>1.53745</v>
      </c>
      <c r="AN19" s="454">
        <v>147411947.59999999</v>
      </c>
      <c r="AO19" s="457">
        <v>0.71232930000000005</v>
      </c>
      <c r="AP19" s="454">
        <v>395335.40155000001</v>
      </c>
      <c r="AQ19" s="457">
        <v>-8.7858400000000003E-2</v>
      </c>
      <c r="AR19" s="456">
        <v>135.73009999999999</v>
      </c>
      <c r="AS19" s="454" t="s">
        <v>472</v>
      </c>
      <c r="AT19" s="456">
        <v>44.162500000000001</v>
      </c>
    </row>
    <row r="20" spans="1:47">
      <c r="A20" t="s">
        <v>836</v>
      </c>
      <c r="B20" t="s">
        <v>1221</v>
      </c>
      <c r="C20" s="15">
        <v>0.13541666666666666</v>
      </c>
      <c r="E20" s="16">
        <v>300</v>
      </c>
      <c r="F20" s="16" t="s">
        <v>1039</v>
      </c>
      <c r="G20" s="140">
        <v>870</v>
      </c>
      <c r="H20" s="140">
        <v>782</v>
      </c>
      <c r="I20" t="s">
        <v>989</v>
      </c>
      <c r="J20" s="16" t="s">
        <v>796</v>
      </c>
      <c r="K20" s="16">
        <v>4</v>
      </c>
      <c r="L20" s="140">
        <v>180</v>
      </c>
      <c r="M20" s="8">
        <v>7698.9647000000004</v>
      </c>
      <c r="S20" s="431" t="s">
        <v>1100</v>
      </c>
      <c r="T20" s="352">
        <v>0</v>
      </c>
      <c r="U20" s="438">
        <v>0</v>
      </c>
      <c r="V20" s="431" t="s">
        <v>200</v>
      </c>
      <c r="W20" s="455">
        <v>94.339850381641099</v>
      </c>
      <c r="X20" s="455">
        <v>-5.4358313204997302</v>
      </c>
      <c r="Y20" s="455">
        <v>395.24809980357804</v>
      </c>
      <c r="Z20" s="459">
        <v>66.199879999999993</v>
      </c>
      <c r="AA20" s="459">
        <v>18.613250000000001</v>
      </c>
      <c r="AB20" s="456">
        <v>127.03189999999999</v>
      </c>
      <c r="AC20" s="456">
        <v>69.745400000000004</v>
      </c>
      <c r="AD20" s="458">
        <v>3.2969054928000001</v>
      </c>
      <c r="AE20" s="456">
        <v>1.0649999999999999</v>
      </c>
      <c r="AF20" s="456">
        <v>0.16900000000000001</v>
      </c>
      <c r="AG20" s="456">
        <v>4.34</v>
      </c>
      <c r="AH20" s="456">
        <v>85.894000000000005</v>
      </c>
      <c r="AI20" s="455">
        <v>1813.192</v>
      </c>
      <c r="AJ20" s="456">
        <v>5.0206600000000003</v>
      </c>
      <c r="AK20" s="456">
        <v>3.8794499999999998</v>
      </c>
      <c r="AL20" s="456">
        <v>49.134099999999997</v>
      </c>
      <c r="AM20" s="456">
        <v>1.53756</v>
      </c>
      <c r="AN20" s="454">
        <v>147412374.80000001</v>
      </c>
      <c r="AO20" s="457">
        <v>0.71150159999999996</v>
      </c>
      <c r="AP20" s="454">
        <v>395287.0626</v>
      </c>
      <c r="AQ20" s="457">
        <v>-7.3225700000000005E-2</v>
      </c>
      <c r="AR20" s="456">
        <v>135.77629999999999</v>
      </c>
      <c r="AS20" s="454" t="s">
        <v>472</v>
      </c>
      <c r="AT20" s="456">
        <v>44.116399999999999</v>
      </c>
    </row>
    <row r="21" spans="1:47">
      <c r="A21" t="s">
        <v>837</v>
      </c>
      <c r="B21" t="s">
        <v>1182</v>
      </c>
      <c r="C21" s="15">
        <v>0.14027777777777778</v>
      </c>
      <c r="E21" s="16">
        <v>300</v>
      </c>
      <c r="F21" s="16" t="s">
        <v>1039</v>
      </c>
      <c r="G21" s="140">
        <v>870</v>
      </c>
      <c r="H21" s="140">
        <v>782</v>
      </c>
      <c r="I21" t="s">
        <v>1300</v>
      </c>
      <c r="J21" s="16" t="s">
        <v>796</v>
      </c>
      <c r="K21" s="16">
        <v>4</v>
      </c>
      <c r="L21" s="140">
        <v>180</v>
      </c>
      <c r="M21" s="8">
        <v>7698.9647000000004</v>
      </c>
      <c r="S21" s="431" t="s">
        <v>498</v>
      </c>
      <c r="T21" s="352">
        <v>0</v>
      </c>
      <c r="U21" s="438">
        <v>0</v>
      </c>
      <c r="V21" s="431" t="s">
        <v>12</v>
      </c>
      <c r="W21" s="455">
        <v>96.583932856794561</v>
      </c>
      <c r="X21" s="455">
        <v>26.038609746966969</v>
      </c>
      <c r="Y21" s="455">
        <v>172.45729475999224</v>
      </c>
      <c r="Z21" s="459">
        <v>66.238129999999998</v>
      </c>
      <c r="AA21" s="459">
        <v>18.62058</v>
      </c>
      <c r="AB21" s="456">
        <v>130.47399999999999</v>
      </c>
      <c r="AC21" s="456">
        <v>70.886700000000005</v>
      </c>
      <c r="AD21" s="458">
        <v>3.4138915877999998</v>
      </c>
      <c r="AE21" s="456">
        <v>1.0580000000000001</v>
      </c>
      <c r="AF21" s="456">
        <v>0.16700000000000001</v>
      </c>
      <c r="AG21" s="456">
        <v>4.33</v>
      </c>
      <c r="AH21" s="456">
        <v>85.912999999999997</v>
      </c>
      <c r="AI21" s="455">
        <v>1813.3230000000001</v>
      </c>
      <c r="AJ21" s="456">
        <v>4.9936600000000002</v>
      </c>
      <c r="AK21" s="456">
        <v>3.87887</v>
      </c>
      <c r="AL21" s="456">
        <v>49.075099999999999</v>
      </c>
      <c r="AM21" s="456">
        <v>1.5376300000000001</v>
      </c>
      <c r="AN21" s="454">
        <v>147412673.5</v>
      </c>
      <c r="AO21" s="457">
        <v>0.71092149999999998</v>
      </c>
      <c r="AP21" s="454">
        <v>395258.47807000001</v>
      </c>
      <c r="AQ21" s="457">
        <v>-6.2866599999999995E-2</v>
      </c>
      <c r="AR21" s="456">
        <v>135.8083</v>
      </c>
      <c r="AS21" s="454" t="s">
        <v>472</v>
      </c>
      <c r="AT21" s="456">
        <v>44.084499999999998</v>
      </c>
    </row>
    <row r="22" spans="1:47">
      <c r="A22" t="s">
        <v>837</v>
      </c>
      <c r="B22" t="s">
        <v>582</v>
      </c>
      <c r="C22" s="15">
        <v>0.14722222222222223</v>
      </c>
      <c r="E22" s="16">
        <v>300</v>
      </c>
      <c r="F22" s="16" t="s">
        <v>1039</v>
      </c>
      <c r="G22" s="140">
        <v>870</v>
      </c>
      <c r="H22" s="140">
        <v>782</v>
      </c>
      <c r="I22" t="s">
        <v>989</v>
      </c>
      <c r="J22" s="16" t="s">
        <v>796</v>
      </c>
      <c r="K22" s="16">
        <v>4</v>
      </c>
      <c r="L22" s="140">
        <v>180</v>
      </c>
      <c r="M22" s="8">
        <v>7698.9647000000004</v>
      </c>
      <c r="S22" s="431" t="s">
        <v>498</v>
      </c>
      <c r="T22" s="352">
        <v>0</v>
      </c>
      <c r="U22" s="438">
        <v>0</v>
      </c>
      <c r="V22" s="431" t="s">
        <v>200</v>
      </c>
      <c r="W22" s="455">
        <v>96.376190795312681</v>
      </c>
      <c r="X22" s="455">
        <v>24.385367533361876</v>
      </c>
      <c r="Y22" s="455">
        <v>395.18493019844482</v>
      </c>
      <c r="Z22" s="459">
        <v>66.292439999999999</v>
      </c>
      <c r="AA22" s="459">
        <v>18.630649999999999</v>
      </c>
      <c r="AB22" s="456">
        <v>136.05199999999999</v>
      </c>
      <c r="AC22" s="456">
        <v>72.410600000000002</v>
      </c>
      <c r="AD22" s="458">
        <v>3.5810145806999998</v>
      </c>
      <c r="AE22" s="456">
        <v>1.0489999999999999</v>
      </c>
      <c r="AF22" s="456">
        <v>0.16600000000000001</v>
      </c>
      <c r="AG22" s="456">
        <v>4.33</v>
      </c>
      <c r="AH22" s="456">
        <v>85.941000000000003</v>
      </c>
      <c r="AI22" s="455">
        <v>1813.4749999999999</v>
      </c>
      <c r="AJ22" s="456">
        <v>4.9547100000000004</v>
      </c>
      <c r="AK22" s="456">
        <v>3.8783699999999999</v>
      </c>
      <c r="AL22" s="456">
        <v>48.990810000000003</v>
      </c>
      <c r="AM22" s="456">
        <v>1.53773</v>
      </c>
      <c r="AN22" s="454">
        <v>147413099.80000001</v>
      </c>
      <c r="AO22" s="457">
        <v>0.71009199999999995</v>
      </c>
      <c r="AP22" s="454">
        <v>395225.23100999999</v>
      </c>
      <c r="AQ22" s="457">
        <v>-4.7922600000000003E-2</v>
      </c>
      <c r="AR22" s="456">
        <v>135.8536</v>
      </c>
      <c r="AS22" s="454" t="s">
        <v>472</v>
      </c>
      <c r="AT22" s="456">
        <v>44.039299999999997</v>
      </c>
    </row>
    <row r="23" spans="1:47">
      <c r="A23" s="323" t="s">
        <v>161</v>
      </c>
      <c r="B23" t="s">
        <v>794</v>
      </c>
      <c r="C23" s="15">
        <v>0.15416666666666667</v>
      </c>
      <c r="E23" s="16">
        <v>300</v>
      </c>
      <c r="F23" s="16" t="s">
        <v>1039</v>
      </c>
      <c r="G23" s="140">
        <v>870</v>
      </c>
      <c r="H23" s="140">
        <v>782</v>
      </c>
      <c r="I23" t="s">
        <v>1300</v>
      </c>
      <c r="J23" s="16" t="s">
        <v>796</v>
      </c>
      <c r="K23" s="16">
        <v>4</v>
      </c>
      <c r="L23" s="140">
        <v>180</v>
      </c>
      <c r="M23" s="8">
        <v>7698.9647000000004</v>
      </c>
      <c r="S23" s="433" t="s">
        <v>480</v>
      </c>
      <c r="T23" s="352">
        <v>0</v>
      </c>
      <c r="U23" s="438">
        <v>0</v>
      </c>
      <c r="V23" s="431" t="s">
        <v>12</v>
      </c>
      <c r="W23" s="455">
        <v>93.057178719921083</v>
      </c>
      <c r="X23" s="455">
        <v>-21.896053889694656</v>
      </c>
      <c r="Y23" s="455">
        <v>172.43105905542438</v>
      </c>
      <c r="Z23" s="459">
        <v>66.346419999999995</v>
      </c>
      <c r="AA23" s="459">
        <v>18.640229999999999</v>
      </c>
      <c r="AB23" s="456">
        <v>142.52350000000001</v>
      </c>
      <c r="AC23" s="456">
        <v>73.777199999999993</v>
      </c>
      <c r="AD23" s="458">
        <v>3.7481375736000002</v>
      </c>
      <c r="AE23" s="456">
        <v>1.0409999999999999</v>
      </c>
      <c r="AF23" s="456">
        <v>0.16500000000000001</v>
      </c>
      <c r="AG23" s="456">
        <v>4.33</v>
      </c>
      <c r="AH23" s="456">
        <v>85.968000000000004</v>
      </c>
      <c r="AI23" s="455">
        <v>1813.587</v>
      </c>
      <c r="AJ23" s="456">
        <v>4.9153500000000001</v>
      </c>
      <c r="AK23" s="456">
        <v>3.87826</v>
      </c>
      <c r="AL23" s="456">
        <v>48.90652</v>
      </c>
      <c r="AM23" s="456">
        <v>1.53783</v>
      </c>
      <c r="AN23" s="454">
        <v>147413525.59999999</v>
      </c>
      <c r="AO23" s="457">
        <v>0.70926140000000004</v>
      </c>
      <c r="AP23" s="454">
        <v>395200.99609999999</v>
      </c>
      <c r="AQ23" s="457">
        <v>-3.2832800000000002E-2</v>
      </c>
      <c r="AR23" s="456">
        <v>135.89859999999999</v>
      </c>
      <c r="AS23" s="454" t="s">
        <v>472</v>
      </c>
      <c r="AT23" s="456">
        <v>43.994399999999999</v>
      </c>
    </row>
    <row r="24" spans="1:47">
      <c r="A24" s="323" t="s">
        <v>161</v>
      </c>
      <c r="B24" t="s">
        <v>795</v>
      </c>
      <c r="C24" s="15">
        <v>0.16041666666666668</v>
      </c>
      <c r="E24" s="16">
        <v>300</v>
      </c>
      <c r="F24" s="16" t="s">
        <v>1039</v>
      </c>
      <c r="G24" s="140">
        <v>870</v>
      </c>
      <c r="H24" s="140">
        <v>782</v>
      </c>
      <c r="I24" t="s">
        <v>989</v>
      </c>
      <c r="J24" s="16" t="s">
        <v>796</v>
      </c>
      <c r="K24" s="16">
        <v>4</v>
      </c>
      <c r="L24" s="140">
        <v>180</v>
      </c>
      <c r="M24" s="8">
        <v>7698.9647000000004</v>
      </c>
      <c r="S24" s="433" t="s">
        <v>480</v>
      </c>
      <c r="T24" s="352">
        <v>0</v>
      </c>
      <c r="U24" s="438">
        <v>0</v>
      </c>
      <c r="V24" s="431" t="s">
        <v>200</v>
      </c>
      <c r="W24" s="455">
        <v>93.277923804230909</v>
      </c>
      <c r="X24" s="455">
        <v>-18.17255144737004</v>
      </c>
      <c r="Y24" s="455">
        <v>395.15954479821721</v>
      </c>
      <c r="Z24" s="459">
        <v>66.394769999999994</v>
      </c>
      <c r="AA24" s="459">
        <v>18.648440000000001</v>
      </c>
      <c r="AB24" s="456">
        <v>149.1978</v>
      </c>
      <c r="AC24" s="456">
        <v>74.836699999999993</v>
      </c>
      <c r="AD24" s="458">
        <v>3.8985482671999998</v>
      </c>
      <c r="AE24" s="456">
        <v>1.036</v>
      </c>
      <c r="AF24" s="456">
        <v>0.16400000000000001</v>
      </c>
      <c r="AG24" s="456">
        <v>4.33</v>
      </c>
      <c r="AH24" s="456">
        <v>85.992000000000004</v>
      </c>
      <c r="AI24" s="455">
        <v>1813.6510000000001</v>
      </c>
      <c r="AJ24" s="456">
        <v>4.8796400000000002</v>
      </c>
      <c r="AK24" s="456">
        <v>3.87852</v>
      </c>
      <c r="AL24" s="456">
        <v>48.830660000000002</v>
      </c>
      <c r="AM24" s="456">
        <v>1.53792</v>
      </c>
      <c r="AN24" s="454">
        <v>147413908.40000001</v>
      </c>
      <c r="AO24" s="457">
        <v>0.70851310000000001</v>
      </c>
      <c r="AP24" s="454">
        <v>395186.95581999997</v>
      </c>
      <c r="AQ24" s="457">
        <v>-1.9150400000000001E-2</v>
      </c>
      <c r="AR24" s="456">
        <v>135.93870000000001</v>
      </c>
      <c r="AS24" s="454" t="s">
        <v>472</v>
      </c>
      <c r="AT24" s="456">
        <v>43.9544</v>
      </c>
    </row>
    <row r="25" spans="1:47">
      <c r="A25" t="s">
        <v>836</v>
      </c>
      <c r="B25" t="s">
        <v>797</v>
      </c>
      <c r="C25" s="15">
        <v>0.16874999999999998</v>
      </c>
      <c r="E25" s="16">
        <v>300</v>
      </c>
      <c r="F25" s="16" t="s">
        <v>1039</v>
      </c>
      <c r="G25" s="140">
        <v>870</v>
      </c>
      <c r="H25" s="140">
        <v>782</v>
      </c>
      <c r="I25" s="323" t="s">
        <v>287</v>
      </c>
      <c r="J25" s="16" t="s">
        <v>796</v>
      </c>
      <c r="K25" s="16">
        <v>4</v>
      </c>
      <c r="L25" s="140">
        <v>120</v>
      </c>
      <c r="M25" s="8">
        <v>7698.9647000000004</v>
      </c>
      <c r="S25" s="431" t="s">
        <v>1100</v>
      </c>
      <c r="T25" s="352">
        <v>0</v>
      </c>
      <c r="U25" s="438">
        <v>0</v>
      </c>
      <c r="V25" s="431" t="s">
        <v>12</v>
      </c>
      <c r="W25" s="455">
        <v>94.015756666553912</v>
      </c>
      <c r="X25" s="455">
        <v>-7.9822822473715123</v>
      </c>
      <c r="Y25" s="455">
        <v>114.95557525182085</v>
      </c>
      <c r="Z25" s="459">
        <v>66.458969999999994</v>
      </c>
      <c r="AA25" s="459">
        <v>18.658760000000001</v>
      </c>
      <c r="AB25" s="456">
        <v>159.3801</v>
      </c>
      <c r="AC25" s="456">
        <v>75.933000000000007</v>
      </c>
      <c r="AD25" s="458">
        <v>4.0990958587000002</v>
      </c>
      <c r="AE25" s="456">
        <v>1.03</v>
      </c>
      <c r="AF25" s="456">
        <v>0.16300000000000001</v>
      </c>
      <c r="AG25" s="456">
        <v>4.33</v>
      </c>
      <c r="AH25" s="456">
        <v>86.024000000000001</v>
      </c>
      <c r="AI25" s="455">
        <v>1813.684</v>
      </c>
      <c r="AJ25" s="456">
        <v>4.8316600000000003</v>
      </c>
      <c r="AK25" s="456">
        <v>3.87941</v>
      </c>
      <c r="AL25" s="456">
        <v>48.729509999999998</v>
      </c>
      <c r="AM25" s="456">
        <v>1.5380499999999999</v>
      </c>
      <c r="AN25" s="454">
        <v>147414418.19999999</v>
      </c>
      <c r="AO25" s="457">
        <v>0.70751390000000003</v>
      </c>
      <c r="AP25" s="454">
        <v>395179.76871999999</v>
      </c>
      <c r="AQ25" s="457">
        <v>-7.9429999999999995E-4</v>
      </c>
      <c r="AR25" s="456">
        <v>135.99180000000001</v>
      </c>
      <c r="AS25" s="454" t="s">
        <v>472</v>
      </c>
      <c r="AT25" s="456">
        <v>43.901400000000002</v>
      </c>
    </row>
    <row r="26" spans="1:47">
      <c r="A26" t="s">
        <v>837</v>
      </c>
      <c r="B26" t="s">
        <v>798</v>
      </c>
      <c r="C26" s="15">
        <v>0.17500000000000002</v>
      </c>
      <c r="E26" s="16">
        <v>300</v>
      </c>
      <c r="F26" s="16" t="s">
        <v>1039</v>
      </c>
      <c r="G26" s="140">
        <v>870</v>
      </c>
      <c r="H26" s="140">
        <v>782</v>
      </c>
      <c r="I26" s="323" t="s">
        <v>288</v>
      </c>
      <c r="J26" s="16" t="s">
        <v>796</v>
      </c>
      <c r="K26" s="16">
        <v>4</v>
      </c>
      <c r="L26" s="140">
        <v>120</v>
      </c>
      <c r="M26" s="8">
        <v>7698.9647000000004</v>
      </c>
      <c r="S26" s="431" t="s">
        <v>498</v>
      </c>
      <c r="T26" s="352">
        <v>0</v>
      </c>
      <c r="U26" s="438">
        <v>0</v>
      </c>
      <c r="V26" s="431" t="s">
        <v>12</v>
      </c>
      <c r="W26" s="455">
        <v>96.431839180219114</v>
      </c>
      <c r="X26" s="455">
        <v>26.490230194777581</v>
      </c>
      <c r="Y26" s="455">
        <v>114.94665692111698</v>
      </c>
      <c r="Z26" s="459">
        <v>66.506990000000002</v>
      </c>
      <c r="AA26" s="459">
        <v>18.666039999999999</v>
      </c>
      <c r="AB26" s="456">
        <v>167.86529999999999</v>
      </c>
      <c r="AC26" s="456">
        <v>76.469300000000004</v>
      </c>
      <c r="AD26" s="458">
        <v>4.2495065523999997</v>
      </c>
      <c r="AE26" s="456">
        <v>1.028</v>
      </c>
      <c r="AF26" s="456">
        <v>0.16300000000000001</v>
      </c>
      <c r="AG26" s="456">
        <v>4.33</v>
      </c>
      <c r="AH26" s="456">
        <v>86.048000000000002</v>
      </c>
      <c r="AI26" s="455">
        <v>1813.6690000000001</v>
      </c>
      <c r="AJ26" s="456">
        <v>4.7954600000000003</v>
      </c>
      <c r="AK26" s="456">
        <v>3.88049</v>
      </c>
      <c r="AL26" s="456">
        <v>48.653649999999999</v>
      </c>
      <c r="AM26" s="456">
        <v>1.5381400000000001</v>
      </c>
      <c r="AN26" s="454">
        <v>147414800</v>
      </c>
      <c r="AO26" s="457">
        <v>0.70676369999999999</v>
      </c>
      <c r="AP26" s="454">
        <v>395183.07111000002</v>
      </c>
      <c r="AQ26" s="457">
        <v>1.3030699999999999E-2</v>
      </c>
      <c r="AR26" s="456">
        <v>136.03139999999999</v>
      </c>
      <c r="AS26" s="454" t="s">
        <v>472</v>
      </c>
      <c r="AT26" s="456">
        <v>43.861899999999999</v>
      </c>
    </row>
    <row r="27" spans="1:47">
      <c r="A27" s="323" t="s">
        <v>159</v>
      </c>
      <c r="B27" t="s">
        <v>799</v>
      </c>
      <c r="C27" s="15">
        <v>0.17986111111111111</v>
      </c>
      <c r="E27" s="16">
        <v>300</v>
      </c>
      <c r="F27" s="16" t="s">
        <v>1039</v>
      </c>
      <c r="G27" s="140">
        <v>870</v>
      </c>
      <c r="H27" s="140">
        <v>782</v>
      </c>
      <c r="I27" t="s">
        <v>1300</v>
      </c>
      <c r="J27" s="16" t="s">
        <v>796</v>
      </c>
      <c r="K27" s="16">
        <v>4</v>
      </c>
      <c r="L27" s="140">
        <v>120</v>
      </c>
      <c r="M27" s="8">
        <v>7698.9647000000004</v>
      </c>
      <c r="S27" s="433" t="s">
        <v>480</v>
      </c>
      <c r="T27" s="352">
        <v>0</v>
      </c>
      <c r="U27" s="438">
        <v>0</v>
      </c>
      <c r="V27" s="431" t="s">
        <v>12</v>
      </c>
      <c r="W27" s="455">
        <v>92.818840260054301</v>
      </c>
      <c r="X27" s="455">
        <v>-23.063578447135551</v>
      </c>
      <c r="Y27" s="455">
        <v>114.95744537293581</v>
      </c>
      <c r="Z27" s="459">
        <v>66.544290000000004</v>
      </c>
      <c r="AA27" s="459">
        <v>18.671420000000001</v>
      </c>
      <c r="AB27" s="456">
        <v>174.81270000000001</v>
      </c>
      <c r="AC27" s="456">
        <v>76.694400000000002</v>
      </c>
      <c r="AD27" s="458">
        <v>4.3664926475000003</v>
      </c>
      <c r="AE27" s="456">
        <v>1.0269999999999999</v>
      </c>
      <c r="AF27" s="456">
        <v>0.16200000000000001</v>
      </c>
      <c r="AG27" s="456">
        <v>4.33</v>
      </c>
      <c r="AH27" s="456">
        <v>86.066999999999993</v>
      </c>
      <c r="AI27" s="455">
        <v>1813.633</v>
      </c>
      <c r="AJ27" s="456">
        <v>4.7672100000000004</v>
      </c>
      <c r="AK27" s="456">
        <v>3.8815900000000001</v>
      </c>
      <c r="AL27" s="456">
        <v>48.594639999999998</v>
      </c>
      <c r="AM27" s="456">
        <v>1.5382100000000001</v>
      </c>
      <c r="AN27" s="454">
        <v>147415096.69999999</v>
      </c>
      <c r="AO27" s="457">
        <v>0.70617949999999996</v>
      </c>
      <c r="AP27" s="454">
        <v>395190.80628000002</v>
      </c>
      <c r="AQ27" s="457">
        <v>2.3802799999999999E-2</v>
      </c>
      <c r="AR27" s="456">
        <v>136.06209999999999</v>
      </c>
      <c r="AS27" s="454" t="s">
        <v>472</v>
      </c>
      <c r="AT27" s="456">
        <v>43.831200000000003</v>
      </c>
    </row>
    <row r="28" spans="1:47">
      <c r="A28" t="s">
        <v>1188</v>
      </c>
      <c r="B28" t="s">
        <v>800</v>
      </c>
      <c r="C28" s="15">
        <v>0.18541666666666667</v>
      </c>
      <c r="E28" s="16">
        <v>30</v>
      </c>
      <c r="F28" s="16" t="s">
        <v>1039</v>
      </c>
      <c r="G28" s="140">
        <v>870</v>
      </c>
      <c r="H28" s="140">
        <v>782</v>
      </c>
      <c r="I28" t="s">
        <v>1181</v>
      </c>
      <c r="J28" s="16" t="s">
        <v>796</v>
      </c>
      <c r="K28" s="16">
        <v>4</v>
      </c>
      <c r="L28" s="140">
        <v>120</v>
      </c>
      <c r="M28" s="8">
        <v>7698.9647000000004</v>
      </c>
      <c r="S28" s="431" t="s">
        <v>1188</v>
      </c>
      <c r="T28" s="352"/>
      <c r="U28" s="438"/>
      <c r="V28" s="342"/>
      <c r="W28"/>
      <c r="X28"/>
      <c r="Y28"/>
      <c r="Z28" s="459">
        <v>66.570930000000004</v>
      </c>
      <c r="AA28" s="459">
        <v>18.67511</v>
      </c>
      <c r="AB28" s="456">
        <v>179.86789999999999</v>
      </c>
      <c r="AC28" s="456">
        <v>76.746399999999994</v>
      </c>
      <c r="AD28" s="458">
        <v>4.4500541440000001</v>
      </c>
      <c r="AE28" s="456">
        <v>1.0269999999999999</v>
      </c>
      <c r="AF28" s="456">
        <v>0.16200000000000001</v>
      </c>
      <c r="AG28" s="456">
        <v>4.33</v>
      </c>
      <c r="AH28" s="456">
        <v>86.08</v>
      </c>
      <c r="AI28" s="455">
        <v>1813.595</v>
      </c>
      <c r="AJ28" s="456">
        <v>4.7469900000000003</v>
      </c>
      <c r="AK28" s="456">
        <v>3.88252</v>
      </c>
      <c r="AL28" s="456">
        <v>48.552500000000002</v>
      </c>
      <c r="AM28" s="456">
        <v>1.53826</v>
      </c>
      <c r="AN28" s="454">
        <v>147415308.5</v>
      </c>
      <c r="AO28" s="457">
        <v>0.705762</v>
      </c>
      <c r="AP28" s="454">
        <v>395199.10245000001</v>
      </c>
      <c r="AQ28" s="457">
        <v>3.1501500000000002E-2</v>
      </c>
      <c r="AR28" s="456">
        <v>136.084</v>
      </c>
      <c r="AS28" s="454" t="s">
        <v>472</v>
      </c>
      <c r="AT28" s="456">
        <v>43.809399999999997</v>
      </c>
    </row>
    <row r="29" spans="1:47">
      <c r="A29" t="s">
        <v>1188</v>
      </c>
      <c r="B29" t="s">
        <v>1040</v>
      </c>
      <c r="C29" s="15">
        <v>0.18680555555555556</v>
      </c>
      <c r="E29" s="16">
        <v>30</v>
      </c>
      <c r="F29" s="16" t="s">
        <v>1039</v>
      </c>
      <c r="G29" s="140">
        <v>870</v>
      </c>
      <c r="H29" s="140">
        <v>782</v>
      </c>
      <c r="I29" t="s">
        <v>1181</v>
      </c>
      <c r="J29" s="16" t="s">
        <v>796</v>
      </c>
      <c r="K29" s="16">
        <v>4</v>
      </c>
      <c r="L29" s="140">
        <v>180</v>
      </c>
      <c r="M29" s="8">
        <v>7698.9647000000004</v>
      </c>
      <c r="S29" s="431" t="s">
        <v>1188</v>
      </c>
      <c r="T29" s="352"/>
      <c r="U29" s="438"/>
      <c r="V29" s="342"/>
      <c r="W29"/>
      <c r="X29"/>
      <c r="Y29"/>
      <c r="Z29" s="459">
        <v>66.581580000000002</v>
      </c>
      <c r="AA29" s="459">
        <v>18.676549999999999</v>
      </c>
      <c r="AB29" s="456">
        <v>181.8948</v>
      </c>
      <c r="AC29" s="456">
        <v>76.741399999999999</v>
      </c>
      <c r="AD29" s="458">
        <v>4.4834787426</v>
      </c>
      <c r="AE29" s="456">
        <v>1.0269999999999999</v>
      </c>
      <c r="AF29" s="456">
        <v>0.16200000000000001</v>
      </c>
      <c r="AG29" s="456">
        <v>4.33</v>
      </c>
      <c r="AH29" s="456">
        <v>86.084999999999994</v>
      </c>
      <c r="AI29" s="455">
        <v>1813.577</v>
      </c>
      <c r="AJ29" s="456">
        <v>4.7389000000000001</v>
      </c>
      <c r="AK29" s="456">
        <v>3.8829199999999999</v>
      </c>
      <c r="AL29" s="456">
        <v>48.535640000000001</v>
      </c>
      <c r="AM29" s="456">
        <v>1.5382800000000001</v>
      </c>
      <c r="AN29" s="454">
        <v>147415393.19999999</v>
      </c>
      <c r="AO29" s="457">
        <v>0.70559490000000002</v>
      </c>
      <c r="AP29" s="454">
        <v>395203.06767999998</v>
      </c>
      <c r="AQ29" s="457">
        <v>3.4581099999999997E-2</v>
      </c>
      <c r="AR29" s="456">
        <v>136.09270000000001</v>
      </c>
      <c r="AS29" s="454" t="s">
        <v>472</v>
      </c>
      <c r="AT29" s="456">
        <v>43.800699999999999</v>
      </c>
    </row>
    <row r="30" spans="1:47">
      <c r="A30" t="s">
        <v>996</v>
      </c>
      <c r="B30" t="s">
        <v>946</v>
      </c>
      <c r="C30" s="15">
        <v>0.19027777777777777</v>
      </c>
      <c r="E30" s="16">
        <v>300</v>
      </c>
      <c r="F30" s="16" t="s">
        <v>1039</v>
      </c>
      <c r="G30" s="140">
        <v>870</v>
      </c>
      <c r="H30" s="140">
        <v>782</v>
      </c>
      <c r="I30" t="s">
        <v>997</v>
      </c>
      <c r="J30" s="16" t="s">
        <v>796</v>
      </c>
      <c r="K30" s="16">
        <v>4</v>
      </c>
      <c r="L30" s="140">
        <v>180</v>
      </c>
      <c r="M30" s="8">
        <v>7698.9647000000004</v>
      </c>
      <c r="S30"/>
      <c r="T30" s="352"/>
      <c r="U30" s="438"/>
      <c r="V30" s="342"/>
      <c r="W30"/>
      <c r="X30"/>
      <c r="Y30"/>
    </row>
    <row r="31" spans="1:47">
      <c r="A31" t="s">
        <v>998</v>
      </c>
      <c r="B31" t="s">
        <v>1324</v>
      </c>
      <c r="C31" s="15">
        <v>0.19652777777777777</v>
      </c>
      <c r="D31" s="38">
        <v>0</v>
      </c>
      <c r="E31" s="16">
        <v>30</v>
      </c>
      <c r="F31" s="16" t="s">
        <v>1038</v>
      </c>
      <c r="G31" s="140">
        <v>880</v>
      </c>
      <c r="H31" s="140">
        <v>866</v>
      </c>
      <c r="I31" t="s">
        <v>526</v>
      </c>
      <c r="J31" s="16" t="s">
        <v>1258</v>
      </c>
      <c r="K31" s="16">
        <v>4</v>
      </c>
      <c r="L31" s="140">
        <v>180</v>
      </c>
      <c r="M31" s="153">
        <v>7647.38</v>
      </c>
      <c r="N31" t="s">
        <v>750</v>
      </c>
      <c r="O31" s="140">
        <v>264.10000000000002</v>
      </c>
      <c r="P31" s="140">
        <v>263.8</v>
      </c>
      <c r="S31"/>
      <c r="T31" s="352"/>
      <c r="U31" s="438"/>
      <c r="V31" s="342"/>
      <c r="W31"/>
      <c r="X31"/>
      <c r="Y31"/>
    </row>
    <row r="32" spans="1:47">
      <c r="A32" t="s">
        <v>1338</v>
      </c>
      <c r="B32" t="s">
        <v>1073</v>
      </c>
      <c r="C32" s="15">
        <v>0.19930555555555554</v>
      </c>
      <c r="D32" s="38">
        <v>0</v>
      </c>
      <c r="E32" s="16">
        <v>30</v>
      </c>
      <c r="F32" s="16" t="s">
        <v>744</v>
      </c>
      <c r="G32" s="140">
        <v>1190</v>
      </c>
      <c r="H32" s="140">
        <v>998</v>
      </c>
      <c r="I32" t="s">
        <v>526</v>
      </c>
      <c r="J32" s="16" t="s">
        <v>1258</v>
      </c>
      <c r="K32" s="16">
        <v>4</v>
      </c>
      <c r="L32" s="140">
        <v>180</v>
      </c>
      <c r="M32" s="8">
        <v>5891.451</v>
      </c>
      <c r="N32" t="s">
        <v>802</v>
      </c>
      <c r="O32" s="140">
        <v>264.8</v>
      </c>
      <c r="P32" s="140">
        <v>268.60000000000002</v>
      </c>
      <c r="S32"/>
      <c r="T32" s="352"/>
      <c r="U32" s="438"/>
      <c r="V32" s="342"/>
      <c r="W32"/>
      <c r="X32"/>
      <c r="Y32"/>
    </row>
    <row r="33" spans="1:46">
      <c r="A33" t="s">
        <v>999</v>
      </c>
      <c r="B33" t="s">
        <v>1044</v>
      </c>
      <c r="C33" s="15">
        <v>0.20416666666666669</v>
      </c>
      <c r="E33" s="16">
        <v>30</v>
      </c>
      <c r="F33" s="16" t="s">
        <v>744</v>
      </c>
      <c r="G33" s="140">
        <v>1190</v>
      </c>
      <c r="H33" s="140">
        <v>1103</v>
      </c>
      <c r="I33" t="s">
        <v>1181</v>
      </c>
      <c r="J33" s="16" t="s">
        <v>796</v>
      </c>
      <c r="K33" s="16">
        <v>4</v>
      </c>
      <c r="L33" s="140">
        <v>180</v>
      </c>
      <c r="M33" s="8">
        <v>5889.9508999999998</v>
      </c>
      <c r="S33" s="431" t="s">
        <v>1188</v>
      </c>
      <c r="T33" s="352"/>
      <c r="U33" s="438"/>
      <c r="V33" s="342"/>
      <c r="W33"/>
      <c r="X33"/>
      <c r="Y33"/>
      <c r="Z33" s="459">
        <v>66.714950000000002</v>
      </c>
      <c r="AA33" s="459">
        <v>18.692900000000002</v>
      </c>
      <c r="AB33" s="456">
        <v>205.7276</v>
      </c>
      <c r="AC33" s="456">
        <v>75.494200000000006</v>
      </c>
      <c r="AD33" s="458">
        <v>4.9012862249999998</v>
      </c>
      <c r="AE33" s="456">
        <v>1.0329999999999999</v>
      </c>
      <c r="AF33" s="456">
        <v>0.16300000000000001</v>
      </c>
      <c r="AG33" s="456">
        <v>4.33</v>
      </c>
      <c r="AH33" s="456">
        <v>86.150999999999996</v>
      </c>
      <c r="AI33" s="455">
        <v>1813.2070000000001</v>
      </c>
      <c r="AJ33" s="456">
        <v>4.6376299999999997</v>
      </c>
      <c r="AK33" s="456">
        <v>3.88958</v>
      </c>
      <c r="AL33" s="456">
        <v>48.324919999999999</v>
      </c>
      <c r="AM33" s="456">
        <v>1.53853</v>
      </c>
      <c r="AN33" s="454">
        <v>147416450</v>
      </c>
      <c r="AO33" s="457">
        <v>0.70350290000000004</v>
      </c>
      <c r="AP33" s="454">
        <v>395283.77544</v>
      </c>
      <c r="AQ33" s="457">
        <v>7.2976899999999997E-2</v>
      </c>
      <c r="AR33" s="456">
        <v>136.20189999999999</v>
      </c>
      <c r="AS33" s="454" t="s">
        <v>472</v>
      </c>
      <c r="AT33" s="456">
        <v>43.691699999999997</v>
      </c>
    </row>
    <row r="34" spans="1:46">
      <c r="A34" t="s">
        <v>999</v>
      </c>
      <c r="B34" t="s">
        <v>874</v>
      </c>
      <c r="C34" s="15">
        <v>0.20625000000000002</v>
      </c>
      <c r="E34" s="16">
        <v>30</v>
      </c>
      <c r="F34" s="16" t="s">
        <v>744</v>
      </c>
      <c r="G34" s="140">
        <v>1190</v>
      </c>
      <c r="H34" s="140">
        <v>1103</v>
      </c>
      <c r="I34" t="s">
        <v>1181</v>
      </c>
      <c r="J34" s="16" t="s">
        <v>796</v>
      </c>
      <c r="K34" s="16">
        <v>4</v>
      </c>
      <c r="L34" s="140">
        <v>120</v>
      </c>
      <c r="M34" s="8">
        <v>5889.9508999999998</v>
      </c>
      <c r="S34" s="431" t="s">
        <v>1188</v>
      </c>
      <c r="T34" s="352"/>
      <c r="U34" s="438"/>
      <c r="V34" s="342"/>
      <c r="W34"/>
      <c r="X34"/>
      <c r="Y34"/>
      <c r="Z34" s="459">
        <v>66.731009999999998</v>
      </c>
      <c r="AA34" s="459">
        <v>18.694659999999999</v>
      </c>
      <c r="AB34" s="456">
        <v>208.2491</v>
      </c>
      <c r="AC34" s="456">
        <v>75.212400000000002</v>
      </c>
      <c r="AD34" s="458">
        <v>4.9514231229999996</v>
      </c>
      <c r="AE34" s="456">
        <v>1.034</v>
      </c>
      <c r="AF34" s="456">
        <v>0.16400000000000001</v>
      </c>
      <c r="AG34" s="456">
        <v>4.33</v>
      </c>
      <c r="AH34" s="456">
        <v>86.159000000000006</v>
      </c>
      <c r="AI34" s="455">
        <v>1813.145</v>
      </c>
      <c r="AJ34" s="456">
        <v>4.6254900000000001</v>
      </c>
      <c r="AK34" s="456">
        <v>3.89059</v>
      </c>
      <c r="AL34" s="456">
        <v>48.299630000000001</v>
      </c>
      <c r="AM34" s="456">
        <v>1.5385599999999999</v>
      </c>
      <c r="AN34" s="454">
        <v>147416576.59999999</v>
      </c>
      <c r="AO34" s="457">
        <v>0.70325139999999997</v>
      </c>
      <c r="AP34" s="454">
        <v>395297.32484000002</v>
      </c>
      <c r="AQ34" s="457">
        <v>7.7560199999999996E-2</v>
      </c>
      <c r="AR34" s="456">
        <v>136.215</v>
      </c>
      <c r="AS34" s="454" t="s">
        <v>472</v>
      </c>
      <c r="AT34" s="456">
        <v>43.678600000000003</v>
      </c>
    </row>
    <row r="35" spans="1:46">
      <c r="A35" t="s">
        <v>687</v>
      </c>
      <c r="B35" t="s">
        <v>875</v>
      </c>
      <c r="C35" s="15">
        <v>0.20833333333333334</v>
      </c>
      <c r="E35" s="16">
        <v>300</v>
      </c>
      <c r="F35" s="16" t="s">
        <v>744</v>
      </c>
      <c r="G35" s="140">
        <v>1190</v>
      </c>
      <c r="H35" s="140">
        <v>1103</v>
      </c>
      <c r="I35" t="s">
        <v>1300</v>
      </c>
      <c r="J35" s="16" t="s">
        <v>796</v>
      </c>
      <c r="K35" s="16">
        <v>4</v>
      </c>
      <c r="L35" s="140">
        <v>120</v>
      </c>
      <c r="M35" s="8">
        <v>5889.9508999999998</v>
      </c>
      <c r="S35" s="431" t="s">
        <v>1100</v>
      </c>
      <c r="T35" s="352">
        <v>0</v>
      </c>
      <c r="U35" s="438">
        <v>0</v>
      </c>
      <c r="V35" s="431" t="s">
        <v>12</v>
      </c>
      <c r="W35" s="455">
        <v>93.780821993971458</v>
      </c>
      <c r="X35" s="455">
        <v>-8.0260710250519995</v>
      </c>
      <c r="Y35" s="455">
        <v>114.9910391911244</v>
      </c>
      <c r="Z35" s="459">
        <v>66.763180000000006</v>
      </c>
      <c r="AA35" s="459">
        <v>18.698029999999999</v>
      </c>
      <c r="AB35" s="456">
        <v>213.0163</v>
      </c>
      <c r="AC35" s="456">
        <v>74.578599999999994</v>
      </c>
      <c r="AD35" s="458">
        <v>5.0516969188000003</v>
      </c>
      <c r="AE35" s="456">
        <v>1.0369999999999999</v>
      </c>
      <c r="AF35" s="456">
        <v>0.16400000000000001</v>
      </c>
      <c r="AG35" s="456">
        <v>4.33</v>
      </c>
      <c r="AH35" s="456">
        <v>86.174000000000007</v>
      </c>
      <c r="AI35" s="455">
        <v>1813.009</v>
      </c>
      <c r="AJ35" s="456">
        <v>4.6012399999999998</v>
      </c>
      <c r="AK35" s="456">
        <v>3.8927399999999999</v>
      </c>
      <c r="AL35" s="456">
        <v>48.24906</v>
      </c>
      <c r="AM35" s="456">
        <v>1.5386200000000001</v>
      </c>
      <c r="AN35" s="454">
        <v>147416829.69999999</v>
      </c>
      <c r="AO35" s="457">
        <v>0.70274820000000005</v>
      </c>
      <c r="AP35" s="454">
        <v>395326.89516999997</v>
      </c>
      <c r="AQ35" s="457">
        <v>8.6702299999999996E-2</v>
      </c>
      <c r="AR35" s="456">
        <v>136.24119999999999</v>
      </c>
      <c r="AS35" s="454" t="s">
        <v>472</v>
      </c>
      <c r="AT35" s="456">
        <v>43.6524</v>
      </c>
    </row>
    <row r="36" spans="1:46">
      <c r="A36" s="323" t="s">
        <v>160</v>
      </c>
      <c r="B36" t="s">
        <v>877</v>
      </c>
      <c r="C36" s="15">
        <v>0.21319444444444444</v>
      </c>
      <c r="E36" s="16">
        <v>300</v>
      </c>
      <c r="F36" s="16" t="s">
        <v>744</v>
      </c>
      <c r="G36" s="140">
        <v>1190</v>
      </c>
      <c r="H36" s="140">
        <v>1103</v>
      </c>
      <c r="I36" s="323" t="s">
        <v>288</v>
      </c>
      <c r="J36" s="16" t="s">
        <v>796</v>
      </c>
      <c r="K36" s="16">
        <v>4</v>
      </c>
      <c r="L36" s="140">
        <v>120</v>
      </c>
      <c r="M36" s="8">
        <v>5889.9508999999998</v>
      </c>
      <c r="S36" s="433" t="s">
        <v>480</v>
      </c>
      <c r="T36" s="352">
        <v>0</v>
      </c>
      <c r="U36" s="438">
        <v>0</v>
      </c>
      <c r="V36" s="431" t="s">
        <v>12</v>
      </c>
      <c r="W36" s="455">
        <v>92.614797219198678</v>
      </c>
      <c r="X36" s="455">
        <v>-23.103685633900874</v>
      </c>
      <c r="Y36" s="455">
        <v>115.00794745072017</v>
      </c>
      <c r="Z36" s="459">
        <v>66.800830000000005</v>
      </c>
      <c r="AA36" s="459">
        <v>18.701740000000001</v>
      </c>
      <c r="AB36" s="456">
        <v>218.10929999999999</v>
      </c>
      <c r="AC36" s="456">
        <v>73.733800000000002</v>
      </c>
      <c r="AD36" s="458">
        <v>5.1686830139</v>
      </c>
      <c r="AE36" s="456">
        <v>1.0409999999999999</v>
      </c>
      <c r="AF36" s="456">
        <v>0.16500000000000001</v>
      </c>
      <c r="AG36" s="456">
        <v>4.33</v>
      </c>
      <c r="AH36" s="456">
        <v>86.192999999999998</v>
      </c>
      <c r="AI36" s="455">
        <v>1812.8320000000001</v>
      </c>
      <c r="AJ36" s="456">
        <v>4.57301</v>
      </c>
      <c r="AK36" s="456">
        <v>3.89547</v>
      </c>
      <c r="AL36" s="456">
        <v>48.190049999999999</v>
      </c>
      <c r="AM36" s="456">
        <v>1.5387</v>
      </c>
      <c r="AN36" s="454">
        <v>147417124.80000001</v>
      </c>
      <c r="AO36" s="457">
        <v>0.70216069999999997</v>
      </c>
      <c r="AP36" s="454">
        <v>395365.54454999999</v>
      </c>
      <c r="AQ36" s="457">
        <v>9.7320299999999998E-2</v>
      </c>
      <c r="AR36" s="456">
        <v>136.27189999999999</v>
      </c>
      <c r="AS36" s="454" t="s">
        <v>472</v>
      </c>
      <c r="AT36" s="456">
        <v>43.6218</v>
      </c>
    </row>
    <row r="37" spans="1:46">
      <c r="A37" t="s">
        <v>682</v>
      </c>
      <c r="B37" t="s">
        <v>879</v>
      </c>
      <c r="C37" s="15">
        <v>0.21736111111111112</v>
      </c>
      <c r="E37" s="16">
        <v>300</v>
      </c>
      <c r="F37" s="16" t="s">
        <v>744</v>
      </c>
      <c r="G37" s="140">
        <v>1190</v>
      </c>
      <c r="H37" s="140">
        <v>1103</v>
      </c>
      <c r="I37" s="323" t="s">
        <v>287</v>
      </c>
      <c r="J37" s="16" t="s">
        <v>796</v>
      </c>
      <c r="K37" s="16">
        <v>4</v>
      </c>
      <c r="L37" s="140">
        <v>120</v>
      </c>
      <c r="M37" s="8">
        <v>5889.9508999999998</v>
      </c>
      <c r="S37" s="431" t="s">
        <v>498</v>
      </c>
      <c r="T37" s="352">
        <v>0</v>
      </c>
      <c r="U37" s="438">
        <v>0</v>
      </c>
      <c r="V37" s="431" t="s">
        <v>12</v>
      </c>
      <c r="W37" s="455">
        <v>96.18925205693553</v>
      </c>
      <c r="X37" s="455">
        <v>26.433020851113209</v>
      </c>
      <c r="Y37" s="455">
        <v>115.02004580898802</v>
      </c>
      <c r="Z37" s="459">
        <v>66.833200000000005</v>
      </c>
      <c r="AA37" s="459">
        <v>18.704730000000001</v>
      </c>
      <c r="AB37" s="456">
        <v>222.08510000000001</v>
      </c>
      <c r="AC37" s="456">
        <v>72.931700000000006</v>
      </c>
      <c r="AD37" s="458">
        <v>5.2689568096999997</v>
      </c>
      <c r="AE37" s="456">
        <v>1.046</v>
      </c>
      <c r="AF37" s="456">
        <v>0.16500000000000001</v>
      </c>
      <c r="AG37" s="456">
        <v>4.32</v>
      </c>
      <c r="AH37" s="456">
        <v>86.209000000000003</v>
      </c>
      <c r="AI37" s="455">
        <v>1812.664</v>
      </c>
      <c r="AJ37" s="456">
        <v>4.54887</v>
      </c>
      <c r="AK37" s="456">
        <v>3.8980199999999998</v>
      </c>
      <c r="AL37" s="456">
        <v>48.139479999999999</v>
      </c>
      <c r="AM37" s="456">
        <v>1.5387599999999999</v>
      </c>
      <c r="AN37" s="454">
        <v>147417377.40000001</v>
      </c>
      <c r="AO37" s="457">
        <v>0.70165670000000002</v>
      </c>
      <c r="AP37" s="454">
        <v>395402.21341999999</v>
      </c>
      <c r="AQ37" s="457">
        <v>0.1063735</v>
      </c>
      <c r="AR37" s="456">
        <v>136.29820000000001</v>
      </c>
      <c r="AS37" s="454" t="s">
        <v>472</v>
      </c>
      <c r="AT37" s="456">
        <v>43.595500000000001</v>
      </c>
    </row>
    <row r="38" spans="1:46">
      <c r="A38" t="s">
        <v>841</v>
      </c>
      <c r="B38" t="s">
        <v>1090</v>
      </c>
      <c r="C38" s="15">
        <v>0.22500000000000001</v>
      </c>
      <c r="E38" s="16">
        <v>300</v>
      </c>
      <c r="F38" s="16" t="s">
        <v>744</v>
      </c>
      <c r="G38" s="140">
        <v>1190</v>
      </c>
      <c r="H38" s="140">
        <v>1103</v>
      </c>
      <c r="I38" t="s">
        <v>751</v>
      </c>
      <c r="J38" s="16" t="s">
        <v>796</v>
      </c>
      <c r="K38" s="16">
        <v>4</v>
      </c>
      <c r="L38" s="140">
        <v>120</v>
      </c>
      <c r="M38" s="8">
        <v>5889.9508999999998</v>
      </c>
      <c r="S38" s="431" t="s">
        <v>503</v>
      </c>
      <c r="T38" s="352">
        <v>25</v>
      </c>
      <c r="U38" s="438">
        <v>0</v>
      </c>
      <c r="V38" s="432" t="s">
        <v>1291</v>
      </c>
      <c r="W38" s="455">
        <v>-85.470343278480655</v>
      </c>
      <c r="X38" s="455">
        <v>2.6163804421830581</v>
      </c>
      <c r="Y38" s="455">
        <v>-349.77431037270981</v>
      </c>
      <c r="Z38" s="459">
        <v>66.892849999999996</v>
      </c>
      <c r="AA38" s="459">
        <v>18.70975</v>
      </c>
      <c r="AB38" s="456">
        <v>228.51609999999999</v>
      </c>
      <c r="AC38" s="456">
        <v>71.306899999999999</v>
      </c>
      <c r="AD38" s="458">
        <v>5.4527921021000001</v>
      </c>
      <c r="AE38" s="456">
        <v>1.0549999999999999</v>
      </c>
      <c r="AF38" s="456">
        <v>0.16700000000000001</v>
      </c>
      <c r="AG38" s="456">
        <v>4.32</v>
      </c>
      <c r="AH38" s="456">
        <v>86.238</v>
      </c>
      <c r="AI38" s="455">
        <v>1812.317</v>
      </c>
      <c r="AJ38" s="456">
        <v>4.5048300000000001</v>
      </c>
      <c r="AK38" s="456">
        <v>3.9031699999999998</v>
      </c>
      <c r="AL38" s="456">
        <v>48.046759999999999</v>
      </c>
      <c r="AM38" s="456">
        <v>1.53887</v>
      </c>
      <c r="AN38" s="454">
        <v>147417840.19999999</v>
      </c>
      <c r="AO38" s="457">
        <v>0.70073180000000002</v>
      </c>
      <c r="AP38" s="454">
        <v>395477.86796</v>
      </c>
      <c r="AQ38" s="457">
        <v>0.12283529999999999</v>
      </c>
      <c r="AR38" s="456">
        <v>136.3466</v>
      </c>
      <c r="AS38" s="454" t="s">
        <v>472</v>
      </c>
      <c r="AT38" s="456">
        <v>43.547199999999997</v>
      </c>
    </row>
    <row r="39" spans="1:46">
      <c r="A39" s="323" t="s">
        <v>289</v>
      </c>
      <c r="B39" t="s">
        <v>1092</v>
      </c>
      <c r="C39" s="15">
        <v>0.23263888888888887</v>
      </c>
      <c r="E39" s="16">
        <v>60</v>
      </c>
      <c r="F39" s="16" t="s">
        <v>744</v>
      </c>
      <c r="G39" s="140">
        <v>1190</v>
      </c>
      <c r="H39" s="140">
        <v>1103</v>
      </c>
      <c r="I39" s="431" t="s">
        <v>11</v>
      </c>
      <c r="J39" s="16" t="s">
        <v>796</v>
      </c>
      <c r="K39" s="16">
        <v>4</v>
      </c>
      <c r="L39" s="140">
        <v>120</v>
      </c>
      <c r="M39" s="8">
        <v>5889.9508999999998</v>
      </c>
      <c r="S39" s="431" t="s">
        <v>1188</v>
      </c>
      <c r="T39" s="352"/>
      <c r="U39" s="438"/>
      <c r="V39" s="342"/>
      <c r="W39"/>
      <c r="X39"/>
      <c r="Y39"/>
      <c r="Z39" s="459">
        <v>66.941999999999993</v>
      </c>
      <c r="AA39" s="459">
        <v>18.713429999999999</v>
      </c>
      <c r="AB39" s="456">
        <v>233.05119999999999</v>
      </c>
      <c r="AC39" s="456">
        <v>69.858099999999993</v>
      </c>
      <c r="AD39" s="458">
        <v>5.6032027957999997</v>
      </c>
      <c r="AE39" s="456">
        <v>1.0649999999999999</v>
      </c>
      <c r="AF39" s="456">
        <v>0.16800000000000001</v>
      </c>
      <c r="AG39" s="456">
        <v>4.32</v>
      </c>
      <c r="AH39" s="456">
        <v>86.262</v>
      </c>
      <c r="AI39" s="455">
        <v>1811.9970000000001</v>
      </c>
      <c r="AJ39" s="456">
        <v>4.4690399999999997</v>
      </c>
      <c r="AK39" s="456">
        <v>3.9078499999999998</v>
      </c>
      <c r="AL39" s="456">
        <v>47.9709</v>
      </c>
      <c r="AM39" s="456">
        <v>1.5389600000000001</v>
      </c>
      <c r="AN39" s="454">
        <v>147418218.40000001</v>
      </c>
      <c r="AO39" s="457">
        <v>0.69997419999999999</v>
      </c>
      <c r="AP39" s="454">
        <v>395547.80598</v>
      </c>
      <c r="AQ39" s="457">
        <v>0.13615169999999999</v>
      </c>
      <c r="AR39" s="456">
        <v>136.38650000000001</v>
      </c>
      <c r="AS39" s="454" t="s">
        <v>472</v>
      </c>
      <c r="AT39" s="456">
        <v>43.507399999999997</v>
      </c>
    </row>
    <row r="40" spans="1:46">
      <c r="A40" t="s">
        <v>536</v>
      </c>
      <c r="B40" t="s">
        <v>884</v>
      </c>
      <c r="C40" s="15">
        <v>0.23472222222222219</v>
      </c>
      <c r="E40" s="16">
        <v>300</v>
      </c>
      <c r="F40" s="16" t="s">
        <v>744</v>
      </c>
      <c r="G40" s="140">
        <v>1190</v>
      </c>
      <c r="H40" s="140">
        <v>1103</v>
      </c>
      <c r="I40" t="s">
        <v>537</v>
      </c>
      <c r="J40" s="16" t="s">
        <v>796</v>
      </c>
      <c r="K40" s="16">
        <v>4</v>
      </c>
      <c r="L40" s="140">
        <v>180</v>
      </c>
      <c r="M40" s="8">
        <v>5889.9508999999998</v>
      </c>
      <c r="N40" t="s">
        <v>694</v>
      </c>
      <c r="S40" s="431" t="s">
        <v>535</v>
      </c>
      <c r="T40" s="352">
        <v>0</v>
      </c>
      <c r="U40" s="438">
        <v>3.87</v>
      </c>
      <c r="V40" s="432" t="s">
        <v>1291</v>
      </c>
      <c r="W40" s="455">
        <v>-92.538461093196858</v>
      </c>
      <c r="X40" s="455">
        <v>62.521215707116461</v>
      </c>
      <c r="Y40" s="455">
        <v>38.619014448176813</v>
      </c>
      <c r="Z40" s="459">
        <v>66.969459999999998</v>
      </c>
      <c r="AA40" s="459">
        <v>18.715299999999999</v>
      </c>
      <c r="AB40" s="456">
        <v>235.3263</v>
      </c>
      <c r="AC40" s="456">
        <v>69.015799999999999</v>
      </c>
      <c r="AD40" s="458">
        <v>5.6867642924000004</v>
      </c>
      <c r="AE40" s="456">
        <v>1.07</v>
      </c>
      <c r="AF40" s="456">
        <v>0.16900000000000001</v>
      </c>
      <c r="AG40" s="456">
        <v>4.32</v>
      </c>
      <c r="AH40" s="456">
        <v>86.275000000000006</v>
      </c>
      <c r="AI40" s="455">
        <v>1811.8040000000001</v>
      </c>
      <c r="AJ40" s="456">
        <v>4.4492700000000003</v>
      </c>
      <c r="AK40" s="456">
        <v>3.9106299999999998</v>
      </c>
      <c r="AL40" s="456">
        <v>47.928759999999997</v>
      </c>
      <c r="AM40" s="456">
        <v>1.53901</v>
      </c>
      <c r="AN40" s="454">
        <v>147418428.40000001</v>
      </c>
      <c r="AO40" s="457">
        <v>0.69955290000000003</v>
      </c>
      <c r="AP40" s="454">
        <v>395589.75527000002</v>
      </c>
      <c r="AQ40" s="457">
        <v>0.14348250000000001</v>
      </c>
      <c r="AR40" s="456">
        <v>136.40880000000001</v>
      </c>
      <c r="AS40" s="454" t="s">
        <v>472</v>
      </c>
      <c r="AT40" s="456">
        <v>43.485100000000003</v>
      </c>
    </row>
    <row r="41" spans="1:46">
      <c r="A41" t="s">
        <v>988</v>
      </c>
      <c r="B41" t="s">
        <v>885</v>
      </c>
      <c r="C41" s="15">
        <v>0.24097222222222223</v>
      </c>
      <c r="E41" s="16">
        <v>300</v>
      </c>
      <c r="F41" s="16" t="s">
        <v>744</v>
      </c>
      <c r="G41" s="140">
        <v>1190</v>
      </c>
      <c r="H41" s="140">
        <v>1103</v>
      </c>
      <c r="I41" t="s">
        <v>1300</v>
      </c>
      <c r="J41" s="16" t="s">
        <v>796</v>
      </c>
      <c r="K41" s="16">
        <v>4</v>
      </c>
      <c r="L41" s="140">
        <v>180</v>
      </c>
      <c r="M41" s="8">
        <v>5889.9508999999998</v>
      </c>
      <c r="S41" s="431" t="s">
        <v>375</v>
      </c>
      <c r="T41" s="352">
        <v>0</v>
      </c>
      <c r="U41" s="438">
        <v>0</v>
      </c>
      <c r="V41" s="431" t="s">
        <v>198</v>
      </c>
      <c r="W41" s="455">
        <v>-103.77179139656553</v>
      </c>
      <c r="X41" s="455">
        <v>78.495123797193415</v>
      </c>
      <c r="Y41" s="455">
        <v>172.64326746952065</v>
      </c>
      <c r="Z41" s="459">
        <v>67.019189999999995</v>
      </c>
      <c r="AA41" s="459">
        <v>18.71837</v>
      </c>
      <c r="AB41" s="456">
        <v>239.0411</v>
      </c>
      <c r="AC41" s="456">
        <v>67.444100000000006</v>
      </c>
      <c r="AD41" s="458">
        <v>5.8371749861</v>
      </c>
      <c r="AE41" s="456">
        <v>1.0820000000000001</v>
      </c>
      <c r="AF41" s="456">
        <v>0.17100000000000001</v>
      </c>
      <c r="AG41" s="456">
        <v>4.32</v>
      </c>
      <c r="AH41" s="456">
        <v>86.299000000000007</v>
      </c>
      <c r="AI41" s="455">
        <v>1811.433</v>
      </c>
      <c r="AJ41" s="456">
        <v>4.4139200000000001</v>
      </c>
      <c r="AK41" s="456">
        <v>3.9159799999999998</v>
      </c>
      <c r="AL41" s="456">
        <v>47.852899999999998</v>
      </c>
      <c r="AM41" s="456">
        <v>1.5390999999999999</v>
      </c>
      <c r="AN41" s="454">
        <v>147418805.90000001</v>
      </c>
      <c r="AO41" s="457">
        <v>0.69879400000000003</v>
      </c>
      <c r="AP41" s="454">
        <v>395670.77600999997</v>
      </c>
      <c r="AQ41" s="457">
        <v>0.15654370000000001</v>
      </c>
      <c r="AR41" s="456">
        <v>136.44900000000001</v>
      </c>
      <c r="AS41" s="454" t="s">
        <v>472</v>
      </c>
      <c r="AT41" s="456">
        <v>43.444899999999997</v>
      </c>
    </row>
    <row r="42" spans="1:46">
      <c r="A42" t="s">
        <v>988</v>
      </c>
      <c r="B42" t="s">
        <v>886</v>
      </c>
      <c r="C42" s="15">
        <v>0.24722222222222223</v>
      </c>
      <c r="E42" s="16">
        <v>300</v>
      </c>
      <c r="F42" s="16" t="s">
        <v>744</v>
      </c>
      <c r="G42" s="140">
        <v>1190</v>
      </c>
      <c r="H42" s="140">
        <v>1103</v>
      </c>
      <c r="I42" t="s">
        <v>989</v>
      </c>
      <c r="J42" s="16" t="s">
        <v>796</v>
      </c>
      <c r="K42" s="16">
        <v>4</v>
      </c>
      <c r="L42" s="140">
        <v>180</v>
      </c>
      <c r="M42" s="8">
        <v>5889.9508999999998</v>
      </c>
      <c r="S42" s="431" t="s">
        <v>375</v>
      </c>
      <c r="T42" s="352">
        <v>0</v>
      </c>
      <c r="U42" s="438">
        <v>0</v>
      </c>
      <c r="V42" s="431" t="s">
        <v>201</v>
      </c>
      <c r="W42" s="455">
        <v>-103.83075965004822</v>
      </c>
      <c r="X42" s="455">
        <v>78.597279705830445</v>
      </c>
      <c r="Y42" s="455">
        <v>395.72647417189228</v>
      </c>
      <c r="Z42" s="459">
        <v>67.06935</v>
      </c>
      <c r="AA42" s="459">
        <v>18.721060000000001</v>
      </c>
      <c r="AB42" s="456">
        <v>242.3347</v>
      </c>
      <c r="AC42" s="456">
        <v>65.813500000000005</v>
      </c>
      <c r="AD42" s="458">
        <v>5.9875856798999996</v>
      </c>
      <c r="AE42" s="456">
        <v>1.0960000000000001</v>
      </c>
      <c r="AF42" s="456">
        <v>0.17299999999999999</v>
      </c>
      <c r="AG42" s="456">
        <v>4.32</v>
      </c>
      <c r="AH42" s="456">
        <v>86.323999999999998</v>
      </c>
      <c r="AI42" s="455">
        <v>1811.03</v>
      </c>
      <c r="AJ42" s="456">
        <v>4.3788900000000002</v>
      </c>
      <c r="AK42" s="456">
        <v>3.9217599999999999</v>
      </c>
      <c r="AL42" s="456">
        <v>47.77704</v>
      </c>
      <c r="AM42" s="456">
        <v>1.5391900000000001</v>
      </c>
      <c r="AN42" s="454">
        <v>147419183</v>
      </c>
      <c r="AO42" s="457">
        <v>0.6980343</v>
      </c>
      <c r="AP42" s="454">
        <v>395758.80015999998</v>
      </c>
      <c r="AQ42" s="457">
        <v>0.16941600000000001</v>
      </c>
      <c r="AR42" s="456">
        <v>136.4896</v>
      </c>
      <c r="AS42" s="454" t="s">
        <v>472</v>
      </c>
      <c r="AT42" s="456">
        <v>43.404400000000003</v>
      </c>
    </row>
    <row r="43" spans="1:46">
      <c r="A43" t="s">
        <v>682</v>
      </c>
      <c r="B43" t="s">
        <v>657</v>
      </c>
      <c r="C43" s="15">
        <v>0.25416666666666665</v>
      </c>
      <c r="E43" s="16">
        <v>300</v>
      </c>
      <c r="F43" s="16" t="s">
        <v>744</v>
      </c>
      <c r="G43" s="140">
        <v>1190</v>
      </c>
      <c r="H43" s="140">
        <v>1103</v>
      </c>
      <c r="I43" t="s">
        <v>1300</v>
      </c>
      <c r="J43" s="16" t="s">
        <v>796</v>
      </c>
      <c r="K43" s="16">
        <v>4</v>
      </c>
      <c r="L43" s="140">
        <v>180</v>
      </c>
      <c r="M43" s="8">
        <v>5889.9508999999998</v>
      </c>
      <c r="S43" s="431" t="s">
        <v>498</v>
      </c>
      <c r="T43" s="352">
        <v>0</v>
      </c>
      <c r="U43" s="438">
        <v>0</v>
      </c>
      <c r="V43" s="431" t="s">
        <v>12</v>
      </c>
      <c r="W43" s="455">
        <v>95.94098510891375</v>
      </c>
      <c r="X43" s="455">
        <v>25.874834475484519</v>
      </c>
      <c r="Y43" s="455">
        <v>172.72587431983629</v>
      </c>
      <c r="Z43" s="459">
        <v>67.125630000000001</v>
      </c>
      <c r="AA43" s="459">
        <v>18.723610000000001</v>
      </c>
      <c r="AB43" s="456">
        <v>245.58359999999999</v>
      </c>
      <c r="AC43" s="456">
        <v>63.946599999999997</v>
      </c>
      <c r="AD43" s="458">
        <v>6.154708673</v>
      </c>
      <c r="AE43" s="456">
        <v>1.1120000000000001</v>
      </c>
      <c r="AF43" s="456">
        <v>0.17599999999999999</v>
      </c>
      <c r="AG43" s="456">
        <v>4.32</v>
      </c>
      <c r="AH43" s="456">
        <v>86.350999999999999</v>
      </c>
      <c r="AI43" s="455">
        <v>1810.546</v>
      </c>
      <c r="AJ43" s="456">
        <v>4.3404199999999999</v>
      </c>
      <c r="AK43" s="456">
        <v>3.9286799999999999</v>
      </c>
      <c r="AL43" s="456">
        <v>47.692749999999997</v>
      </c>
      <c r="AM43" s="456">
        <v>1.53929</v>
      </c>
      <c r="AN43" s="454">
        <v>147419601.59999999</v>
      </c>
      <c r="AO43" s="457">
        <v>0.69718919999999995</v>
      </c>
      <c r="AP43" s="454">
        <v>395864.68780999997</v>
      </c>
      <c r="AQ43" s="457">
        <v>0.18347350000000001</v>
      </c>
      <c r="AR43" s="456">
        <v>136.5352</v>
      </c>
      <c r="AS43" s="454" t="s">
        <v>472</v>
      </c>
      <c r="AT43" s="456">
        <v>43.358899999999998</v>
      </c>
    </row>
    <row r="44" spans="1:46">
      <c r="A44" t="s">
        <v>682</v>
      </c>
      <c r="B44" t="s">
        <v>658</v>
      </c>
      <c r="C44" s="15">
        <v>0.25972222222222224</v>
      </c>
      <c r="E44" s="16">
        <v>300</v>
      </c>
      <c r="F44" s="16" t="s">
        <v>744</v>
      </c>
      <c r="G44" s="140">
        <v>1190</v>
      </c>
      <c r="H44" s="140">
        <v>1103</v>
      </c>
      <c r="I44" t="s">
        <v>989</v>
      </c>
      <c r="J44" s="16" t="s">
        <v>796</v>
      </c>
      <c r="K44" s="16">
        <v>4</v>
      </c>
      <c r="L44" s="140">
        <v>180</v>
      </c>
      <c r="M44" s="8">
        <v>5889.9508999999998</v>
      </c>
      <c r="S44" s="431" t="s">
        <v>498</v>
      </c>
      <c r="T44" s="352">
        <v>0</v>
      </c>
      <c r="U44" s="438">
        <v>0</v>
      </c>
      <c r="V44" s="431" t="s">
        <v>200</v>
      </c>
      <c r="W44" s="455">
        <v>95.742719300606197</v>
      </c>
      <c r="X44" s="455">
        <v>24.197800212312437</v>
      </c>
      <c r="Y44" s="455">
        <v>395.92921467089946</v>
      </c>
      <c r="Z44" s="459">
        <v>67.171120000000002</v>
      </c>
      <c r="AA44" s="459">
        <v>18.72533</v>
      </c>
      <c r="AB44" s="456">
        <v>247.92259999999999</v>
      </c>
      <c r="AC44" s="456">
        <v>62.419600000000003</v>
      </c>
      <c r="AD44" s="458">
        <v>6.2884070674999997</v>
      </c>
      <c r="AE44" s="456">
        <v>1.127</v>
      </c>
      <c r="AF44" s="456">
        <v>0.17799999999999999</v>
      </c>
      <c r="AG44" s="456">
        <v>4.32</v>
      </c>
      <c r="AH44" s="456">
        <v>86.373000000000005</v>
      </c>
      <c r="AI44" s="455">
        <v>1810.1310000000001</v>
      </c>
      <c r="AJ44" s="456">
        <v>4.3100100000000001</v>
      </c>
      <c r="AK44" s="456">
        <v>3.9346100000000002</v>
      </c>
      <c r="AL44" s="456">
        <v>47.625320000000002</v>
      </c>
      <c r="AM44" s="456">
        <v>1.5393699999999999</v>
      </c>
      <c r="AN44" s="454">
        <v>147419936.09999999</v>
      </c>
      <c r="AO44" s="457">
        <v>0.69651240000000003</v>
      </c>
      <c r="AP44" s="454">
        <v>395955.41930000001</v>
      </c>
      <c r="AQ44" s="457">
        <v>0.194517</v>
      </c>
      <c r="AR44" s="456">
        <v>136.5719</v>
      </c>
      <c r="AS44" s="454" t="s">
        <v>472</v>
      </c>
      <c r="AT44" s="456">
        <v>43.322200000000002</v>
      </c>
    </row>
    <row r="45" spans="1:46">
      <c r="A45" t="s">
        <v>687</v>
      </c>
      <c r="B45" t="s">
        <v>810</v>
      </c>
      <c r="C45" s="15">
        <v>0.26458333333333334</v>
      </c>
      <c r="E45" s="16">
        <v>300</v>
      </c>
      <c r="F45" s="16" t="s">
        <v>744</v>
      </c>
      <c r="G45" s="140">
        <v>1190</v>
      </c>
      <c r="H45" s="140">
        <v>1103</v>
      </c>
      <c r="I45" s="323" t="s">
        <v>1300</v>
      </c>
      <c r="J45" s="16" t="s">
        <v>796</v>
      </c>
      <c r="K45" s="16">
        <v>4</v>
      </c>
      <c r="L45" s="140">
        <v>180</v>
      </c>
      <c r="M45" s="8">
        <v>5889.9508999999998</v>
      </c>
      <c r="S45" s="431" t="s">
        <v>1100</v>
      </c>
      <c r="T45" s="352">
        <v>0</v>
      </c>
      <c r="U45" s="438">
        <v>0</v>
      </c>
      <c r="V45" s="431" t="s">
        <v>12</v>
      </c>
      <c r="W45" s="455">
        <v>93.482056518736186</v>
      </c>
      <c r="X45" s="455">
        <v>-7.5276060179404309</v>
      </c>
      <c r="Y45" s="455">
        <v>172.80646471611772</v>
      </c>
      <c r="Z45" s="459">
        <v>67.211280000000002</v>
      </c>
      <c r="AA45" s="459">
        <v>18.726590000000002</v>
      </c>
      <c r="AB45" s="456">
        <v>249.8082</v>
      </c>
      <c r="AC45" s="456">
        <v>61.063299999999998</v>
      </c>
      <c r="AD45" s="458">
        <v>6.4053931627000003</v>
      </c>
      <c r="AE45" s="456">
        <v>1.1419999999999999</v>
      </c>
      <c r="AF45" s="456">
        <v>0.18099999999999999</v>
      </c>
      <c r="AG45" s="456">
        <v>4.32</v>
      </c>
      <c r="AH45" s="456">
        <v>86.391999999999996</v>
      </c>
      <c r="AI45" s="455">
        <v>1809.749</v>
      </c>
      <c r="AJ45" s="456">
        <v>4.2837100000000001</v>
      </c>
      <c r="AK45" s="456">
        <v>3.94008</v>
      </c>
      <c r="AL45" s="456">
        <v>47.566319999999997</v>
      </c>
      <c r="AM45" s="456">
        <v>1.5394399999999999</v>
      </c>
      <c r="AN45" s="454">
        <v>147420228.5</v>
      </c>
      <c r="AO45" s="457">
        <v>0.69591970000000003</v>
      </c>
      <c r="AP45" s="454">
        <v>396039.12348000001</v>
      </c>
      <c r="AQ45" s="457">
        <v>0.20402139999999999</v>
      </c>
      <c r="AR45" s="456">
        <v>136.6044</v>
      </c>
      <c r="AS45" s="454" t="s">
        <v>472</v>
      </c>
      <c r="AT45" s="456">
        <v>43.2898</v>
      </c>
    </row>
    <row r="46" spans="1:46">
      <c r="A46" t="s">
        <v>687</v>
      </c>
      <c r="B46" t="s">
        <v>1135</v>
      </c>
      <c r="C46" s="15">
        <v>0.27013888888888887</v>
      </c>
      <c r="E46" s="16">
        <v>300</v>
      </c>
      <c r="F46" s="16" t="s">
        <v>744</v>
      </c>
      <c r="G46" s="140">
        <v>1190</v>
      </c>
      <c r="H46" s="140">
        <v>1103</v>
      </c>
      <c r="I46" t="s">
        <v>989</v>
      </c>
      <c r="J46" s="16" t="s">
        <v>796</v>
      </c>
      <c r="K46" s="16">
        <v>4</v>
      </c>
      <c r="L46" s="140">
        <v>180</v>
      </c>
      <c r="M46" s="8">
        <v>5889.9508999999998</v>
      </c>
      <c r="S46" s="431" t="s">
        <v>1100</v>
      </c>
      <c r="T46" s="352">
        <v>0</v>
      </c>
      <c r="U46" s="438">
        <v>0</v>
      </c>
      <c r="V46" s="431" t="s">
        <v>200</v>
      </c>
      <c r="W46" s="455">
        <v>93.555010999274273</v>
      </c>
      <c r="X46" s="455">
        <v>-5.6256003400489565</v>
      </c>
      <c r="Y46" s="455">
        <v>396.11281210002471</v>
      </c>
      <c r="Z46" s="459">
        <v>67.25761</v>
      </c>
      <c r="AA46" s="459">
        <v>18.72777</v>
      </c>
      <c r="AB46" s="456">
        <v>251.80449999999999</v>
      </c>
      <c r="AC46" s="456">
        <v>59.494</v>
      </c>
      <c r="AD46" s="458">
        <v>6.5390915571999999</v>
      </c>
      <c r="AE46" s="456">
        <v>1.1599999999999999</v>
      </c>
      <c r="AF46" s="456">
        <v>0.183</v>
      </c>
      <c r="AG46" s="456">
        <v>4.32</v>
      </c>
      <c r="AH46" s="456">
        <v>86.415000000000006</v>
      </c>
      <c r="AI46" s="455">
        <v>1809.289</v>
      </c>
      <c r="AJ46" s="456">
        <v>4.2539999999999996</v>
      </c>
      <c r="AK46" s="456">
        <v>3.9466399999999999</v>
      </c>
      <c r="AL46" s="456">
        <v>47.498890000000003</v>
      </c>
      <c r="AM46" s="456">
        <v>1.53952</v>
      </c>
      <c r="AN46" s="454">
        <v>147420562.40000001</v>
      </c>
      <c r="AO46" s="457">
        <v>0.69524169999999996</v>
      </c>
      <c r="AP46" s="454">
        <v>396139.62977</v>
      </c>
      <c r="AQ46" s="457">
        <v>0.21469070000000001</v>
      </c>
      <c r="AR46" s="456">
        <v>136.64179999999999</v>
      </c>
      <c r="AS46" s="454" t="s">
        <v>472</v>
      </c>
      <c r="AT46" s="456">
        <v>43.252400000000002</v>
      </c>
    </row>
    <row r="47" spans="1:46">
      <c r="A47" s="323" t="s">
        <v>160</v>
      </c>
      <c r="B47" t="s">
        <v>1136</v>
      </c>
      <c r="C47" s="15">
        <v>0.27499999999999997</v>
      </c>
      <c r="E47" s="16">
        <v>300</v>
      </c>
      <c r="F47" s="16" t="s">
        <v>744</v>
      </c>
      <c r="G47" s="140">
        <v>1190</v>
      </c>
      <c r="H47" s="140">
        <v>1103</v>
      </c>
      <c r="I47" t="s">
        <v>1300</v>
      </c>
      <c r="J47" s="16" t="s">
        <v>796</v>
      </c>
      <c r="K47" s="16">
        <v>4</v>
      </c>
      <c r="L47" s="140">
        <v>180</v>
      </c>
      <c r="M47" s="8">
        <v>5889.9508999999998</v>
      </c>
      <c r="S47" s="433" t="s">
        <v>480</v>
      </c>
      <c r="T47" s="352">
        <v>0</v>
      </c>
      <c r="U47" s="438">
        <v>0</v>
      </c>
      <c r="V47" s="431" t="s">
        <v>12</v>
      </c>
      <c r="W47" s="455">
        <v>92.325329315387208</v>
      </c>
      <c r="X47" s="455">
        <v>-22.058447912966923</v>
      </c>
      <c r="Y47" s="455">
        <v>172.87964315092745</v>
      </c>
      <c r="Z47" s="459">
        <v>67.298559999999995</v>
      </c>
      <c r="AA47" s="459">
        <v>18.728570000000001</v>
      </c>
      <c r="AB47" s="456">
        <v>253.43020000000001</v>
      </c>
      <c r="AC47" s="456">
        <v>58.106699999999996</v>
      </c>
      <c r="AD47" s="458">
        <v>6.6560776523999996</v>
      </c>
      <c r="AE47" s="456">
        <v>1.177</v>
      </c>
      <c r="AF47" s="456">
        <v>0.186</v>
      </c>
      <c r="AG47" s="456">
        <v>4.32</v>
      </c>
      <c r="AH47" s="456">
        <v>86.433999999999997</v>
      </c>
      <c r="AI47" s="455">
        <v>1808.8689999999999</v>
      </c>
      <c r="AJ47" s="456">
        <v>4.2283499999999998</v>
      </c>
      <c r="AK47" s="456">
        <v>3.9526699999999999</v>
      </c>
      <c r="AL47" s="456">
        <v>47.439889999999998</v>
      </c>
      <c r="AM47" s="456">
        <v>1.53959</v>
      </c>
      <c r="AN47" s="454">
        <v>147420854.30000001</v>
      </c>
      <c r="AO47" s="457">
        <v>0.69464789999999998</v>
      </c>
      <c r="AP47" s="454">
        <v>396231.73527</v>
      </c>
      <c r="AQ47" s="457">
        <v>0.2238483</v>
      </c>
      <c r="AR47" s="456">
        <v>136.67490000000001</v>
      </c>
      <c r="AS47" s="454" t="s">
        <v>472</v>
      </c>
      <c r="AT47" s="456">
        <v>43.219299999999997</v>
      </c>
    </row>
    <row r="48" spans="1:46">
      <c r="A48" s="323" t="s">
        <v>160</v>
      </c>
      <c r="B48" t="s">
        <v>814</v>
      </c>
      <c r="C48" s="15">
        <v>0.28125</v>
      </c>
      <c r="E48" s="16">
        <v>300</v>
      </c>
      <c r="F48" s="16" t="s">
        <v>744</v>
      </c>
      <c r="G48" s="140">
        <v>1190</v>
      </c>
      <c r="H48" s="140">
        <v>1103</v>
      </c>
      <c r="I48" t="s">
        <v>989</v>
      </c>
      <c r="J48" s="16" t="s">
        <v>796</v>
      </c>
      <c r="K48" s="16">
        <v>4</v>
      </c>
      <c r="L48" s="140">
        <v>180</v>
      </c>
      <c r="M48" s="8">
        <v>5889.9508999999998</v>
      </c>
      <c r="S48" s="433" t="s">
        <v>480</v>
      </c>
      <c r="T48" s="352">
        <v>0</v>
      </c>
      <c r="U48" s="438">
        <v>0</v>
      </c>
      <c r="V48" s="431" t="s">
        <v>200</v>
      </c>
      <c r="W48" s="455">
        <v>92.551821361265254</v>
      </c>
      <c r="X48" s="455">
        <v>-18.35689002017007</v>
      </c>
      <c r="Y48" s="455">
        <v>396.31605788555953</v>
      </c>
      <c r="Z48" s="459">
        <v>67.351789999999994</v>
      </c>
      <c r="AA48" s="459">
        <v>18.729299999999999</v>
      </c>
      <c r="AB48" s="456">
        <v>255.37739999999999</v>
      </c>
      <c r="AC48" s="456">
        <v>56.306800000000003</v>
      </c>
      <c r="AD48" s="458">
        <v>6.8064883462000001</v>
      </c>
      <c r="AE48" s="456">
        <v>1.2010000000000001</v>
      </c>
      <c r="AF48" s="456">
        <v>0.19</v>
      </c>
      <c r="AG48" s="456">
        <v>4.32</v>
      </c>
      <c r="AH48" s="456">
        <v>86.46</v>
      </c>
      <c r="AI48" s="455">
        <v>1808.3030000000001</v>
      </c>
      <c r="AJ48" s="456">
        <v>4.1958599999999997</v>
      </c>
      <c r="AK48" s="456">
        <v>3.9607999999999999</v>
      </c>
      <c r="AL48" s="456">
        <v>47.36403</v>
      </c>
      <c r="AM48" s="456">
        <v>1.5396799999999999</v>
      </c>
      <c r="AN48" s="454">
        <v>147421229.19999999</v>
      </c>
      <c r="AO48" s="457">
        <v>0.69388380000000005</v>
      </c>
      <c r="AP48" s="454">
        <v>396355.74456000002</v>
      </c>
      <c r="AQ48" s="457">
        <v>0.2353642</v>
      </c>
      <c r="AR48" s="456">
        <v>136.71799999999999</v>
      </c>
      <c r="AS48" s="454" t="s">
        <v>472</v>
      </c>
      <c r="AT48" s="456">
        <v>43.176400000000001</v>
      </c>
    </row>
    <row r="49" spans="1:46">
      <c r="A49" t="s">
        <v>695</v>
      </c>
      <c r="B49" t="s">
        <v>1214</v>
      </c>
      <c r="C49" s="15">
        <v>0.29305555555555557</v>
      </c>
      <c r="E49" s="16">
        <v>300</v>
      </c>
      <c r="F49" s="16" t="s">
        <v>744</v>
      </c>
      <c r="G49" s="140">
        <v>1190</v>
      </c>
      <c r="H49" s="140">
        <v>1103</v>
      </c>
      <c r="I49" t="s">
        <v>696</v>
      </c>
      <c r="J49" s="16" t="s">
        <v>796</v>
      </c>
      <c r="K49" s="16">
        <v>4</v>
      </c>
      <c r="L49" s="140">
        <v>180</v>
      </c>
      <c r="M49" s="8">
        <v>5889.9508999999998</v>
      </c>
      <c r="S49" s="431" t="s">
        <v>1132</v>
      </c>
      <c r="T49" s="352"/>
      <c r="U49" s="438"/>
      <c r="V49" s="343" t="s">
        <v>1144</v>
      </c>
      <c r="W49"/>
      <c r="X49"/>
      <c r="Y49"/>
      <c r="Z49" s="459">
        <v>67.454250000000002</v>
      </c>
      <c r="AA49" s="459">
        <v>18.729759999999999</v>
      </c>
      <c r="AB49" s="456">
        <v>258.69380000000001</v>
      </c>
      <c r="AC49" s="456">
        <v>52.868200000000002</v>
      </c>
      <c r="AD49" s="458">
        <v>7.0905974346000002</v>
      </c>
      <c r="AE49" s="456">
        <v>1.2529999999999999</v>
      </c>
      <c r="AF49" s="456">
        <v>0.19800000000000001</v>
      </c>
      <c r="AG49" s="456">
        <v>4.32</v>
      </c>
      <c r="AH49" s="456">
        <v>86.509</v>
      </c>
      <c r="AI49" s="455">
        <v>1807.1590000000001</v>
      </c>
      <c r="AJ49" s="456">
        <v>4.1361499999999998</v>
      </c>
      <c r="AK49" s="456">
        <v>3.9773200000000002</v>
      </c>
      <c r="AL49" s="456">
        <v>47.220750000000002</v>
      </c>
      <c r="AM49" s="456">
        <v>1.5398499999999999</v>
      </c>
      <c r="AN49" s="454">
        <v>147421936.19999999</v>
      </c>
      <c r="AO49" s="457">
        <v>0.69243829999999995</v>
      </c>
      <c r="AP49" s="454">
        <v>396606.59207000001</v>
      </c>
      <c r="AQ49" s="457">
        <v>0.25626860000000001</v>
      </c>
      <c r="AR49" s="456">
        <v>136.80080000000001</v>
      </c>
      <c r="AS49" s="454" t="s">
        <v>472</v>
      </c>
      <c r="AT49" s="456">
        <v>43.093600000000002</v>
      </c>
    </row>
    <row r="50" spans="1:46">
      <c r="A50" t="s">
        <v>695</v>
      </c>
      <c r="B50" t="s">
        <v>1215</v>
      </c>
      <c r="C50" s="15">
        <v>0.29930555555555555</v>
      </c>
      <c r="E50" s="16">
        <v>300</v>
      </c>
      <c r="F50" s="16" t="s">
        <v>744</v>
      </c>
      <c r="G50" s="140">
        <v>1190</v>
      </c>
      <c r="H50" s="140">
        <v>1103</v>
      </c>
      <c r="I50" s="323" t="s">
        <v>291</v>
      </c>
      <c r="J50" s="16" t="s">
        <v>796</v>
      </c>
      <c r="K50" s="16">
        <v>4</v>
      </c>
      <c r="L50" s="140">
        <v>180</v>
      </c>
      <c r="M50" s="8">
        <v>5889.9508999999998</v>
      </c>
      <c r="S50" s="431" t="s">
        <v>1132</v>
      </c>
      <c r="T50" s="352"/>
      <c r="U50" s="438"/>
      <c r="V50" s="343" t="s">
        <v>1145</v>
      </c>
      <c r="W50"/>
      <c r="X50"/>
      <c r="Y50"/>
      <c r="Z50" s="459">
        <v>67.509590000000003</v>
      </c>
      <c r="AA50" s="459">
        <v>18.72954</v>
      </c>
      <c r="AB50" s="456">
        <v>260.29340000000002</v>
      </c>
      <c r="AC50" s="456">
        <v>51.0321</v>
      </c>
      <c r="AD50" s="458">
        <v>7.2410081284999999</v>
      </c>
      <c r="AE50" s="456">
        <v>1.2849999999999999</v>
      </c>
      <c r="AF50" s="456">
        <v>0.20300000000000001</v>
      </c>
      <c r="AG50" s="456">
        <v>4.3099999999999996</v>
      </c>
      <c r="AH50" s="456">
        <v>86.536000000000001</v>
      </c>
      <c r="AI50" s="455">
        <v>1806.5160000000001</v>
      </c>
      <c r="AJ50" s="456">
        <v>4.1054700000000004</v>
      </c>
      <c r="AK50" s="456">
        <v>3.9866799999999998</v>
      </c>
      <c r="AL50" s="456">
        <v>47.144889999999997</v>
      </c>
      <c r="AM50" s="456">
        <v>1.5399400000000001</v>
      </c>
      <c r="AN50" s="454">
        <v>147422309.90000001</v>
      </c>
      <c r="AO50" s="457">
        <v>0.69167190000000001</v>
      </c>
      <c r="AP50" s="454">
        <v>396747.86100999999</v>
      </c>
      <c r="AQ50" s="457">
        <v>0.26685629999999999</v>
      </c>
      <c r="AR50" s="456">
        <v>136.84559999999999</v>
      </c>
      <c r="AS50" s="454" t="s">
        <v>472</v>
      </c>
      <c r="AT50" s="456">
        <v>43.048900000000003</v>
      </c>
    </row>
    <row r="51" spans="1:46">
      <c r="A51" t="s">
        <v>697</v>
      </c>
      <c r="B51" t="s">
        <v>1217</v>
      </c>
      <c r="C51" s="15">
        <v>0.30486111111111108</v>
      </c>
      <c r="E51" s="16">
        <v>300</v>
      </c>
      <c r="F51" s="16" t="s">
        <v>744</v>
      </c>
      <c r="G51" s="140">
        <v>1190</v>
      </c>
      <c r="H51" s="140">
        <v>1103</v>
      </c>
      <c r="I51" t="s">
        <v>859</v>
      </c>
      <c r="J51" s="16" t="s">
        <v>796</v>
      </c>
      <c r="K51" s="16">
        <v>4</v>
      </c>
      <c r="L51" s="140">
        <v>180</v>
      </c>
      <c r="M51" s="8">
        <v>5889.9508999999998</v>
      </c>
      <c r="S51" s="431" t="s">
        <v>697</v>
      </c>
      <c r="T51" s="352">
        <v>20</v>
      </c>
      <c r="U51" s="438">
        <v>0</v>
      </c>
      <c r="V51" s="432" t="s">
        <v>165</v>
      </c>
      <c r="W51" s="455">
        <v>-83.979840506023521</v>
      </c>
      <c r="X51" s="455">
        <v>-22.459574057151833</v>
      </c>
      <c r="Y51" s="455">
        <v>96.711944958803997</v>
      </c>
      <c r="Z51" s="459">
        <v>67.559439999999995</v>
      </c>
      <c r="AA51" s="459">
        <v>18.729089999999999</v>
      </c>
      <c r="AB51" s="456">
        <v>261.64069999999998</v>
      </c>
      <c r="AC51" s="456">
        <v>49.393300000000004</v>
      </c>
      <c r="AD51" s="458">
        <v>7.3747065231000004</v>
      </c>
      <c r="AE51" s="456">
        <v>1.3160000000000001</v>
      </c>
      <c r="AF51" s="456">
        <v>0.20799999999999999</v>
      </c>
      <c r="AG51" s="456">
        <v>4.3099999999999996</v>
      </c>
      <c r="AH51" s="456">
        <v>86.56</v>
      </c>
      <c r="AI51" s="455">
        <v>1805.923</v>
      </c>
      <c r="AJ51" s="456">
        <v>4.0787899999999997</v>
      </c>
      <c r="AK51" s="456">
        <v>3.9953500000000002</v>
      </c>
      <c r="AL51" s="456">
        <v>47.077460000000002</v>
      </c>
      <c r="AM51" s="456">
        <v>1.5400199999999999</v>
      </c>
      <c r="AN51" s="454">
        <v>147422641.69999999</v>
      </c>
      <c r="AO51" s="457">
        <v>0.69098999999999999</v>
      </c>
      <c r="AP51" s="454">
        <v>396878.16021</v>
      </c>
      <c r="AQ51" s="457">
        <v>0.27597250000000001</v>
      </c>
      <c r="AR51" s="456">
        <v>136.886</v>
      </c>
      <c r="AS51" s="454" t="s">
        <v>472</v>
      </c>
      <c r="AT51" s="456">
        <v>43.008499999999998</v>
      </c>
    </row>
    <row r="52" spans="1:46">
      <c r="A52" t="s">
        <v>1011</v>
      </c>
      <c r="B52" t="s">
        <v>1218</v>
      </c>
      <c r="C52" s="15">
        <v>0.31041666666666667</v>
      </c>
      <c r="E52" s="16">
        <v>300</v>
      </c>
      <c r="F52" s="16" t="s">
        <v>744</v>
      </c>
      <c r="G52" s="140">
        <v>1190</v>
      </c>
      <c r="H52" s="140">
        <v>1103</v>
      </c>
      <c r="I52" t="s">
        <v>1012</v>
      </c>
      <c r="J52" s="16" t="s">
        <v>796</v>
      </c>
      <c r="K52" s="16">
        <v>4</v>
      </c>
      <c r="L52" s="140">
        <v>180</v>
      </c>
      <c r="M52" s="8">
        <v>5889.9508999999998</v>
      </c>
      <c r="S52" s="431" t="s">
        <v>697</v>
      </c>
      <c r="T52" s="352">
        <v>40</v>
      </c>
      <c r="U52" s="438">
        <v>0</v>
      </c>
      <c r="V52" s="432" t="s">
        <v>165</v>
      </c>
      <c r="W52" s="455">
        <v>-84.156925363877036</v>
      </c>
      <c r="X52" s="455">
        <v>-19.568633574346695</v>
      </c>
      <c r="Y52" s="455">
        <v>633.22388790429704</v>
      </c>
      <c r="Z52" s="459">
        <v>67.609949999999998</v>
      </c>
      <c r="AA52" s="459">
        <v>18.728390000000001</v>
      </c>
      <c r="AB52" s="456">
        <v>262.92689999999999</v>
      </c>
      <c r="AC52" s="456">
        <v>47.749299999999998</v>
      </c>
      <c r="AD52" s="458">
        <v>7.5084049176000001</v>
      </c>
      <c r="AE52" s="456">
        <v>1.349</v>
      </c>
      <c r="AF52" s="456">
        <v>0.21299999999999999</v>
      </c>
      <c r="AG52" s="456">
        <v>4.3099999999999996</v>
      </c>
      <c r="AH52" s="456">
        <v>86.584000000000003</v>
      </c>
      <c r="AI52" s="455">
        <v>1805.31</v>
      </c>
      <c r="AJ52" s="456">
        <v>4.0526799999999996</v>
      </c>
      <c r="AK52" s="456">
        <v>4.0043499999999996</v>
      </c>
      <c r="AL52" s="456">
        <v>47.01003</v>
      </c>
      <c r="AM52" s="456">
        <v>1.5401</v>
      </c>
      <c r="AN52" s="454">
        <v>147422973.30000001</v>
      </c>
      <c r="AO52" s="457">
        <v>0.69030740000000002</v>
      </c>
      <c r="AP52" s="454">
        <v>397012.76662000001</v>
      </c>
      <c r="AQ52" s="457">
        <v>0.2848001</v>
      </c>
      <c r="AR52" s="456">
        <v>136.92689999999999</v>
      </c>
      <c r="AS52" s="454" t="s">
        <v>472</v>
      </c>
      <c r="AT52" s="456">
        <v>42.967700000000001</v>
      </c>
    </row>
    <row r="53" spans="1:46">
      <c r="A53" t="s">
        <v>1013</v>
      </c>
      <c r="B53" t="s">
        <v>1219</v>
      </c>
      <c r="C53" s="15">
        <v>0.31597222222222221</v>
      </c>
      <c r="E53" s="16">
        <v>300</v>
      </c>
      <c r="F53" s="16" t="s">
        <v>744</v>
      </c>
      <c r="G53" s="140">
        <v>1190</v>
      </c>
      <c r="H53" s="140">
        <v>1103</v>
      </c>
      <c r="I53" t="s">
        <v>1012</v>
      </c>
      <c r="J53" s="16" t="s">
        <v>796</v>
      </c>
      <c r="K53" s="16">
        <v>4</v>
      </c>
      <c r="L53" s="140">
        <v>180</v>
      </c>
      <c r="M53" s="8">
        <v>5889.9508999999998</v>
      </c>
      <c r="S53" s="431" t="s">
        <v>503</v>
      </c>
      <c r="T53" s="352">
        <v>40</v>
      </c>
      <c r="U53" s="438">
        <v>0</v>
      </c>
      <c r="V53" s="432" t="s">
        <v>165</v>
      </c>
      <c r="W53" s="455">
        <v>-85.698282698679151</v>
      </c>
      <c r="X53" s="455">
        <v>-0.2343460943077865</v>
      </c>
      <c r="Y53" s="455">
        <v>43.184657125363174</v>
      </c>
      <c r="Z53" s="459">
        <v>67.661140000000003</v>
      </c>
      <c r="AA53" s="459">
        <v>18.72747</v>
      </c>
      <c r="AB53" s="456">
        <v>264.15949999999998</v>
      </c>
      <c r="AC53" s="456">
        <v>46.101300000000002</v>
      </c>
      <c r="AD53" s="458">
        <v>7.6421033121999997</v>
      </c>
      <c r="AE53" s="456">
        <v>1.3859999999999999</v>
      </c>
      <c r="AF53" s="456">
        <v>0.219</v>
      </c>
      <c r="AG53" s="456">
        <v>4.3099999999999996</v>
      </c>
      <c r="AH53" s="456">
        <v>86.608999999999995</v>
      </c>
      <c r="AI53" s="455">
        <v>1804.6790000000001</v>
      </c>
      <c r="AJ53" s="456">
        <v>4.0271699999999999</v>
      </c>
      <c r="AK53" s="456">
        <v>4.0136700000000003</v>
      </c>
      <c r="AL53" s="456">
        <v>46.942599999999999</v>
      </c>
      <c r="AM53" s="456">
        <v>1.5401800000000001</v>
      </c>
      <c r="AN53" s="454">
        <v>147423304.40000001</v>
      </c>
      <c r="AO53" s="457">
        <v>0.68962420000000002</v>
      </c>
      <c r="AP53" s="454">
        <v>397151.53921999998</v>
      </c>
      <c r="AQ53" s="457">
        <v>0.2933289</v>
      </c>
      <c r="AR53" s="456">
        <v>136.9684</v>
      </c>
      <c r="AS53" s="454" t="s">
        <v>472</v>
      </c>
      <c r="AT53" s="456">
        <v>42.926200000000001</v>
      </c>
    </row>
    <row r="54" spans="1:46">
      <c r="A54" t="s">
        <v>861</v>
      </c>
      <c r="B54" t="s">
        <v>1052</v>
      </c>
      <c r="C54" s="15">
        <v>0.32083333333333336</v>
      </c>
      <c r="E54" s="16">
        <v>300</v>
      </c>
      <c r="F54" s="16" t="s">
        <v>744</v>
      </c>
      <c r="G54" s="140">
        <v>1190</v>
      </c>
      <c r="H54" s="140">
        <v>1103</v>
      </c>
      <c r="I54" t="s">
        <v>862</v>
      </c>
      <c r="J54" s="16" t="s">
        <v>796</v>
      </c>
      <c r="K54" s="16">
        <v>4</v>
      </c>
      <c r="L54" s="140">
        <v>180</v>
      </c>
      <c r="M54" s="8">
        <v>5889.9508999999998</v>
      </c>
      <c r="S54" s="431" t="s">
        <v>503</v>
      </c>
      <c r="T54" s="352">
        <v>60</v>
      </c>
      <c r="U54" s="438">
        <v>0</v>
      </c>
      <c r="V54" s="432" t="s">
        <v>165</v>
      </c>
      <c r="W54" s="455">
        <v>-85.485160280856263</v>
      </c>
      <c r="X54" s="455">
        <v>-2.4733306334844096</v>
      </c>
      <c r="Y54" s="455">
        <v>584.17406618312407</v>
      </c>
      <c r="Z54" s="459">
        <v>67.706500000000005</v>
      </c>
      <c r="AA54" s="459">
        <v>18.726469999999999</v>
      </c>
      <c r="AB54" s="456">
        <v>265.19929999999999</v>
      </c>
      <c r="AC54" s="456">
        <v>44.656799999999997</v>
      </c>
      <c r="AD54" s="458">
        <v>7.7590894074000003</v>
      </c>
      <c r="AE54" s="456">
        <v>1.421</v>
      </c>
      <c r="AF54" s="456">
        <v>0.22500000000000001</v>
      </c>
      <c r="AG54" s="456">
        <v>4.3099999999999996</v>
      </c>
      <c r="AH54" s="456">
        <v>86.631</v>
      </c>
      <c r="AI54" s="455">
        <v>1804.1130000000001</v>
      </c>
      <c r="AJ54" s="456">
        <v>4.0053599999999996</v>
      </c>
      <c r="AK54" s="456">
        <v>4.0220900000000004</v>
      </c>
      <c r="AL54" s="456">
        <v>46.883600000000001</v>
      </c>
      <c r="AM54" s="456">
        <v>1.5402499999999999</v>
      </c>
      <c r="AN54" s="454">
        <v>147423594</v>
      </c>
      <c r="AO54" s="457">
        <v>0.68902589999999997</v>
      </c>
      <c r="AP54" s="454">
        <v>397276.26835000003</v>
      </c>
      <c r="AQ54" s="457">
        <v>0.30053879999999999</v>
      </c>
      <c r="AR54" s="456">
        <v>137.0052</v>
      </c>
      <c r="AS54" s="454" t="s">
        <v>472</v>
      </c>
      <c r="AT54" s="456">
        <v>42.889400000000002</v>
      </c>
    </row>
    <row r="55" spans="1:46">
      <c r="A55" t="s">
        <v>822</v>
      </c>
      <c r="B55" t="s">
        <v>641</v>
      </c>
      <c r="C55" s="15">
        <v>0.3263888888888889</v>
      </c>
      <c r="E55" s="16">
        <v>300</v>
      </c>
      <c r="F55" s="16" t="s">
        <v>744</v>
      </c>
      <c r="G55" s="140">
        <v>1190</v>
      </c>
      <c r="H55" s="140">
        <v>1103</v>
      </c>
      <c r="I55" t="s">
        <v>703</v>
      </c>
      <c r="J55" s="16" t="s">
        <v>796</v>
      </c>
      <c r="K55" s="16">
        <v>4</v>
      </c>
      <c r="L55" s="140">
        <v>180</v>
      </c>
      <c r="M55" s="8">
        <v>5889.9508999999998</v>
      </c>
      <c r="S55" s="431" t="s">
        <v>1100</v>
      </c>
      <c r="T55" s="352">
        <v>0</v>
      </c>
      <c r="U55" s="438">
        <v>0</v>
      </c>
      <c r="V55" s="431" t="s">
        <v>12</v>
      </c>
      <c r="W55" s="455">
        <v>93.160267766580475</v>
      </c>
      <c r="X55" s="455">
        <v>-7.6304023639466774</v>
      </c>
      <c r="Y55" s="455">
        <v>173.40381920786604</v>
      </c>
      <c r="Z55" s="459">
        <v>67.759020000000007</v>
      </c>
      <c r="AA55" s="459">
        <v>18.72513</v>
      </c>
      <c r="AB55" s="456">
        <v>266.34859999999998</v>
      </c>
      <c r="AC55" s="456">
        <v>43.003700000000002</v>
      </c>
      <c r="AD55" s="458">
        <v>7.892787802</v>
      </c>
      <c r="AE55" s="456">
        <v>1.464</v>
      </c>
      <c r="AF55" s="456">
        <v>0.23200000000000001</v>
      </c>
      <c r="AG55" s="456">
        <v>4.3099999999999996</v>
      </c>
      <c r="AH55" s="456">
        <v>86.656000000000006</v>
      </c>
      <c r="AI55" s="455">
        <v>1803.4490000000001</v>
      </c>
      <c r="AJ55" s="456">
        <v>3.9810300000000001</v>
      </c>
      <c r="AK55" s="456">
        <v>4.032</v>
      </c>
      <c r="AL55" s="456">
        <v>46.81617</v>
      </c>
      <c r="AM55" s="456">
        <v>1.54033</v>
      </c>
      <c r="AN55" s="454">
        <v>147423924.5</v>
      </c>
      <c r="AO55" s="457">
        <v>0.68834150000000005</v>
      </c>
      <c r="AP55" s="454">
        <v>397422.45607999997</v>
      </c>
      <c r="AQ55" s="457">
        <v>0.30848150000000002</v>
      </c>
      <c r="AR55" s="456">
        <v>137.0479</v>
      </c>
      <c r="AS55" s="454" t="s">
        <v>472</v>
      </c>
      <c r="AT55" s="456">
        <v>42.846800000000002</v>
      </c>
    </row>
    <row r="56" spans="1:46">
      <c r="A56" t="s">
        <v>822</v>
      </c>
      <c r="B56" t="s">
        <v>642</v>
      </c>
      <c r="C56" s="15">
        <v>0.33263888888888887</v>
      </c>
      <c r="E56" s="16">
        <v>300</v>
      </c>
      <c r="F56" s="16" t="s">
        <v>744</v>
      </c>
      <c r="G56" s="140">
        <v>1190</v>
      </c>
      <c r="H56" s="140">
        <v>1103</v>
      </c>
      <c r="I56" t="s">
        <v>704</v>
      </c>
      <c r="J56" s="16" t="s">
        <v>796</v>
      </c>
      <c r="K56" s="16">
        <v>4</v>
      </c>
      <c r="L56" s="140">
        <v>180</v>
      </c>
      <c r="M56" s="8">
        <v>5889.9508999999998</v>
      </c>
      <c r="S56" s="431" t="s">
        <v>1100</v>
      </c>
      <c r="T56" s="352">
        <v>0</v>
      </c>
      <c r="U56" s="438">
        <v>0</v>
      </c>
      <c r="V56" s="431" t="s">
        <v>200</v>
      </c>
      <c r="W56" s="455">
        <v>93.244380063519827</v>
      </c>
      <c r="X56" s="455">
        <v>-5.735456980006834</v>
      </c>
      <c r="Y56" s="455">
        <v>397.51552083700335</v>
      </c>
      <c r="Z56" s="459">
        <v>67.805570000000003</v>
      </c>
      <c r="AA56" s="459">
        <v>18.723790000000001</v>
      </c>
      <c r="AB56" s="456">
        <v>267.32380000000001</v>
      </c>
      <c r="AC56" s="456">
        <v>41.555999999999997</v>
      </c>
      <c r="AD56" s="458">
        <v>8.0097738973000006</v>
      </c>
      <c r="AE56" s="456">
        <v>1.5049999999999999</v>
      </c>
      <c r="AF56" s="456">
        <v>0.23799999999999999</v>
      </c>
      <c r="AG56" s="456">
        <v>4.3099999999999996</v>
      </c>
      <c r="AH56" s="456">
        <v>86.679000000000002</v>
      </c>
      <c r="AI56" s="455">
        <v>1802.855</v>
      </c>
      <c r="AJ56" s="456">
        <v>3.96028</v>
      </c>
      <c r="AK56" s="456">
        <v>4.0409300000000004</v>
      </c>
      <c r="AL56" s="456">
        <v>46.757170000000002</v>
      </c>
      <c r="AM56" s="456">
        <v>1.5404</v>
      </c>
      <c r="AN56" s="454">
        <v>147424213.5</v>
      </c>
      <c r="AO56" s="457">
        <v>0.68774219999999997</v>
      </c>
      <c r="AP56" s="454">
        <v>397553.43951</v>
      </c>
      <c r="AQ56" s="457">
        <v>0.31516450000000001</v>
      </c>
      <c r="AR56" s="456">
        <v>137.0857</v>
      </c>
      <c r="AS56" s="454" t="s">
        <v>472</v>
      </c>
      <c r="AT56" s="456">
        <v>42.808999999999997</v>
      </c>
    </row>
    <row r="57" spans="1:46">
      <c r="A57" t="s">
        <v>822</v>
      </c>
      <c r="B57" t="s">
        <v>1066</v>
      </c>
      <c r="C57" s="15">
        <v>0.33819444444444446</v>
      </c>
      <c r="E57" s="16">
        <v>300</v>
      </c>
      <c r="F57" s="16" t="s">
        <v>744</v>
      </c>
      <c r="G57" s="140">
        <v>1190</v>
      </c>
      <c r="H57" s="140">
        <v>1103</v>
      </c>
      <c r="I57" t="s">
        <v>705</v>
      </c>
      <c r="J57" s="16" t="s">
        <v>796</v>
      </c>
      <c r="K57" s="16">
        <v>4</v>
      </c>
      <c r="L57" s="140">
        <v>180</v>
      </c>
      <c r="M57" s="8">
        <v>5889.9508999999998</v>
      </c>
      <c r="S57" s="431" t="s">
        <v>1100</v>
      </c>
      <c r="T57" s="352">
        <v>-28</v>
      </c>
      <c r="U57" s="438">
        <v>0</v>
      </c>
      <c r="V57" s="431" t="s">
        <v>12</v>
      </c>
      <c r="W57" s="455">
        <v>93.362756373852065</v>
      </c>
      <c r="X57" s="455">
        <v>-2.6164300584098568</v>
      </c>
      <c r="Y57" s="455">
        <v>914.96570365003618</v>
      </c>
      <c r="Z57" s="459">
        <v>67.873090000000005</v>
      </c>
      <c r="AA57" s="459">
        <v>18.721609999999998</v>
      </c>
      <c r="AB57" s="456">
        <v>268.67419999999998</v>
      </c>
      <c r="AC57" s="456">
        <v>39.486699999999999</v>
      </c>
      <c r="AD57" s="458">
        <v>8.1768968906000001</v>
      </c>
      <c r="AE57" s="456">
        <v>1.569</v>
      </c>
      <c r="AF57" s="456">
        <v>0.248</v>
      </c>
      <c r="AG57" s="456">
        <v>4.3099999999999996</v>
      </c>
      <c r="AH57" s="456">
        <v>86.710999999999999</v>
      </c>
      <c r="AI57" s="455">
        <v>1801.9849999999999</v>
      </c>
      <c r="AJ57" s="456">
        <v>3.93154</v>
      </c>
      <c r="AK57" s="456">
        <v>4.0540799999999999</v>
      </c>
      <c r="AL57" s="456">
        <v>46.672890000000002</v>
      </c>
      <c r="AM57" s="456">
        <v>1.5405</v>
      </c>
      <c r="AN57" s="454">
        <v>147424625.90000001</v>
      </c>
      <c r="AO57" s="457">
        <v>0.68688519999999997</v>
      </c>
      <c r="AP57" s="454">
        <v>397745.30868000002</v>
      </c>
      <c r="AQ57" s="457">
        <v>0.32426759999999999</v>
      </c>
      <c r="AR57" s="456">
        <v>137.14070000000001</v>
      </c>
      <c r="AS57" s="454" t="s">
        <v>472</v>
      </c>
      <c r="AT57" s="456">
        <v>42.754100000000001</v>
      </c>
    </row>
    <row r="58" spans="1:46">
      <c r="A58" t="s">
        <v>822</v>
      </c>
      <c r="B58" t="s">
        <v>1068</v>
      </c>
      <c r="C58" s="15">
        <v>0.3430555555555555</v>
      </c>
      <c r="E58" s="16">
        <v>300</v>
      </c>
      <c r="F58" s="16" t="s">
        <v>744</v>
      </c>
      <c r="G58" s="140">
        <v>1190</v>
      </c>
      <c r="H58" s="140">
        <v>1103</v>
      </c>
      <c r="I58" t="s">
        <v>706</v>
      </c>
      <c r="J58" s="16" t="s">
        <v>796</v>
      </c>
      <c r="K58" s="16">
        <v>4</v>
      </c>
      <c r="L58" s="140">
        <v>180</v>
      </c>
      <c r="M58" s="8">
        <v>5889.9508999999998</v>
      </c>
      <c r="S58" s="431" t="s">
        <v>1100</v>
      </c>
      <c r="T58" s="352">
        <v>-42</v>
      </c>
      <c r="U58" s="438">
        <v>0</v>
      </c>
      <c r="V58" s="431" t="s">
        <v>12</v>
      </c>
      <c r="W58" s="455">
        <v>93.399967214074636</v>
      </c>
      <c r="X58" s="455">
        <v>-1.03565957066171</v>
      </c>
      <c r="Y58" s="455">
        <v>1290.9807151553159</v>
      </c>
      <c r="Z58" s="459">
        <v>67.921080000000003</v>
      </c>
      <c r="AA58" s="459">
        <v>18.719899999999999</v>
      </c>
      <c r="AB58" s="456">
        <v>269.59320000000002</v>
      </c>
      <c r="AC58" s="456">
        <v>38.037999999999997</v>
      </c>
      <c r="AD58" s="458">
        <v>8.2938829857999998</v>
      </c>
      <c r="AE58" s="456">
        <v>1.619</v>
      </c>
      <c r="AF58" s="456">
        <v>0.25600000000000001</v>
      </c>
      <c r="AG58" s="456">
        <v>4.3099999999999996</v>
      </c>
      <c r="AH58" s="456">
        <v>86.733999999999995</v>
      </c>
      <c r="AI58" s="455">
        <v>1801.3630000000001</v>
      </c>
      <c r="AJ58" s="456">
        <v>3.9120699999999999</v>
      </c>
      <c r="AK58" s="456">
        <v>4.0635700000000003</v>
      </c>
      <c r="AL58" s="456">
        <v>46.613889999999998</v>
      </c>
      <c r="AM58" s="456">
        <v>1.54057</v>
      </c>
      <c r="AN58" s="454">
        <v>147424914.30000001</v>
      </c>
      <c r="AO58" s="457">
        <v>0.68628469999999997</v>
      </c>
      <c r="AP58" s="454">
        <v>397882.79106000002</v>
      </c>
      <c r="AQ58" s="457">
        <v>0.33032149999999999</v>
      </c>
      <c r="AR58" s="456">
        <v>137.1798</v>
      </c>
      <c r="AS58" s="454" t="s">
        <v>472</v>
      </c>
      <c r="AT58" s="456">
        <v>42.715000000000003</v>
      </c>
    </row>
    <row r="59" spans="1:46">
      <c r="A59" t="s">
        <v>822</v>
      </c>
      <c r="B59" t="s">
        <v>1069</v>
      </c>
      <c r="C59" s="15">
        <v>0.34791666666666665</v>
      </c>
      <c r="E59" s="16">
        <v>300</v>
      </c>
      <c r="F59" s="16" t="s">
        <v>744</v>
      </c>
      <c r="G59" s="140">
        <v>1190</v>
      </c>
      <c r="H59" s="140">
        <v>1103</v>
      </c>
      <c r="I59" s="323" t="s">
        <v>290</v>
      </c>
      <c r="J59" s="16" t="s">
        <v>796</v>
      </c>
      <c r="K59" s="16">
        <v>4</v>
      </c>
      <c r="L59" s="140">
        <v>180</v>
      </c>
      <c r="M59" s="8">
        <v>5889.9508999999998</v>
      </c>
      <c r="S59" s="431" t="s">
        <v>1100</v>
      </c>
      <c r="T59" s="352">
        <v>-60</v>
      </c>
      <c r="U59" s="438">
        <v>0</v>
      </c>
      <c r="V59" s="431" t="s">
        <v>12</v>
      </c>
      <c r="W59" s="455">
        <v>93.420469109994002</v>
      </c>
      <c r="X59" s="455">
        <v>0.5013687419371039</v>
      </c>
      <c r="Y59" s="455">
        <v>1777.2430149898282</v>
      </c>
      <c r="Z59" s="459">
        <v>67.969669999999994</v>
      </c>
      <c r="AA59" s="459">
        <v>18.718050000000002</v>
      </c>
      <c r="AB59" s="456">
        <v>270.49340000000001</v>
      </c>
      <c r="AC59" s="456">
        <v>36.589599999999997</v>
      </c>
      <c r="AD59" s="458">
        <v>8.4108690810999995</v>
      </c>
      <c r="AE59" s="456">
        <v>1.6739999999999999</v>
      </c>
      <c r="AF59" s="456">
        <v>0.26500000000000001</v>
      </c>
      <c r="AG59" s="456">
        <v>4.3099999999999996</v>
      </c>
      <c r="AH59" s="456">
        <v>86.757999999999996</v>
      </c>
      <c r="AI59" s="455">
        <v>1800.729</v>
      </c>
      <c r="AJ59" s="456">
        <v>3.8931499999999999</v>
      </c>
      <c r="AK59" s="456">
        <v>4.0732799999999996</v>
      </c>
      <c r="AL59" s="456">
        <v>46.55489</v>
      </c>
      <c r="AM59" s="456">
        <v>1.54064</v>
      </c>
      <c r="AN59" s="454">
        <v>147425202.40000001</v>
      </c>
      <c r="AO59" s="457">
        <v>0.68568370000000001</v>
      </c>
      <c r="AP59" s="454">
        <v>398022.76010000001</v>
      </c>
      <c r="AQ59" s="457">
        <v>0.33610719999999999</v>
      </c>
      <c r="AR59" s="456">
        <v>137.21940000000001</v>
      </c>
      <c r="AS59" s="454" t="s">
        <v>472</v>
      </c>
      <c r="AT59" s="456">
        <v>42.6755</v>
      </c>
    </row>
    <row r="60" spans="1:46">
      <c r="A60" t="s">
        <v>687</v>
      </c>
      <c r="B60" t="s">
        <v>1071</v>
      </c>
      <c r="C60" s="15">
        <v>0.3520833333333333</v>
      </c>
      <c r="E60" s="16">
        <v>300</v>
      </c>
      <c r="F60" s="16" t="s">
        <v>744</v>
      </c>
      <c r="G60" s="140">
        <v>1190</v>
      </c>
      <c r="H60" s="140">
        <v>1103</v>
      </c>
      <c r="I60" t="s">
        <v>707</v>
      </c>
      <c r="J60" s="16" t="s">
        <v>796</v>
      </c>
      <c r="K60" s="16">
        <v>4</v>
      </c>
      <c r="L60" s="140">
        <v>180</v>
      </c>
      <c r="M60" s="8">
        <v>5889.9508999999998</v>
      </c>
      <c r="S60" s="431" t="s">
        <v>1100</v>
      </c>
      <c r="T60" s="352">
        <v>-120</v>
      </c>
      <c r="U60" s="438">
        <v>0</v>
      </c>
      <c r="V60" s="431" t="s">
        <v>12</v>
      </c>
      <c r="W60" s="455">
        <v>93.387880216875701</v>
      </c>
      <c r="X60" s="455">
        <v>3.5521788497904718</v>
      </c>
      <c r="Y60" s="455">
        <v>3408.2662608796131</v>
      </c>
      <c r="Z60" s="459">
        <v>68.011809999999997</v>
      </c>
      <c r="AA60" s="459">
        <v>18.716349999999998</v>
      </c>
      <c r="AB60" s="456">
        <v>271.2516</v>
      </c>
      <c r="AC60" s="456">
        <v>35.348599999999998</v>
      </c>
      <c r="AD60" s="458">
        <v>8.5111428770999993</v>
      </c>
      <c r="AE60" s="456">
        <v>1.724</v>
      </c>
      <c r="AF60" s="456">
        <v>0.27300000000000002</v>
      </c>
      <c r="AG60" s="456">
        <v>4.3099999999999996</v>
      </c>
      <c r="AH60" s="456">
        <v>86.778000000000006</v>
      </c>
      <c r="AI60" s="455">
        <v>1800.1780000000001</v>
      </c>
      <c r="AJ60" s="456">
        <v>3.87737</v>
      </c>
      <c r="AK60" s="456">
        <v>4.0817699999999997</v>
      </c>
      <c r="AL60" s="456">
        <v>46.50432</v>
      </c>
      <c r="AM60" s="456">
        <v>1.5407</v>
      </c>
      <c r="AN60" s="454">
        <v>147425449.09999999</v>
      </c>
      <c r="AO60" s="457">
        <v>0.68516820000000001</v>
      </c>
      <c r="AP60" s="454">
        <v>398144.62662</v>
      </c>
      <c r="AQ60" s="457">
        <v>0.34084930000000002</v>
      </c>
      <c r="AR60" s="456">
        <v>137.25380000000001</v>
      </c>
      <c r="AS60" s="454" t="s">
        <v>472</v>
      </c>
      <c r="AT60" s="456">
        <v>42.641100000000002</v>
      </c>
    </row>
    <row r="61" spans="1:46">
      <c r="A61" t="s">
        <v>1188</v>
      </c>
      <c r="B61" t="s">
        <v>1072</v>
      </c>
      <c r="C61" s="15">
        <v>0.35833333333333334</v>
      </c>
      <c r="E61" s="16">
        <v>300</v>
      </c>
      <c r="F61" s="16" t="s">
        <v>744</v>
      </c>
      <c r="G61" s="140">
        <v>1190</v>
      </c>
      <c r="H61" s="140">
        <v>1103</v>
      </c>
      <c r="I61" t="s">
        <v>1181</v>
      </c>
      <c r="J61" s="16" t="s">
        <v>796</v>
      </c>
      <c r="K61" s="16">
        <v>4</v>
      </c>
      <c r="L61" s="140">
        <v>180</v>
      </c>
      <c r="M61" s="8">
        <v>5889.9508999999998</v>
      </c>
      <c r="S61" s="431" t="s">
        <v>1188</v>
      </c>
      <c r="T61" s="352"/>
      <c r="U61" s="438"/>
      <c r="V61" s="342"/>
      <c r="W61"/>
      <c r="X61"/>
      <c r="Y61"/>
      <c r="Z61" s="459">
        <v>68.075890000000001</v>
      </c>
      <c r="AA61" s="459">
        <v>18.713629999999998</v>
      </c>
      <c r="AB61" s="456">
        <v>272.36869999999999</v>
      </c>
      <c r="AC61" s="456">
        <v>33.488500000000002</v>
      </c>
      <c r="AD61" s="458">
        <v>8.6615535710000007</v>
      </c>
      <c r="AE61" s="456">
        <v>1.8069999999999999</v>
      </c>
      <c r="AF61" s="456">
        <v>0.28599999999999998</v>
      </c>
      <c r="AG61" s="456">
        <v>4.3099999999999996</v>
      </c>
      <c r="AH61" s="456">
        <v>86.808999999999997</v>
      </c>
      <c r="AI61" s="455">
        <v>1799.338</v>
      </c>
      <c r="AJ61" s="456">
        <v>3.8544999999999998</v>
      </c>
      <c r="AK61" s="456">
        <v>4.0948099999999998</v>
      </c>
      <c r="AL61" s="456">
        <v>46.428460000000001</v>
      </c>
      <c r="AM61" s="456">
        <v>1.5407900000000001</v>
      </c>
      <c r="AN61" s="454">
        <v>147425818.90000001</v>
      </c>
      <c r="AO61" s="457">
        <v>0.68439430000000001</v>
      </c>
      <c r="AP61" s="454">
        <v>398330.53593000001</v>
      </c>
      <c r="AQ61" s="457">
        <v>0.34757979999999999</v>
      </c>
      <c r="AR61" s="456">
        <v>137.30619999999999</v>
      </c>
      <c r="AS61" s="454" t="s">
        <v>472</v>
      </c>
      <c r="AT61" s="456">
        <v>42.588799999999999</v>
      </c>
    </row>
    <row r="62" spans="1:46">
      <c r="A62" t="s">
        <v>708</v>
      </c>
      <c r="B62" t="s">
        <v>572</v>
      </c>
      <c r="C62" s="15">
        <v>0.36041666666666666</v>
      </c>
      <c r="E62" s="16">
        <v>300</v>
      </c>
      <c r="F62" s="16" t="s">
        <v>744</v>
      </c>
      <c r="G62" s="140">
        <v>1190</v>
      </c>
      <c r="H62" s="140">
        <v>1103</v>
      </c>
      <c r="I62" t="s">
        <v>709</v>
      </c>
      <c r="J62" s="16" t="s">
        <v>796</v>
      </c>
      <c r="K62" s="16">
        <v>4</v>
      </c>
      <c r="L62" s="140">
        <v>180</v>
      </c>
      <c r="M62" s="8">
        <v>5889.9508999999998</v>
      </c>
      <c r="S62"/>
      <c r="T62" s="352"/>
      <c r="U62" s="438"/>
      <c r="V62" s="342"/>
      <c r="W62"/>
      <c r="X62"/>
      <c r="Y62"/>
    </row>
    <row r="63" spans="1:46">
      <c r="A63" t="s">
        <v>1338</v>
      </c>
      <c r="B63" t="s">
        <v>573</v>
      </c>
      <c r="C63" s="15">
        <v>0.3659722222222222</v>
      </c>
      <c r="D63" s="38">
        <v>0</v>
      </c>
      <c r="E63" s="16">
        <v>30</v>
      </c>
      <c r="F63" s="16" t="s">
        <v>744</v>
      </c>
      <c r="G63" s="140">
        <v>1190</v>
      </c>
      <c r="H63" s="140">
        <v>998</v>
      </c>
      <c r="I63" t="s">
        <v>526</v>
      </c>
      <c r="J63" s="16" t="s">
        <v>1258</v>
      </c>
      <c r="K63" s="16">
        <v>4</v>
      </c>
      <c r="L63" s="140">
        <v>180</v>
      </c>
      <c r="M63" s="8">
        <v>5891.451</v>
      </c>
      <c r="O63" s="140">
        <v>264.7</v>
      </c>
      <c r="P63" s="140">
        <v>268.5</v>
      </c>
      <c r="S63"/>
      <c r="T63" s="352"/>
      <c r="U63" s="438"/>
      <c r="V63" s="342"/>
      <c r="W63"/>
      <c r="X63"/>
      <c r="Y63"/>
    </row>
    <row r="64" spans="1:46">
      <c r="A64" t="s">
        <v>257</v>
      </c>
      <c r="B64" t="s">
        <v>959</v>
      </c>
      <c r="C64" s="15">
        <v>0.36944444444444446</v>
      </c>
      <c r="E64" s="16">
        <v>300</v>
      </c>
      <c r="F64" s="16" t="s">
        <v>744</v>
      </c>
      <c r="G64" s="140">
        <v>1190</v>
      </c>
      <c r="H64" s="140">
        <v>1103</v>
      </c>
      <c r="I64" s="323" t="s">
        <v>1300</v>
      </c>
      <c r="J64" s="16" t="s">
        <v>796</v>
      </c>
      <c r="K64" s="16">
        <v>4</v>
      </c>
      <c r="L64" s="140">
        <v>180</v>
      </c>
      <c r="M64" s="8">
        <v>5889.9508999999998</v>
      </c>
      <c r="S64" s="431" t="s">
        <v>498</v>
      </c>
      <c r="T64" s="352">
        <v>0</v>
      </c>
      <c r="U64" s="438">
        <v>0</v>
      </c>
      <c r="V64" s="431" t="s">
        <v>12</v>
      </c>
      <c r="W64" s="455">
        <v>95.491393932038903</v>
      </c>
      <c r="X64" s="455">
        <v>25.613625946016001</v>
      </c>
      <c r="Y64" s="455">
        <v>173.95333854885575</v>
      </c>
      <c r="Z64" s="459">
        <v>68.192440000000005</v>
      </c>
      <c r="AA64" s="459">
        <v>18.708310000000001</v>
      </c>
      <c r="AB64" s="456">
        <v>274.30529999999999</v>
      </c>
      <c r="AC64" s="456">
        <v>30.1877</v>
      </c>
      <c r="AD64" s="458">
        <v>8.9289503604</v>
      </c>
      <c r="AE64" s="456">
        <v>1.9810000000000001</v>
      </c>
      <c r="AF64" s="456">
        <v>0.313</v>
      </c>
      <c r="AG64" s="456">
        <v>4.3</v>
      </c>
      <c r="AH64" s="456">
        <v>86.864999999999995</v>
      </c>
      <c r="AI64" s="455">
        <v>1797.808</v>
      </c>
      <c r="AJ64" s="456">
        <v>3.8162400000000001</v>
      </c>
      <c r="AK64" s="456">
        <v>4.1188399999999996</v>
      </c>
      <c r="AL64" s="456">
        <v>46.293599999999998</v>
      </c>
      <c r="AM64" s="456">
        <v>1.54095</v>
      </c>
      <c r="AN64" s="454">
        <v>147426475.30000001</v>
      </c>
      <c r="AO64" s="457">
        <v>0.68301650000000003</v>
      </c>
      <c r="AP64" s="454">
        <v>398669.54256999999</v>
      </c>
      <c r="AQ64" s="457">
        <v>0.35838579999999998</v>
      </c>
      <c r="AR64" s="456">
        <v>137.40170000000001</v>
      </c>
      <c r="AS64" s="454" t="s">
        <v>472</v>
      </c>
      <c r="AT64" s="456">
        <v>42.493400000000001</v>
      </c>
    </row>
    <row r="65" spans="1:46">
      <c r="A65" t="s">
        <v>257</v>
      </c>
      <c r="B65" t="s">
        <v>960</v>
      </c>
      <c r="C65" s="15">
        <v>0.3743055555555555</v>
      </c>
      <c r="E65" s="16">
        <v>300</v>
      </c>
      <c r="F65" s="16" t="s">
        <v>744</v>
      </c>
      <c r="G65" s="140">
        <v>1190</v>
      </c>
      <c r="H65" s="140">
        <v>1103</v>
      </c>
      <c r="I65" t="s">
        <v>989</v>
      </c>
      <c r="J65" s="16" t="s">
        <v>796</v>
      </c>
      <c r="K65" s="16">
        <v>4</v>
      </c>
      <c r="L65" s="140">
        <v>180</v>
      </c>
      <c r="M65" s="8">
        <v>5889.9508999999998</v>
      </c>
      <c r="S65" s="431" t="s">
        <v>498</v>
      </c>
      <c r="T65" s="352">
        <v>0</v>
      </c>
      <c r="U65" s="438">
        <v>0</v>
      </c>
      <c r="V65" s="431" t="s">
        <v>200</v>
      </c>
      <c r="W65" s="455">
        <v>95.301726330929711</v>
      </c>
      <c r="X65" s="455">
        <v>23.912851130971838</v>
      </c>
      <c r="Y65" s="455">
        <v>398.74445469211378</v>
      </c>
      <c r="Z65" s="459">
        <v>68.229569999999995</v>
      </c>
      <c r="AA65" s="459">
        <v>18.706520000000001</v>
      </c>
      <c r="AB65" s="456">
        <v>274.90010000000001</v>
      </c>
      <c r="AC65" s="456">
        <v>29.158200000000001</v>
      </c>
      <c r="AD65" s="458">
        <v>9.0125118569999998</v>
      </c>
      <c r="AE65" s="456">
        <v>2.044</v>
      </c>
      <c r="AF65" s="456">
        <v>0.32300000000000001</v>
      </c>
      <c r="AG65" s="456">
        <v>4.3</v>
      </c>
      <c r="AH65" s="456">
        <v>86.882999999999996</v>
      </c>
      <c r="AI65" s="455">
        <v>1797.3209999999999</v>
      </c>
      <c r="AJ65" s="456">
        <v>3.8049300000000001</v>
      </c>
      <c r="AK65" s="456">
        <v>4.1265599999999996</v>
      </c>
      <c r="AL65" s="456">
        <v>46.251460000000002</v>
      </c>
      <c r="AM65" s="456">
        <v>1.5409999999999999</v>
      </c>
      <c r="AN65" s="454">
        <v>147426680.09999999</v>
      </c>
      <c r="AO65" s="457">
        <v>0.68258549999999996</v>
      </c>
      <c r="AP65" s="454">
        <v>398777.52935999999</v>
      </c>
      <c r="AQ65" s="457">
        <v>0.3614523</v>
      </c>
      <c r="AR65" s="456">
        <v>137.43209999999999</v>
      </c>
      <c r="AS65" s="454" t="s">
        <v>472</v>
      </c>
      <c r="AT65" s="456">
        <v>42.463000000000001</v>
      </c>
    </row>
    <row r="66" spans="1:46">
      <c r="A66" t="s">
        <v>257</v>
      </c>
      <c r="B66" t="s">
        <v>961</v>
      </c>
      <c r="C66" s="15">
        <v>0.37916666666666665</v>
      </c>
      <c r="E66" s="16">
        <v>300</v>
      </c>
      <c r="F66" s="16" t="s">
        <v>744</v>
      </c>
      <c r="G66" s="140">
        <v>1190</v>
      </c>
      <c r="H66" s="140">
        <v>1103</v>
      </c>
      <c r="I66" s="435" t="s">
        <v>19</v>
      </c>
      <c r="J66" s="16" t="s">
        <v>796</v>
      </c>
      <c r="K66" s="16">
        <v>4</v>
      </c>
      <c r="L66" s="140">
        <v>180</v>
      </c>
      <c r="M66" s="8">
        <v>5889.9508999999998</v>
      </c>
      <c r="S66" s="431" t="s">
        <v>498</v>
      </c>
      <c r="T66" s="352">
        <v>-28</v>
      </c>
      <c r="U66" s="438">
        <v>0</v>
      </c>
      <c r="V66" s="434" t="s">
        <v>1212</v>
      </c>
      <c r="W66" s="455">
        <v>94.974707942404223</v>
      </c>
      <c r="X66" s="455">
        <v>21.090223906366777</v>
      </c>
      <c r="Y66" s="455">
        <v>922.3953539096924</v>
      </c>
      <c r="Z66" s="459">
        <v>68.297259999999994</v>
      </c>
      <c r="AA66" s="459">
        <v>18.70318</v>
      </c>
      <c r="AB66" s="456">
        <v>275.96069999999997</v>
      </c>
      <c r="AC66" s="456">
        <v>27.308299999999999</v>
      </c>
      <c r="AD66" s="458">
        <v>9.1629225509999994</v>
      </c>
      <c r="AE66" s="456">
        <v>2.17</v>
      </c>
      <c r="AF66" s="456">
        <v>0.34300000000000003</v>
      </c>
      <c r="AG66" s="456">
        <v>4.3</v>
      </c>
      <c r="AH66" s="456">
        <v>86.915999999999997</v>
      </c>
      <c r="AI66" s="455">
        <v>1796.4349999999999</v>
      </c>
      <c r="AJ66" s="456">
        <v>3.7853500000000002</v>
      </c>
      <c r="AK66" s="456">
        <v>4.1407100000000003</v>
      </c>
      <c r="AL66" s="456">
        <v>46.175609999999999</v>
      </c>
      <c r="AM66" s="456">
        <v>1.5410900000000001</v>
      </c>
      <c r="AN66" s="454">
        <v>147427048.5</v>
      </c>
      <c r="AO66" s="457">
        <v>0.68180890000000005</v>
      </c>
      <c r="AP66" s="454">
        <v>398974.13696999999</v>
      </c>
      <c r="AQ66" s="457">
        <v>0.366593</v>
      </c>
      <c r="AR66" s="456">
        <v>137.48769999999999</v>
      </c>
      <c r="AS66" s="454" t="s">
        <v>472</v>
      </c>
      <c r="AT66" s="456">
        <v>42.407400000000003</v>
      </c>
    </row>
    <row r="67" spans="1:46">
      <c r="A67" t="s">
        <v>257</v>
      </c>
      <c r="B67" t="s">
        <v>1350</v>
      </c>
      <c r="C67" s="15">
        <v>0.38541666666666669</v>
      </c>
      <c r="E67" s="16">
        <v>300</v>
      </c>
      <c r="F67" s="16" t="s">
        <v>744</v>
      </c>
      <c r="G67" s="140">
        <v>1190</v>
      </c>
      <c r="H67" s="140">
        <v>1103</v>
      </c>
      <c r="I67" s="435" t="s">
        <v>20</v>
      </c>
      <c r="J67" s="16" t="s">
        <v>796</v>
      </c>
      <c r="K67" s="16">
        <v>4</v>
      </c>
      <c r="L67" s="140">
        <v>180</v>
      </c>
      <c r="M67" s="8">
        <v>5889.9508999999998</v>
      </c>
      <c r="S67" s="431" t="s">
        <v>498</v>
      </c>
      <c r="T67" s="352">
        <v>-42</v>
      </c>
      <c r="U67" s="438">
        <v>0</v>
      </c>
      <c r="V67" s="434" t="s">
        <v>1212</v>
      </c>
      <c r="W67" s="455">
        <v>94.789426432736917</v>
      </c>
      <c r="X67" s="455">
        <v>19.658503025117426</v>
      </c>
      <c r="Y67" s="455">
        <v>1301.12551045399</v>
      </c>
      <c r="Z67" s="459">
        <v>68.366060000000004</v>
      </c>
      <c r="AA67" s="459">
        <v>18.699670000000001</v>
      </c>
      <c r="AB67" s="456">
        <v>277.01100000000002</v>
      </c>
      <c r="AC67" s="456">
        <v>25.462700000000002</v>
      </c>
      <c r="AD67" s="458">
        <v>9.3133332450000008</v>
      </c>
      <c r="AE67" s="456">
        <v>2.3130000000000002</v>
      </c>
      <c r="AF67" s="456">
        <v>0.36599999999999999</v>
      </c>
      <c r="AG67" s="456">
        <v>4.3</v>
      </c>
      <c r="AH67" s="456">
        <v>86.948999999999998</v>
      </c>
      <c r="AI67" s="455">
        <v>1795.539</v>
      </c>
      <c r="AJ67" s="456">
        <v>3.7667999999999999</v>
      </c>
      <c r="AK67" s="456">
        <v>4.1551600000000004</v>
      </c>
      <c r="AL67" s="456">
        <v>46.09975</v>
      </c>
      <c r="AM67" s="456">
        <v>1.54118</v>
      </c>
      <c r="AN67" s="454">
        <v>147427416.5</v>
      </c>
      <c r="AO67" s="457">
        <v>0.68103159999999996</v>
      </c>
      <c r="AP67" s="454">
        <v>399173.38780000003</v>
      </c>
      <c r="AQ67" s="457">
        <v>0.37124040000000003</v>
      </c>
      <c r="AR67" s="456">
        <v>137.54429999999999</v>
      </c>
      <c r="AS67" s="454" t="s">
        <v>472</v>
      </c>
      <c r="AT67" s="456">
        <v>42.350900000000003</v>
      </c>
    </row>
    <row r="68" spans="1:46">
      <c r="A68" t="s">
        <v>257</v>
      </c>
      <c r="B68" t="s">
        <v>1351</v>
      </c>
      <c r="C68" s="15">
        <v>0.39027777777777778</v>
      </c>
      <c r="E68" s="16">
        <v>300</v>
      </c>
      <c r="F68" s="16" t="s">
        <v>744</v>
      </c>
      <c r="G68" s="140">
        <v>1190</v>
      </c>
      <c r="H68" s="140">
        <v>1103</v>
      </c>
      <c r="I68" s="435" t="s">
        <v>21</v>
      </c>
      <c r="J68" s="16" t="s">
        <v>796</v>
      </c>
      <c r="K68" s="16">
        <v>4</v>
      </c>
      <c r="L68" s="140">
        <v>180</v>
      </c>
      <c r="M68" s="8">
        <v>5889.9508999999998</v>
      </c>
      <c r="S68" s="431" t="s">
        <v>498</v>
      </c>
      <c r="T68" s="352">
        <v>-60</v>
      </c>
      <c r="U68" s="438">
        <v>0</v>
      </c>
      <c r="V68" s="434" t="s">
        <v>1212</v>
      </c>
      <c r="W68" s="455">
        <v>94.596874227030924</v>
      </c>
      <c r="X68" s="455">
        <v>18.276728976178234</v>
      </c>
      <c r="Y68" s="455">
        <v>1790.2790153517935</v>
      </c>
      <c r="Z68" s="459">
        <v>68.420360000000002</v>
      </c>
      <c r="AA68" s="459">
        <v>18.696850000000001</v>
      </c>
      <c r="AB68" s="456">
        <v>277.82240000000002</v>
      </c>
      <c r="AC68" s="456">
        <v>24.0307</v>
      </c>
      <c r="AD68" s="458">
        <v>9.4303193403000005</v>
      </c>
      <c r="AE68" s="456">
        <v>2.4409999999999998</v>
      </c>
      <c r="AF68" s="456">
        <v>0.38600000000000001</v>
      </c>
      <c r="AG68" s="456">
        <v>4.3</v>
      </c>
      <c r="AH68" s="456">
        <v>86.974999999999994</v>
      </c>
      <c r="AI68" s="455">
        <v>1794.8340000000001</v>
      </c>
      <c r="AJ68" s="456">
        <v>3.7530999999999999</v>
      </c>
      <c r="AK68" s="456">
        <v>4.1665999999999999</v>
      </c>
      <c r="AL68" s="456">
        <v>46.040750000000003</v>
      </c>
      <c r="AM68" s="456">
        <v>1.54125</v>
      </c>
      <c r="AN68" s="454">
        <v>147427702.40000001</v>
      </c>
      <c r="AO68" s="457">
        <v>0.68042650000000005</v>
      </c>
      <c r="AP68" s="454">
        <v>399330.01663999999</v>
      </c>
      <c r="AQ68" s="457">
        <v>0.37451010000000001</v>
      </c>
      <c r="AR68" s="456">
        <v>137.5891</v>
      </c>
      <c r="AS68" s="454" t="s">
        <v>472</v>
      </c>
      <c r="AT68" s="456">
        <v>42.306199999999997</v>
      </c>
    </row>
    <row r="69" spans="1:46">
      <c r="A69" t="s">
        <v>257</v>
      </c>
      <c r="B69" t="s">
        <v>575</v>
      </c>
      <c r="C69" s="15">
        <v>0.39513888888888887</v>
      </c>
      <c r="E69" s="16">
        <v>300</v>
      </c>
      <c r="F69" s="16" t="s">
        <v>744</v>
      </c>
      <c r="G69" s="140">
        <v>1190</v>
      </c>
      <c r="H69" s="140">
        <v>1103</v>
      </c>
      <c r="I69" s="435" t="s">
        <v>22</v>
      </c>
      <c r="J69" s="16" t="s">
        <v>796</v>
      </c>
      <c r="K69" s="16">
        <v>4</v>
      </c>
      <c r="L69" s="140">
        <v>180</v>
      </c>
      <c r="M69" s="8">
        <v>5889.9508999999998</v>
      </c>
      <c r="S69" s="431" t="s">
        <v>498</v>
      </c>
      <c r="T69" s="352">
        <v>-120</v>
      </c>
      <c r="U69" s="438">
        <v>0</v>
      </c>
      <c r="V69" s="434" t="s">
        <v>1212</v>
      </c>
      <c r="W69" s="455">
        <v>94.138220565338031</v>
      </c>
      <c r="X69" s="455">
        <v>15.603760286077238</v>
      </c>
      <c r="Y69" s="455">
        <v>3429.1789848111271</v>
      </c>
      <c r="Z69" s="459">
        <v>68.475340000000003</v>
      </c>
      <c r="AA69" s="459">
        <v>18.693940000000001</v>
      </c>
      <c r="AB69" s="456">
        <v>278.63040000000001</v>
      </c>
      <c r="AC69" s="456">
        <v>22.602</v>
      </c>
      <c r="AD69" s="458">
        <v>9.5473054357000002</v>
      </c>
      <c r="AE69" s="456">
        <v>2.5840000000000001</v>
      </c>
      <c r="AF69" s="456">
        <v>0.40899999999999997</v>
      </c>
      <c r="AG69" s="456">
        <v>4.3</v>
      </c>
      <c r="AH69" s="456">
        <v>87.001999999999995</v>
      </c>
      <c r="AI69" s="455">
        <v>1794.125</v>
      </c>
      <c r="AJ69" s="456">
        <v>3.74003</v>
      </c>
      <c r="AK69" s="456">
        <v>4.1782199999999996</v>
      </c>
      <c r="AL69" s="456">
        <v>45.981749999999998</v>
      </c>
      <c r="AM69" s="456">
        <v>1.54132</v>
      </c>
      <c r="AN69" s="454">
        <v>147427988</v>
      </c>
      <c r="AO69" s="457">
        <v>0.67982089999999995</v>
      </c>
      <c r="AP69" s="454">
        <v>399487.95494999998</v>
      </c>
      <c r="AQ69" s="457">
        <v>0.37747520000000001</v>
      </c>
      <c r="AR69" s="456">
        <v>137.6344</v>
      </c>
      <c r="AS69" s="454" t="s">
        <v>472</v>
      </c>
      <c r="AT69" s="456">
        <v>42.260899999999999</v>
      </c>
    </row>
    <row r="70" spans="1:46">
      <c r="A70" t="s">
        <v>1188</v>
      </c>
      <c r="B70" t="s">
        <v>543</v>
      </c>
      <c r="C70" s="15">
        <v>0.39999999999999997</v>
      </c>
      <c r="E70" s="16">
        <v>30</v>
      </c>
      <c r="F70" s="16" t="s">
        <v>744</v>
      </c>
      <c r="G70" s="140">
        <v>1190</v>
      </c>
      <c r="H70" s="140">
        <v>1103</v>
      </c>
      <c r="I70" t="s">
        <v>1181</v>
      </c>
      <c r="J70" s="16" t="s">
        <v>796</v>
      </c>
      <c r="K70" s="16">
        <v>4</v>
      </c>
      <c r="L70" s="140">
        <v>180</v>
      </c>
      <c r="M70" s="8">
        <v>5889.9508999999998</v>
      </c>
      <c r="S70" s="431" t="s">
        <v>1188</v>
      </c>
      <c r="T70" s="352"/>
      <c r="U70" s="438"/>
      <c r="V70" s="342"/>
      <c r="W70"/>
      <c r="X70"/>
      <c r="Y70"/>
      <c r="Z70" s="459">
        <v>68.507080000000002</v>
      </c>
      <c r="AA70" s="459">
        <v>18.692240000000002</v>
      </c>
      <c r="AB70" s="456">
        <v>279.09089999999998</v>
      </c>
      <c r="AC70" s="456">
        <v>21.787199999999999</v>
      </c>
      <c r="AD70" s="458">
        <v>9.6141546330000001</v>
      </c>
      <c r="AE70" s="456">
        <v>2.6739999999999999</v>
      </c>
      <c r="AF70" s="456">
        <v>0.42299999999999999</v>
      </c>
      <c r="AG70" s="456">
        <v>4.3</v>
      </c>
      <c r="AH70" s="456">
        <v>87.016999999999996</v>
      </c>
      <c r="AI70" s="455">
        <v>1793.7170000000001</v>
      </c>
      <c r="AJ70" s="456">
        <v>3.73285</v>
      </c>
      <c r="AK70" s="456">
        <v>4.1849400000000001</v>
      </c>
      <c r="AL70" s="456">
        <v>45.948039999999999</v>
      </c>
      <c r="AM70" s="456">
        <v>1.54135</v>
      </c>
      <c r="AN70" s="454">
        <v>147428151.09999999</v>
      </c>
      <c r="AO70" s="457">
        <v>0.67947469999999999</v>
      </c>
      <c r="AP70" s="454">
        <v>399578.74394999997</v>
      </c>
      <c r="AQ70" s="457">
        <v>0.37903189999999998</v>
      </c>
      <c r="AR70" s="456">
        <v>137.66059999999999</v>
      </c>
      <c r="AS70" s="454" t="s">
        <v>472</v>
      </c>
      <c r="AT70" s="456">
        <v>42.234699999999997</v>
      </c>
    </row>
    <row r="71" spans="1:46">
      <c r="A71" t="s">
        <v>1172</v>
      </c>
      <c r="B71" t="s">
        <v>544</v>
      </c>
      <c r="C71" s="15">
        <v>0.40208333333333335</v>
      </c>
      <c r="E71" s="16">
        <v>300</v>
      </c>
      <c r="F71" s="16" t="s">
        <v>744</v>
      </c>
      <c r="G71" s="140">
        <v>1190</v>
      </c>
      <c r="H71" s="140">
        <v>1103</v>
      </c>
      <c r="I71" t="s">
        <v>545</v>
      </c>
      <c r="J71" s="16" t="s">
        <v>796</v>
      </c>
      <c r="K71" s="16">
        <v>4</v>
      </c>
      <c r="L71" s="140">
        <v>180</v>
      </c>
      <c r="M71" s="8">
        <v>5889.9508999999998</v>
      </c>
      <c r="S71"/>
      <c r="T71" s="352"/>
      <c r="U71" s="438"/>
      <c r="V71" s="342"/>
      <c r="W71"/>
      <c r="X71"/>
      <c r="Y71"/>
    </row>
    <row r="72" spans="1:46">
      <c r="A72" t="s">
        <v>1338</v>
      </c>
      <c r="B72" t="s">
        <v>585</v>
      </c>
      <c r="C72" s="15">
        <v>0.4069444444444445</v>
      </c>
      <c r="D72" s="38">
        <v>0</v>
      </c>
      <c r="E72" s="16">
        <v>30</v>
      </c>
      <c r="F72" s="16" t="s">
        <v>744</v>
      </c>
      <c r="G72" s="140">
        <v>1190</v>
      </c>
      <c r="H72" s="140">
        <v>998</v>
      </c>
      <c r="I72" t="s">
        <v>526</v>
      </c>
      <c r="J72" s="16" t="s">
        <v>1258</v>
      </c>
      <c r="K72" s="16">
        <v>4</v>
      </c>
      <c r="L72" s="140">
        <v>180</v>
      </c>
      <c r="M72" s="8">
        <v>5891.451</v>
      </c>
      <c r="N72" t="s">
        <v>752</v>
      </c>
      <c r="O72" s="140">
        <v>264.7</v>
      </c>
      <c r="P72" s="140">
        <v>268.5</v>
      </c>
      <c r="S72"/>
      <c r="T72" s="352"/>
      <c r="U72" s="438"/>
      <c r="V72" s="342"/>
      <c r="W72"/>
      <c r="X72"/>
      <c r="Y72"/>
    </row>
    <row r="73" spans="1:46">
      <c r="A73" t="s">
        <v>1265</v>
      </c>
      <c r="B73" t="s">
        <v>586</v>
      </c>
      <c r="C73" s="15">
        <v>0.43194444444444446</v>
      </c>
      <c r="D73" s="38">
        <v>0</v>
      </c>
      <c r="E73" s="16">
        <v>10</v>
      </c>
      <c r="F73" s="16" t="s">
        <v>744</v>
      </c>
      <c r="G73" s="140">
        <v>1190</v>
      </c>
      <c r="H73" s="140">
        <v>1103</v>
      </c>
      <c r="I73" t="s">
        <v>386</v>
      </c>
      <c r="J73" s="16" t="s">
        <v>1258</v>
      </c>
      <c r="K73" s="16">
        <v>4</v>
      </c>
      <c r="L73" s="140">
        <v>180</v>
      </c>
      <c r="M73" s="8">
        <v>5889.9508999999998</v>
      </c>
      <c r="N73" t="s">
        <v>756</v>
      </c>
      <c r="O73" s="140">
        <v>264.8</v>
      </c>
      <c r="P73" s="140">
        <v>268.39999999999998</v>
      </c>
      <c r="S73" s="35"/>
      <c r="T73" s="352"/>
      <c r="U73" s="438"/>
      <c r="V73" s="342"/>
      <c r="W73"/>
      <c r="X73"/>
      <c r="Y73"/>
    </row>
    <row r="74" spans="1:46">
      <c r="A74" t="s">
        <v>1338</v>
      </c>
      <c r="B74" t="s">
        <v>546</v>
      </c>
      <c r="C74" s="15">
        <v>0.43611111111111112</v>
      </c>
      <c r="D74" s="38">
        <v>0</v>
      </c>
      <c r="E74" s="16">
        <v>30</v>
      </c>
      <c r="F74" s="16" t="s">
        <v>744</v>
      </c>
      <c r="G74" s="140">
        <v>1070</v>
      </c>
      <c r="H74" s="140">
        <v>878</v>
      </c>
      <c r="I74" t="s">
        <v>387</v>
      </c>
      <c r="J74" s="16" t="s">
        <v>1258</v>
      </c>
      <c r="K74" s="16">
        <v>4</v>
      </c>
      <c r="L74" s="140">
        <v>180</v>
      </c>
      <c r="M74" s="8">
        <v>5891.451</v>
      </c>
      <c r="N74" t="s">
        <v>757</v>
      </c>
      <c r="O74" s="140">
        <v>264.7</v>
      </c>
      <c r="P74" s="140">
        <v>268.5</v>
      </c>
      <c r="S74"/>
      <c r="T74" s="351"/>
      <c r="U74" s="437"/>
      <c r="V74" s="342"/>
      <c r="W74"/>
      <c r="X74"/>
      <c r="Y74"/>
    </row>
    <row r="75" spans="1:46">
      <c r="A75" t="s">
        <v>547</v>
      </c>
      <c r="B75" t="s">
        <v>548</v>
      </c>
      <c r="C75" s="15">
        <v>0.44027777777777777</v>
      </c>
      <c r="D75" s="38">
        <v>0</v>
      </c>
      <c r="E75" s="16">
        <v>30</v>
      </c>
      <c r="F75" s="16" t="s">
        <v>1039</v>
      </c>
      <c r="G75" s="16">
        <v>870</v>
      </c>
      <c r="H75" s="16">
        <v>782</v>
      </c>
      <c r="I75" t="s">
        <v>386</v>
      </c>
      <c r="J75" s="16" t="s">
        <v>1258</v>
      </c>
      <c r="K75" s="16">
        <v>4</v>
      </c>
      <c r="L75" s="140">
        <v>180</v>
      </c>
      <c r="M75" s="8">
        <v>7698.9647000000004</v>
      </c>
      <c r="O75" s="140">
        <v>264.39999999999998</v>
      </c>
      <c r="P75" s="140">
        <v>263</v>
      </c>
      <c r="S75"/>
      <c r="T75" s="351"/>
      <c r="U75" s="437"/>
      <c r="V75" s="342"/>
      <c r="W75"/>
      <c r="X75"/>
      <c r="Y75"/>
    </row>
    <row r="76" spans="1:46">
      <c r="C76"/>
      <c r="E76"/>
      <c r="L76"/>
      <c r="S76"/>
      <c r="T76" s="351"/>
      <c r="U76" s="437"/>
      <c r="V76" s="342"/>
      <c r="W76"/>
      <c r="X76"/>
      <c r="Y76"/>
    </row>
    <row r="77" spans="1:46">
      <c r="C77"/>
      <c r="E77"/>
      <c r="L77"/>
      <c r="S77"/>
      <c r="T77" s="342"/>
      <c r="U77" s="437"/>
      <c r="V77" s="342"/>
      <c r="W77"/>
      <c r="X77"/>
      <c r="Y77"/>
    </row>
    <row r="78" spans="1:46">
      <c r="B78" s="3" t="s">
        <v>1260</v>
      </c>
      <c r="C78" s="147" t="s">
        <v>1261</v>
      </c>
      <c r="D78" s="22">
        <v>5888.5839999999998</v>
      </c>
      <c r="E78" s="149"/>
      <c r="F78" s="84" t="s">
        <v>1262</v>
      </c>
      <c r="G78" s="84" t="s">
        <v>1263</v>
      </c>
      <c r="H78" s="84" t="s">
        <v>1264</v>
      </c>
      <c r="I78" s="22" t="s">
        <v>1100</v>
      </c>
      <c r="J78" s="84" t="s">
        <v>1101</v>
      </c>
      <c r="K78" s="84" t="s">
        <v>1102</v>
      </c>
      <c r="L78"/>
      <c r="S78"/>
      <c r="T78" s="342"/>
      <c r="U78" s="342"/>
      <c r="V78" s="342"/>
      <c r="W78"/>
      <c r="X78"/>
      <c r="Y78"/>
    </row>
    <row r="79" spans="1:46">
      <c r="B79" s="2"/>
      <c r="C79" s="147" t="s">
        <v>1099</v>
      </c>
      <c r="D79" s="22">
        <v>5889.9508999999998</v>
      </c>
      <c r="E79" s="149"/>
      <c r="F79" s="84" t="s">
        <v>652</v>
      </c>
      <c r="G79" s="84" t="s">
        <v>653</v>
      </c>
      <c r="H79" s="84" t="s">
        <v>654</v>
      </c>
      <c r="I79" s="22" t="s">
        <v>1294</v>
      </c>
      <c r="J79" s="84" t="s">
        <v>1295</v>
      </c>
      <c r="K79" s="84" t="s">
        <v>501</v>
      </c>
      <c r="L79"/>
      <c r="S79"/>
      <c r="T79" s="342"/>
      <c r="U79" s="342"/>
      <c r="V79" s="342"/>
      <c r="W79"/>
      <c r="X79"/>
      <c r="Y79"/>
    </row>
    <row r="80" spans="1:46">
      <c r="B80" s="2"/>
      <c r="C80" s="147" t="s">
        <v>502</v>
      </c>
      <c r="D80" s="22">
        <v>5891.451</v>
      </c>
      <c r="E80" s="149"/>
      <c r="F80" s="84" t="s">
        <v>503</v>
      </c>
      <c r="G80" s="84" t="s">
        <v>504</v>
      </c>
      <c r="H80" s="84" t="s">
        <v>505</v>
      </c>
      <c r="I80" s="22" t="s">
        <v>480</v>
      </c>
      <c r="J80" s="84" t="s">
        <v>496</v>
      </c>
      <c r="K80" s="84" t="s">
        <v>440</v>
      </c>
      <c r="L80"/>
      <c r="S80"/>
      <c r="T80" s="342"/>
      <c r="U80" s="342"/>
      <c r="V80" s="342"/>
      <c r="W80"/>
      <c r="X80"/>
      <c r="Y80"/>
    </row>
    <row r="81" spans="2:25">
      <c r="B81" s="2"/>
      <c r="C81" s="147" t="s">
        <v>497</v>
      </c>
      <c r="D81" s="150">
        <v>7647.38</v>
      </c>
      <c r="E81" s="149"/>
      <c r="F81" s="84" t="s">
        <v>1132</v>
      </c>
      <c r="G81" s="84" t="s">
        <v>1095</v>
      </c>
      <c r="H81" s="84" t="s">
        <v>1293</v>
      </c>
      <c r="I81" s="22" t="s">
        <v>498</v>
      </c>
      <c r="J81" s="84" t="s">
        <v>499</v>
      </c>
      <c r="K81" s="84" t="s">
        <v>500</v>
      </c>
      <c r="L81"/>
      <c r="S81"/>
      <c r="T81" s="342"/>
      <c r="U81" s="342"/>
      <c r="V81" s="342"/>
      <c r="W81"/>
      <c r="X81"/>
      <c r="Y81"/>
    </row>
    <row r="82" spans="2:25">
      <c r="B82" s="2"/>
      <c r="C82" s="147" t="s">
        <v>374</v>
      </c>
      <c r="D82" s="22">
        <v>7698.9647000000004</v>
      </c>
      <c r="E82" s="149"/>
      <c r="F82" s="84" t="s">
        <v>375</v>
      </c>
      <c r="G82" s="84" t="s">
        <v>376</v>
      </c>
      <c r="H82" s="84" t="s">
        <v>377</v>
      </c>
      <c r="I82" s="22" t="s">
        <v>378</v>
      </c>
      <c r="J82" s="84" t="s">
        <v>379</v>
      </c>
      <c r="K82" s="84" t="s">
        <v>380</v>
      </c>
      <c r="L82"/>
      <c r="S82"/>
      <c r="T82" s="342"/>
      <c r="U82" s="342"/>
      <c r="V82" s="342"/>
      <c r="W82"/>
      <c r="X82"/>
      <c r="Y82"/>
    </row>
    <row r="83" spans="2:25">
      <c r="B83" s="2"/>
      <c r="C83" s="147"/>
      <c r="D83" s="22"/>
      <c r="E83" s="149"/>
      <c r="F83" s="84"/>
      <c r="L83"/>
      <c r="S83"/>
      <c r="T83" s="342"/>
      <c r="U83" s="342"/>
      <c r="V83" s="342"/>
      <c r="W83"/>
      <c r="X83"/>
      <c r="Y83"/>
    </row>
    <row r="84" spans="2:25">
      <c r="B84" s="2"/>
      <c r="C84" s="147" t="s">
        <v>1302</v>
      </c>
      <c r="D84" s="732" t="s">
        <v>1297</v>
      </c>
      <c r="E84" s="732"/>
      <c r="F84" s="84" t="s">
        <v>381</v>
      </c>
      <c r="I84" s="138" t="s">
        <v>1139</v>
      </c>
      <c r="J84" s="736" t="s">
        <v>1140</v>
      </c>
      <c r="K84" s="736"/>
      <c r="L84" s="148" t="s">
        <v>1141</v>
      </c>
      <c r="S84"/>
      <c r="T84" s="342"/>
      <c r="U84" s="342"/>
      <c r="V84" s="342"/>
      <c r="W84"/>
      <c r="X84"/>
      <c r="Y84"/>
    </row>
    <row r="85" spans="2:25">
      <c r="B85" s="2"/>
      <c r="C85" s="147" t="s">
        <v>1303</v>
      </c>
      <c r="D85" s="732" t="s">
        <v>1298</v>
      </c>
      <c r="E85" s="732"/>
      <c r="F85" s="19"/>
      <c r="J85" s="736" t="s">
        <v>441</v>
      </c>
      <c r="K85" s="736"/>
      <c r="L85" s="148" t="s">
        <v>1143</v>
      </c>
      <c r="S85"/>
      <c r="T85" s="342"/>
      <c r="U85" s="342"/>
      <c r="V85" s="342"/>
      <c r="W85"/>
      <c r="X85"/>
      <c r="Y85"/>
    </row>
    <row r="86" spans="2:25">
      <c r="B86" s="2"/>
      <c r="C86" s="147" t="s">
        <v>1304</v>
      </c>
      <c r="D86" s="732" t="s">
        <v>1299</v>
      </c>
      <c r="E86" s="732"/>
      <c r="F86" s="19"/>
      <c r="L86"/>
      <c r="S86"/>
      <c r="T86"/>
      <c r="U86"/>
      <c r="V86"/>
      <c r="W86"/>
      <c r="X86"/>
      <c r="Y86"/>
    </row>
    <row r="87" spans="2:25">
      <c r="B87" s="2"/>
      <c r="C87" s="147" t="s">
        <v>1305</v>
      </c>
      <c r="D87" s="732" t="s">
        <v>1138</v>
      </c>
      <c r="E87" s="732"/>
      <c r="F87" s="19"/>
      <c r="H87" s="16"/>
      <c r="I87" s="16"/>
      <c r="L87"/>
      <c r="S87"/>
      <c r="T87"/>
      <c r="U87"/>
      <c r="V87"/>
      <c r="W87"/>
      <c r="X87"/>
      <c r="Y87"/>
    </row>
    <row r="88" spans="2:25">
      <c r="B88" s="2"/>
      <c r="C88" s="85"/>
      <c r="E88" s="15"/>
      <c r="F88" s="19"/>
      <c r="H88" s="16"/>
      <c r="I88" s="16"/>
      <c r="L88"/>
      <c r="S88"/>
      <c r="T88"/>
      <c r="U88"/>
      <c r="V88"/>
      <c r="W88"/>
      <c r="X88"/>
      <c r="Y88"/>
    </row>
    <row r="89" spans="2:25">
      <c r="B89" s="2"/>
      <c r="C89" s="28" t="s">
        <v>786</v>
      </c>
      <c r="D89" s="142">
        <v>1</v>
      </c>
      <c r="E89" s="734" t="s">
        <v>1032</v>
      </c>
      <c r="F89" s="734"/>
      <c r="G89" s="734"/>
      <c r="H89" s="16"/>
      <c r="I89" s="16"/>
      <c r="L89"/>
      <c r="S89"/>
      <c r="T89"/>
      <c r="U89"/>
      <c r="V89"/>
      <c r="W89"/>
      <c r="X89"/>
      <c r="Y89"/>
    </row>
    <row r="90" spans="2:25">
      <c r="B90" s="2"/>
      <c r="C90" s="19"/>
      <c r="D90" s="67"/>
      <c r="E90" s="730" t="s">
        <v>1183</v>
      </c>
      <c r="F90" s="731"/>
      <c r="G90" s="731"/>
      <c r="H90" s="16"/>
      <c r="I90" s="16"/>
      <c r="L90"/>
      <c r="S90"/>
      <c r="T90"/>
      <c r="U90"/>
      <c r="V90"/>
      <c r="W90"/>
      <c r="X90"/>
      <c r="Y90"/>
    </row>
    <row r="91" spans="2:25">
      <c r="B91" s="2"/>
      <c r="C91" s="85"/>
      <c r="D91" s="67">
        <v>2</v>
      </c>
      <c r="E91" s="734" t="s">
        <v>1008</v>
      </c>
      <c r="F91" s="734"/>
      <c r="G91" s="734"/>
      <c r="H91" s="16"/>
      <c r="I91" s="16"/>
      <c r="L91"/>
      <c r="S91"/>
      <c r="T91"/>
      <c r="U91"/>
      <c r="V91"/>
      <c r="W91"/>
      <c r="X91"/>
      <c r="Y91"/>
    </row>
    <row r="92" spans="2:25">
      <c r="B92" s="2"/>
      <c r="C92" s="85"/>
      <c r="D92" s="67"/>
      <c r="E92" s="730" t="s">
        <v>1009</v>
      </c>
      <c r="F92" s="731"/>
      <c r="G92" s="731"/>
      <c r="H92" s="16"/>
      <c r="I92" s="16"/>
      <c r="L92"/>
      <c r="S92"/>
      <c r="T92"/>
      <c r="U92"/>
      <c r="V92"/>
      <c r="W92"/>
      <c r="X92"/>
      <c r="Y92"/>
    </row>
    <row r="93" spans="2:25">
      <c r="B93" s="2"/>
      <c r="C93"/>
      <c r="D93" s="142">
        <v>3</v>
      </c>
      <c r="E93" s="735" t="s">
        <v>1010</v>
      </c>
      <c r="F93" s="735"/>
      <c r="G93" s="735"/>
      <c r="H93" s="16"/>
      <c r="I93" s="16"/>
      <c r="L93"/>
      <c r="S93"/>
      <c r="T93"/>
      <c r="U93"/>
      <c r="V93"/>
      <c r="W93"/>
      <c r="X93"/>
      <c r="Y93"/>
    </row>
    <row r="94" spans="2:25">
      <c r="B94" s="2"/>
      <c r="C94"/>
      <c r="D94" s="142"/>
      <c r="E94" s="733" t="s">
        <v>1353</v>
      </c>
      <c r="F94" s="733"/>
      <c r="G94" s="733"/>
      <c r="H94" s="16"/>
      <c r="I94" s="16"/>
      <c r="L94"/>
      <c r="S94"/>
      <c r="T94"/>
      <c r="U94"/>
      <c r="V94"/>
      <c r="W94"/>
      <c r="X94"/>
      <c r="Y94"/>
    </row>
    <row r="95" spans="2:25">
      <c r="B95" s="2"/>
      <c r="C95"/>
      <c r="D95" s="142">
        <v>4</v>
      </c>
      <c r="E95" s="735" t="s">
        <v>1035</v>
      </c>
      <c r="F95" s="735"/>
      <c r="G95" s="735"/>
      <c r="H95" s="16"/>
      <c r="I95" s="16"/>
      <c r="L95"/>
      <c r="S95"/>
      <c r="T95"/>
      <c r="U95"/>
      <c r="V95"/>
      <c r="W95"/>
      <c r="X95"/>
      <c r="Y95"/>
    </row>
    <row r="96" spans="2:25">
      <c r="B96" s="2"/>
      <c r="C96"/>
      <c r="E96" s="733" t="s">
        <v>1036</v>
      </c>
      <c r="F96" s="733"/>
      <c r="G96" s="733"/>
      <c r="H96" s="16"/>
      <c r="I96" s="16"/>
      <c r="L96"/>
      <c r="S96"/>
      <c r="T96"/>
      <c r="U96"/>
      <c r="V96"/>
      <c r="W96"/>
      <c r="X96"/>
      <c r="Y96"/>
    </row>
    <row r="97" spans="2:25">
      <c r="B97" s="142"/>
      <c r="C97" s="735"/>
      <c r="D97" s="735"/>
      <c r="E97" s="735"/>
      <c r="L97"/>
      <c r="S97"/>
      <c r="T97"/>
      <c r="U97"/>
      <c r="V97"/>
      <c r="W97"/>
      <c r="X97"/>
      <c r="Y97"/>
    </row>
    <row r="98" spans="2:25">
      <c r="B98" s="5"/>
      <c r="C98" s="733"/>
      <c r="D98" s="733"/>
      <c r="E98" s="733"/>
      <c r="L98"/>
      <c r="S98"/>
      <c r="T98"/>
      <c r="U98"/>
      <c r="V98"/>
      <c r="W98"/>
      <c r="X98"/>
      <c r="Y98"/>
    </row>
    <row r="99" spans="2:25">
      <c r="B99" s="142"/>
      <c r="C99" s="735"/>
      <c r="D99" s="735"/>
      <c r="E99" s="735"/>
      <c r="L99"/>
      <c r="S99"/>
      <c r="T99"/>
      <c r="U99"/>
      <c r="V99"/>
      <c r="W99"/>
      <c r="X99"/>
      <c r="Y99"/>
    </row>
    <row r="100" spans="2:25">
      <c r="C100" s="733"/>
      <c r="D100" s="733"/>
      <c r="E100" s="733"/>
      <c r="L100"/>
      <c r="S100"/>
      <c r="T100"/>
      <c r="U100"/>
      <c r="V100"/>
      <c r="W100"/>
      <c r="X100"/>
      <c r="Y100"/>
    </row>
  </sheetData>
  <sheetCalcPr fullCalcOnLoad="1"/>
  <mergeCells count="40"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W12:Y12"/>
    <mergeCell ref="J84:K84"/>
    <mergeCell ref="J85:K85"/>
    <mergeCell ref="F9:I9"/>
    <mergeCell ref="K3:N3"/>
    <mergeCell ref="K6:P6"/>
    <mergeCell ref="K7:P7"/>
    <mergeCell ref="K8:P8"/>
    <mergeCell ref="K9:P9"/>
    <mergeCell ref="S12:V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Q1" workbookViewId="0">
      <selection activeCell="AY23" sqref="AY23"/>
    </sheetView>
  </sheetViews>
  <sheetFormatPr baseColWidth="10" defaultColWidth="8.83203125" defaultRowHeight="12"/>
  <cols>
    <col min="1" max="1" width="17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.16406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1196</v>
      </c>
      <c r="B4" s="3"/>
      <c r="C4" s="6"/>
      <c r="D4" s="43"/>
      <c r="E4" s="6"/>
      <c r="F4" s="738" t="s">
        <v>1204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725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542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42" t="s">
        <v>439</v>
      </c>
      <c r="G7" s="742"/>
      <c r="H7" s="742"/>
      <c r="I7" s="742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54" t="s">
        <v>1205</v>
      </c>
      <c r="G8" s="754"/>
      <c r="H8" s="754"/>
      <c r="I8" s="754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4" t="s">
        <v>1206</v>
      </c>
      <c r="G9" s="754"/>
      <c r="H9" s="754"/>
      <c r="I9" s="754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738"/>
      <c r="J11" s="738"/>
      <c r="K11" s="738"/>
      <c r="L11" s="738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6.0416666666666667E-2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1098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O14" s="104">
        <v>264.60000000000002</v>
      </c>
      <c r="P14" s="104">
        <v>270.2</v>
      </c>
      <c r="Q14" s="100">
        <f>AVERAGE(O14:O16)</f>
        <v>264.56666666666666</v>
      </c>
      <c r="R14" s="100">
        <f>AVERAGE(P14:P16)</f>
        <v>270.5333333333333</v>
      </c>
      <c r="S14"/>
      <c r="T14" s="398"/>
      <c r="U14" s="439"/>
      <c r="V14" s="344"/>
      <c r="W14"/>
      <c r="X14"/>
      <c r="Y14"/>
    </row>
    <row r="15" spans="1:47" ht="13">
      <c r="A15" s="50" t="s">
        <v>1338</v>
      </c>
      <c r="B15" s="25" t="s">
        <v>1266</v>
      </c>
      <c r="C15" s="15">
        <v>7.013888888888889E-2</v>
      </c>
      <c r="D15" s="32">
        <v>0</v>
      </c>
      <c r="E15" s="19">
        <v>30</v>
      </c>
      <c r="F15" s="19" t="s">
        <v>1037</v>
      </c>
      <c r="G15" s="16">
        <v>1190</v>
      </c>
      <c r="H15" s="33">
        <v>995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57" t="s">
        <v>1197</v>
      </c>
      <c r="O15" s="100">
        <v>264.60000000000002</v>
      </c>
      <c r="P15" s="100">
        <v>270.7</v>
      </c>
      <c r="Q15" s="100">
        <v>264.56670000000003</v>
      </c>
      <c r="R15" s="100">
        <v>270.5333</v>
      </c>
      <c r="S15"/>
      <c r="T15" s="398"/>
      <c r="U15" s="439"/>
      <c r="V15" s="344"/>
      <c r="W15"/>
      <c r="X15"/>
      <c r="Y15"/>
    </row>
    <row r="16" spans="1:47" ht="13">
      <c r="A16" s="50" t="s">
        <v>1338</v>
      </c>
      <c r="B16" s="25" t="s">
        <v>1339</v>
      </c>
      <c r="C16" s="15">
        <v>8.4722222222222213E-2</v>
      </c>
      <c r="D16" s="32">
        <v>0</v>
      </c>
      <c r="E16" s="19">
        <v>30</v>
      </c>
      <c r="F16" s="19" t="s">
        <v>1037</v>
      </c>
      <c r="G16" s="16">
        <v>1070</v>
      </c>
      <c r="H16" s="33">
        <v>875</v>
      </c>
      <c r="I16" s="91" t="s">
        <v>239</v>
      </c>
      <c r="J16" s="66" t="s">
        <v>1258</v>
      </c>
      <c r="K16" s="33">
        <v>4</v>
      </c>
      <c r="L16" s="33">
        <v>180</v>
      </c>
      <c r="M16" s="19">
        <v>5891.451</v>
      </c>
      <c r="N16" s="57"/>
      <c r="O16" s="100">
        <v>264.5</v>
      </c>
      <c r="P16" s="100">
        <v>270.7</v>
      </c>
      <c r="Q16" s="100">
        <v>264.56670000000003</v>
      </c>
      <c r="R16" s="100">
        <v>270.5333</v>
      </c>
      <c r="S16"/>
      <c r="T16" s="398"/>
      <c r="U16" s="439"/>
      <c r="V16" s="344"/>
      <c r="W16"/>
      <c r="X16"/>
      <c r="Y16"/>
    </row>
    <row r="17" spans="1:46" ht="13">
      <c r="A17" s="50" t="s">
        <v>1338</v>
      </c>
      <c r="B17" s="25" t="s">
        <v>1340</v>
      </c>
      <c r="C17" s="15">
        <v>9.3055555555555558E-2</v>
      </c>
      <c r="D17" s="32">
        <v>0</v>
      </c>
      <c r="E17" s="19">
        <v>30</v>
      </c>
      <c r="F17" s="16" t="s">
        <v>1038</v>
      </c>
      <c r="G17" s="16">
        <v>880</v>
      </c>
      <c r="H17" s="33">
        <v>864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57" t="s">
        <v>1268</v>
      </c>
      <c r="O17" s="100">
        <v>263.89999999999998</v>
      </c>
      <c r="P17" s="100">
        <v>267.2</v>
      </c>
      <c r="Q17" s="100">
        <v>263.89999999999998</v>
      </c>
      <c r="R17" s="100">
        <v>267.2</v>
      </c>
      <c r="S17"/>
      <c r="T17" s="398"/>
      <c r="U17" s="439"/>
      <c r="V17" s="344"/>
      <c r="W17"/>
      <c r="X17"/>
      <c r="Y17"/>
    </row>
    <row r="18" spans="1:46" ht="13">
      <c r="A18" s="50" t="s">
        <v>1025</v>
      </c>
      <c r="B18" s="25" t="s">
        <v>1026</v>
      </c>
      <c r="C18" s="38">
        <v>0.1875</v>
      </c>
      <c r="E18" s="19">
        <v>300</v>
      </c>
      <c r="F18" s="19" t="s">
        <v>1037</v>
      </c>
      <c r="G18" s="33">
        <v>1190</v>
      </c>
      <c r="H18" s="33">
        <v>1098</v>
      </c>
      <c r="I18" s="91" t="s">
        <v>241</v>
      </c>
      <c r="J18" s="66" t="s">
        <v>796</v>
      </c>
      <c r="K18" s="33">
        <v>4</v>
      </c>
      <c r="L18" s="33">
        <v>180</v>
      </c>
      <c r="M18" s="19">
        <v>5889.9508999999998</v>
      </c>
      <c r="N18" s="91"/>
      <c r="Q18" s="100">
        <f>AVERAGE(O30,O38)</f>
        <v>265.3</v>
      </c>
      <c r="R18" s="100">
        <f>AVERAGE(P30,P38)</f>
        <v>272.10000000000002</v>
      </c>
      <c r="S18"/>
      <c r="T18" s="399"/>
      <c r="U18" s="440"/>
      <c r="V18" s="344"/>
      <c r="W18"/>
      <c r="X18"/>
      <c r="Y18"/>
    </row>
    <row r="19" spans="1:46" ht="13">
      <c r="A19" s="50" t="s">
        <v>1025</v>
      </c>
      <c r="B19" s="25" t="s">
        <v>1028</v>
      </c>
      <c r="C19" s="38">
        <v>0.19305555555555554</v>
      </c>
      <c r="E19" s="19">
        <v>300</v>
      </c>
      <c r="F19" s="19" t="s">
        <v>1037</v>
      </c>
      <c r="G19" s="33">
        <v>1190</v>
      </c>
      <c r="H19" s="33">
        <v>1098</v>
      </c>
      <c r="I19" s="91" t="s">
        <v>1027</v>
      </c>
      <c r="J19" s="66" t="s">
        <v>796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272.10000000000002</v>
      </c>
      <c r="S19"/>
      <c r="T19" s="399"/>
      <c r="U19" s="440"/>
      <c r="V19" s="344"/>
      <c r="W19"/>
      <c r="X19"/>
      <c r="Y19"/>
    </row>
    <row r="20" spans="1:46" ht="13">
      <c r="A20" s="50" t="s">
        <v>1172</v>
      </c>
      <c r="B20" s="25" t="s">
        <v>889</v>
      </c>
      <c r="C20" s="38">
        <v>0.20138888888888887</v>
      </c>
      <c r="E20" s="19">
        <v>300</v>
      </c>
      <c r="F20" s="19" t="s">
        <v>1037</v>
      </c>
      <c r="G20" s="33">
        <v>1190</v>
      </c>
      <c r="H20" s="33">
        <v>1098</v>
      </c>
      <c r="I20" s="91" t="s">
        <v>1029</v>
      </c>
      <c r="J20" s="66" t="s">
        <v>796</v>
      </c>
      <c r="K20" s="33">
        <v>4</v>
      </c>
      <c r="L20" s="33">
        <v>180</v>
      </c>
      <c r="M20" s="19">
        <v>5889.9508999999998</v>
      </c>
      <c r="Q20" s="100">
        <v>265.3</v>
      </c>
      <c r="R20" s="100">
        <v>272.10000000000002</v>
      </c>
      <c r="S20"/>
      <c r="T20" s="399"/>
      <c r="U20" s="440"/>
      <c r="V20" s="344"/>
      <c r="W20"/>
      <c r="X20"/>
      <c r="Y20"/>
    </row>
    <row r="21" spans="1:46" ht="13">
      <c r="A21" s="50" t="s">
        <v>1188</v>
      </c>
      <c r="B21" s="25" t="s">
        <v>1182</v>
      </c>
      <c r="C21" s="38">
        <v>0.20902777777777778</v>
      </c>
      <c r="E21" s="19">
        <v>30</v>
      </c>
      <c r="F21" s="19" t="s">
        <v>1037</v>
      </c>
      <c r="G21" s="33">
        <v>1190</v>
      </c>
      <c r="H21" s="33">
        <v>1098</v>
      </c>
      <c r="I21" s="91" t="s">
        <v>1181</v>
      </c>
      <c r="J21" s="66" t="s">
        <v>796</v>
      </c>
      <c r="K21" s="33">
        <v>4</v>
      </c>
      <c r="L21" s="33">
        <v>180</v>
      </c>
      <c r="M21" s="19">
        <v>5889.9508999999998</v>
      </c>
      <c r="Q21" s="100">
        <v>265.3</v>
      </c>
      <c r="R21" s="100">
        <v>272.10000000000002</v>
      </c>
      <c r="S21" s="431" t="s">
        <v>1188</v>
      </c>
      <c r="T21" s="399"/>
      <c r="U21" s="440"/>
      <c r="V21" s="344"/>
      <c r="W21"/>
      <c r="X21"/>
      <c r="Y21"/>
      <c r="Z21" s="615">
        <v>229.13458</v>
      </c>
      <c r="AA21" s="615">
        <v>-16.49785</v>
      </c>
      <c r="AB21" s="612">
        <v>120.54649999999999</v>
      </c>
      <c r="AC21" s="612">
        <v>14.5084</v>
      </c>
      <c r="AD21" s="614">
        <v>11.2606154765</v>
      </c>
      <c r="AE21" s="612">
        <v>3.919</v>
      </c>
      <c r="AF21" s="612">
        <v>0.62</v>
      </c>
      <c r="AG21" s="612">
        <v>3.96</v>
      </c>
      <c r="AH21" s="612">
        <v>95.602999999999994</v>
      </c>
      <c r="AI21" s="611">
        <v>1902.34</v>
      </c>
      <c r="AJ21" s="612">
        <v>355.96514000000002</v>
      </c>
      <c r="AK21" s="612">
        <v>-2.1574599999999999</v>
      </c>
      <c r="AL21" s="612">
        <v>331.85343</v>
      </c>
      <c r="AM21" s="612">
        <v>6.293E-2</v>
      </c>
      <c r="AN21" s="610">
        <v>150502532.09999999</v>
      </c>
      <c r="AO21" s="613">
        <v>7.0488700000000001E-2</v>
      </c>
      <c r="AP21" s="610">
        <v>376763.04969000001</v>
      </c>
      <c r="AQ21" s="613">
        <v>-0.3504583</v>
      </c>
      <c r="AR21" s="612">
        <v>155.72790000000001</v>
      </c>
      <c r="AS21" s="610" t="s">
        <v>473</v>
      </c>
      <c r="AT21" s="612">
        <v>24.2133</v>
      </c>
    </row>
    <row r="22" spans="1:46" ht="13">
      <c r="A22" s="50" t="s">
        <v>1031</v>
      </c>
      <c r="B22" s="25" t="s">
        <v>582</v>
      </c>
      <c r="C22" s="38">
        <v>0.21319444444444444</v>
      </c>
      <c r="E22" s="19">
        <v>300</v>
      </c>
      <c r="F22" s="19" t="s">
        <v>1037</v>
      </c>
      <c r="G22" s="33">
        <v>1190</v>
      </c>
      <c r="H22" s="33">
        <v>1098</v>
      </c>
      <c r="I22" s="91" t="s">
        <v>1030</v>
      </c>
      <c r="J22" s="66" t="s">
        <v>796</v>
      </c>
      <c r="K22" s="33">
        <v>4</v>
      </c>
      <c r="L22" s="33">
        <v>180</v>
      </c>
      <c r="M22" s="19">
        <v>5889.9508999999998</v>
      </c>
      <c r="Q22" s="100">
        <v>265.3</v>
      </c>
      <c r="R22" s="100">
        <v>272.10000000000002</v>
      </c>
      <c r="S22" s="431" t="s">
        <v>1100</v>
      </c>
      <c r="T22" s="399">
        <v>-12</v>
      </c>
      <c r="U22" s="440">
        <v>0</v>
      </c>
      <c r="V22" s="344" t="s">
        <v>165</v>
      </c>
      <c r="W22" s="611">
        <v>86.046573684893559</v>
      </c>
      <c r="X22" s="611">
        <v>-10.110724820811726</v>
      </c>
      <c r="Y22" s="611">
        <v>151.95837127666641</v>
      </c>
      <c r="Z22" s="615">
        <v>229.20518000000001</v>
      </c>
      <c r="AA22" s="615">
        <v>-16.520990000000001</v>
      </c>
      <c r="AB22" s="612">
        <v>121.9847</v>
      </c>
      <c r="AC22" s="612">
        <v>16.078299999999999</v>
      </c>
      <c r="AD22" s="614">
        <v>11.4110261596</v>
      </c>
      <c r="AE22" s="612">
        <v>3.5579999999999998</v>
      </c>
      <c r="AF22" s="612">
        <v>0.56299999999999994</v>
      </c>
      <c r="AG22" s="612">
        <v>3.97</v>
      </c>
      <c r="AH22" s="612">
        <v>95.58</v>
      </c>
      <c r="AI22" s="611">
        <v>1903.2860000000001</v>
      </c>
      <c r="AJ22" s="612">
        <v>355.95431000000002</v>
      </c>
      <c r="AK22" s="612">
        <v>-2.1545100000000001</v>
      </c>
      <c r="AL22" s="612">
        <v>331.77737000000002</v>
      </c>
      <c r="AM22" s="612">
        <v>6.2710000000000002E-2</v>
      </c>
      <c r="AN22" s="610">
        <v>150502569.90000001</v>
      </c>
      <c r="AO22" s="613">
        <v>6.9304299999999999E-2</v>
      </c>
      <c r="AP22" s="610">
        <v>376575.72892999998</v>
      </c>
      <c r="AQ22" s="613">
        <v>-0.34327540000000001</v>
      </c>
      <c r="AR22" s="612">
        <v>155.66309999999999</v>
      </c>
      <c r="AS22" s="610" t="s">
        <v>473</v>
      </c>
      <c r="AT22" s="612">
        <v>24.277999999999999</v>
      </c>
    </row>
    <row r="23" spans="1:46" ht="13">
      <c r="A23" s="50" t="s">
        <v>1031</v>
      </c>
      <c r="B23" s="25" t="s">
        <v>794</v>
      </c>
      <c r="C23" s="38">
        <v>0.21805555555555556</v>
      </c>
      <c r="E23" s="19">
        <v>300</v>
      </c>
      <c r="F23" s="19" t="s">
        <v>1037</v>
      </c>
      <c r="G23" s="33">
        <v>1190</v>
      </c>
      <c r="H23" s="33">
        <v>1098</v>
      </c>
      <c r="I23" s="91" t="s">
        <v>716</v>
      </c>
      <c r="J23" s="66" t="s">
        <v>796</v>
      </c>
      <c r="K23" s="33">
        <v>4</v>
      </c>
      <c r="L23" s="33">
        <v>180</v>
      </c>
      <c r="M23" s="19">
        <v>5889.9508999999998</v>
      </c>
      <c r="Q23" s="100">
        <v>265.3</v>
      </c>
      <c r="R23" s="100">
        <v>272.10000000000002</v>
      </c>
      <c r="S23" s="431" t="s">
        <v>1100</v>
      </c>
      <c r="T23" s="399">
        <v>-20</v>
      </c>
      <c r="U23" s="440">
        <v>0</v>
      </c>
      <c r="V23" s="344" t="s">
        <v>165</v>
      </c>
      <c r="W23" s="611">
        <v>86.028462071871914</v>
      </c>
      <c r="X23" s="611">
        <v>-10.75347998350809</v>
      </c>
      <c r="Y23" s="611">
        <v>360.72169464656918</v>
      </c>
      <c r="Z23" s="615">
        <v>229.25935999999999</v>
      </c>
      <c r="AA23" s="615">
        <v>-16.53885</v>
      </c>
      <c r="AB23" s="612">
        <v>123.1314</v>
      </c>
      <c r="AC23" s="612">
        <v>17.282499999999999</v>
      </c>
      <c r="AD23" s="614">
        <v>11.528012246599999</v>
      </c>
      <c r="AE23" s="612">
        <v>3.3239999999999998</v>
      </c>
      <c r="AF23" s="612">
        <v>0.52600000000000002</v>
      </c>
      <c r="AG23" s="612">
        <v>3.97</v>
      </c>
      <c r="AH23" s="612">
        <v>95.561999999999998</v>
      </c>
      <c r="AI23" s="611">
        <v>1904.009</v>
      </c>
      <c r="AJ23" s="612">
        <v>355.94517000000002</v>
      </c>
      <c r="AK23" s="612">
        <v>-2.1521300000000001</v>
      </c>
      <c r="AL23" s="612">
        <v>331.71821</v>
      </c>
      <c r="AM23" s="612">
        <v>6.2539999999999998E-2</v>
      </c>
      <c r="AN23" s="610">
        <v>150502598.80000001</v>
      </c>
      <c r="AO23" s="613">
        <v>6.8383399999999997E-2</v>
      </c>
      <c r="AP23" s="610">
        <v>376432.78863000002</v>
      </c>
      <c r="AQ23" s="613">
        <v>-0.33737620000000001</v>
      </c>
      <c r="AR23" s="612">
        <v>155.61340000000001</v>
      </c>
      <c r="AS23" s="610" t="s">
        <v>473</v>
      </c>
      <c r="AT23" s="612">
        <v>24.327500000000001</v>
      </c>
    </row>
    <row r="24" spans="1:46" ht="13">
      <c r="A24" s="50" t="s">
        <v>163</v>
      </c>
      <c r="B24" s="25" t="s">
        <v>795</v>
      </c>
      <c r="C24" s="38">
        <v>0.22638888888888889</v>
      </c>
      <c r="E24" s="19">
        <v>300</v>
      </c>
      <c r="F24" s="19" t="s">
        <v>1037</v>
      </c>
      <c r="G24" s="33">
        <v>1190</v>
      </c>
      <c r="H24" s="33">
        <v>1098</v>
      </c>
      <c r="I24" s="91" t="s">
        <v>1030</v>
      </c>
      <c r="J24" s="66" t="s">
        <v>796</v>
      </c>
      <c r="K24" s="33">
        <v>4</v>
      </c>
      <c r="L24" s="33">
        <v>180</v>
      </c>
      <c r="M24" s="19">
        <v>5889.9508999999998</v>
      </c>
      <c r="Q24" s="100">
        <v>265.3</v>
      </c>
      <c r="R24" s="100">
        <v>272.10000000000002</v>
      </c>
      <c r="S24" s="433" t="s">
        <v>480</v>
      </c>
      <c r="T24" s="399">
        <v>-12</v>
      </c>
      <c r="U24" s="440">
        <v>0</v>
      </c>
      <c r="V24" s="344" t="s">
        <v>165</v>
      </c>
      <c r="W24" s="611">
        <v>86.616444127765689</v>
      </c>
      <c r="X24" s="611">
        <v>-25.116719651084807</v>
      </c>
      <c r="Y24" s="611">
        <v>164.15254014159632</v>
      </c>
      <c r="Z24" s="615">
        <v>229.35078999999999</v>
      </c>
      <c r="AA24" s="615">
        <v>-16.569179999999999</v>
      </c>
      <c r="AB24" s="612">
        <v>125.1581</v>
      </c>
      <c r="AC24" s="612">
        <v>19.310099999999998</v>
      </c>
      <c r="AD24" s="614">
        <v>11.7285598242</v>
      </c>
      <c r="AE24" s="612">
        <v>2.9940000000000002</v>
      </c>
      <c r="AF24" s="612">
        <v>0.47399999999999998</v>
      </c>
      <c r="AG24" s="612">
        <v>3.97</v>
      </c>
      <c r="AH24" s="612">
        <v>95.531999999999996</v>
      </c>
      <c r="AI24" s="611">
        <v>1905.2190000000001</v>
      </c>
      <c r="AJ24" s="612">
        <v>355.92809</v>
      </c>
      <c r="AK24" s="612">
        <v>-2.1478899999999999</v>
      </c>
      <c r="AL24" s="612">
        <v>331.61678999999998</v>
      </c>
      <c r="AM24" s="612">
        <v>6.225E-2</v>
      </c>
      <c r="AN24" s="610">
        <v>150502647.5</v>
      </c>
      <c r="AO24" s="613">
        <v>6.6805600000000007E-2</v>
      </c>
      <c r="AP24" s="610">
        <v>376193.70549999998</v>
      </c>
      <c r="AQ24" s="613">
        <v>-0.3266425</v>
      </c>
      <c r="AR24" s="612">
        <v>155.52969999999999</v>
      </c>
      <c r="AS24" s="610" t="s">
        <v>473</v>
      </c>
      <c r="AT24" s="612">
        <v>24.411100000000001</v>
      </c>
    </row>
    <row r="25" spans="1:46" ht="13">
      <c r="A25" s="50" t="s">
        <v>163</v>
      </c>
      <c r="B25" s="25" t="s">
        <v>797</v>
      </c>
      <c r="C25" s="38">
        <v>0.23124999999999998</v>
      </c>
      <c r="E25" s="19">
        <v>300</v>
      </c>
      <c r="F25" s="19" t="s">
        <v>1037</v>
      </c>
      <c r="G25" s="33">
        <v>1190</v>
      </c>
      <c r="H25" s="33">
        <v>1098</v>
      </c>
      <c r="I25" s="91" t="s">
        <v>716</v>
      </c>
      <c r="J25" s="66" t="s">
        <v>796</v>
      </c>
      <c r="K25" s="33">
        <v>4</v>
      </c>
      <c r="L25" s="33">
        <v>180</v>
      </c>
      <c r="M25" s="19">
        <v>5889.9508999999998</v>
      </c>
      <c r="Q25" s="100">
        <v>265.3</v>
      </c>
      <c r="R25" s="100">
        <v>272.10000000000002</v>
      </c>
      <c r="S25" s="433" t="s">
        <v>480</v>
      </c>
      <c r="T25" s="399">
        <v>-20</v>
      </c>
      <c r="U25" s="440">
        <v>0</v>
      </c>
      <c r="V25" s="344" t="s">
        <v>165</v>
      </c>
      <c r="W25" s="611">
        <v>86.531881314673257</v>
      </c>
      <c r="X25" s="611">
        <v>-24.264003527137167</v>
      </c>
      <c r="Y25" s="611">
        <v>371.64589928819805</v>
      </c>
      <c r="Z25" s="615">
        <v>229.40331</v>
      </c>
      <c r="AA25" s="615">
        <v>-16.586690000000001</v>
      </c>
      <c r="AB25" s="612">
        <v>126.3779</v>
      </c>
      <c r="AC25" s="612">
        <v>20.469799999999999</v>
      </c>
      <c r="AD25" s="614">
        <v>11.8455459112</v>
      </c>
      <c r="AE25" s="612">
        <v>2.8340000000000001</v>
      </c>
      <c r="AF25" s="612">
        <v>0.44800000000000001</v>
      </c>
      <c r="AG25" s="612">
        <v>3.97</v>
      </c>
      <c r="AH25" s="612">
        <v>95.515000000000001</v>
      </c>
      <c r="AI25" s="611">
        <v>1905.9069999999999</v>
      </c>
      <c r="AJ25" s="612">
        <v>355.91730999999999</v>
      </c>
      <c r="AK25" s="612">
        <v>-2.14534</v>
      </c>
      <c r="AL25" s="612">
        <v>331.55763000000002</v>
      </c>
      <c r="AM25" s="612">
        <v>6.2080000000000003E-2</v>
      </c>
      <c r="AN25" s="610">
        <v>150502675.30000001</v>
      </c>
      <c r="AO25" s="613">
        <v>6.5885600000000002E-2</v>
      </c>
      <c r="AP25" s="610">
        <v>376057.90148</v>
      </c>
      <c r="AQ25" s="613">
        <v>-0.32002799999999998</v>
      </c>
      <c r="AR25" s="612">
        <v>155.48169999999999</v>
      </c>
      <c r="AS25" s="610" t="s">
        <v>473</v>
      </c>
      <c r="AT25" s="612">
        <v>24.459099999999999</v>
      </c>
    </row>
    <row r="26" spans="1:46" ht="13">
      <c r="A26" s="50" t="s">
        <v>563</v>
      </c>
      <c r="B26" s="25" t="s">
        <v>798</v>
      </c>
      <c r="C26" s="38">
        <v>0.23680555555555557</v>
      </c>
      <c r="E26" s="19">
        <v>300</v>
      </c>
      <c r="F26" s="19" t="s">
        <v>1037</v>
      </c>
      <c r="G26" s="33">
        <v>1190</v>
      </c>
      <c r="H26" s="33">
        <v>1098</v>
      </c>
      <c r="I26" s="91" t="s">
        <v>1030</v>
      </c>
      <c r="J26" s="66" t="s">
        <v>796</v>
      </c>
      <c r="K26" s="33">
        <v>4</v>
      </c>
      <c r="L26" s="33">
        <v>180</v>
      </c>
      <c r="M26" s="19">
        <v>5889.9508999999998</v>
      </c>
      <c r="Q26" s="100">
        <v>265.3</v>
      </c>
      <c r="R26" s="100">
        <v>272.10000000000002</v>
      </c>
      <c r="S26" s="431" t="s">
        <v>498</v>
      </c>
      <c r="T26" s="399">
        <v>-12</v>
      </c>
      <c r="U26" s="440">
        <v>0</v>
      </c>
      <c r="V26" s="344" t="s">
        <v>165</v>
      </c>
      <c r="W26" s="611">
        <v>84.62219385399932</v>
      </c>
      <c r="X26" s="611">
        <v>24.625009179234226</v>
      </c>
      <c r="Y26" s="611">
        <v>57.312935512002923</v>
      </c>
      <c r="Z26" s="615">
        <v>229.46261000000001</v>
      </c>
      <c r="AA26" s="615">
        <v>-16.606539999999999</v>
      </c>
      <c r="AB26" s="612">
        <v>127.8078</v>
      </c>
      <c r="AC26" s="612">
        <v>21.7729</v>
      </c>
      <c r="AD26" s="614">
        <v>11.979244296299999</v>
      </c>
      <c r="AE26" s="612">
        <v>2.6749999999999998</v>
      </c>
      <c r="AF26" s="612">
        <v>0.42299999999999999</v>
      </c>
      <c r="AG26" s="612">
        <v>3.97</v>
      </c>
      <c r="AH26" s="612">
        <v>95.495000000000005</v>
      </c>
      <c r="AI26" s="611">
        <v>1906.6769999999999</v>
      </c>
      <c r="AJ26" s="612">
        <v>355.90428000000003</v>
      </c>
      <c r="AK26" s="612">
        <v>-2.1423700000000001</v>
      </c>
      <c r="AL26" s="612">
        <v>331.49002000000002</v>
      </c>
      <c r="AM26" s="612">
        <v>6.1879999999999998E-2</v>
      </c>
      <c r="AN26" s="610">
        <v>150502706.69999999</v>
      </c>
      <c r="AO26" s="613">
        <v>6.4834600000000006E-2</v>
      </c>
      <c r="AP26" s="610">
        <v>375906.17005000002</v>
      </c>
      <c r="AQ26" s="613">
        <v>-0.31215870000000001</v>
      </c>
      <c r="AR26" s="612">
        <v>155.42750000000001</v>
      </c>
      <c r="AS26" s="610" t="s">
        <v>473</v>
      </c>
      <c r="AT26" s="612">
        <v>24.513100000000001</v>
      </c>
    </row>
    <row r="27" spans="1:46" ht="13">
      <c r="A27" s="50" t="s">
        <v>563</v>
      </c>
      <c r="B27" s="25" t="s">
        <v>799</v>
      </c>
      <c r="C27" s="38">
        <v>0.24097222222222223</v>
      </c>
      <c r="E27" s="19">
        <v>300</v>
      </c>
      <c r="F27" s="19" t="s">
        <v>1037</v>
      </c>
      <c r="G27" s="33">
        <v>1190</v>
      </c>
      <c r="H27" s="33">
        <v>1098</v>
      </c>
      <c r="I27" s="91" t="s">
        <v>716</v>
      </c>
      <c r="J27" s="66" t="s">
        <v>796</v>
      </c>
      <c r="K27" s="33">
        <v>4</v>
      </c>
      <c r="L27" s="33">
        <v>180</v>
      </c>
      <c r="M27" s="19">
        <v>5889.9508999999998</v>
      </c>
      <c r="Q27" s="100">
        <v>265.3</v>
      </c>
      <c r="R27" s="100">
        <v>272.10000000000002</v>
      </c>
      <c r="S27" s="431" t="s">
        <v>498</v>
      </c>
      <c r="T27" s="399">
        <v>-20</v>
      </c>
      <c r="U27" s="440">
        <v>0</v>
      </c>
      <c r="V27" s="344" t="s">
        <v>165</v>
      </c>
      <c r="W27" s="611">
        <v>84.769582336264605</v>
      </c>
      <c r="X27" s="611">
        <v>20.590531345523356</v>
      </c>
      <c r="Y27" s="611">
        <v>220.26928655283155</v>
      </c>
      <c r="Z27" s="615">
        <v>229.50659999999999</v>
      </c>
      <c r="AA27" s="615">
        <v>-16.621310000000001</v>
      </c>
      <c r="AB27" s="612">
        <v>128.90629999999999</v>
      </c>
      <c r="AC27" s="612">
        <v>22.733699999999999</v>
      </c>
      <c r="AD27" s="614">
        <v>12.0795180851</v>
      </c>
      <c r="AE27" s="612">
        <v>2.57</v>
      </c>
      <c r="AF27" s="612">
        <v>0.40600000000000003</v>
      </c>
      <c r="AG27" s="612">
        <v>3.97</v>
      </c>
      <c r="AH27" s="612">
        <v>95.480999999999995</v>
      </c>
      <c r="AI27" s="611">
        <v>1907.241</v>
      </c>
      <c r="AJ27" s="612">
        <v>355.89400999999998</v>
      </c>
      <c r="AK27" s="612">
        <v>-2.14011</v>
      </c>
      <c r="AL27" s="612">
        <v>331.43930999999998</v>
      </c>
      <c r="AM27" s="612">
        <v>6.173E-2</v>
      </c>
      <c r="AN27" s="610">
        <v>150502729.90000001</v>
      </c>
      <c r="AO27" s="613">
        <v>6.4046699999999998E-2</v>
      </c>
      <c r="AP27" s="610">
        <v>375794.89276999998</v>
      </c>
      <c r="AQ27" s="613">
        <v>-0.30604480000000001</v>
      </c>
      <c r="AR27" s="612">
        <v>155.38740000000001</v>
      </c>
      <c r="AS27" s="610" t="s">
        <v>473</v>
      </c>
      <c r="AT27" s="612">
        <v>24.5532</v>
      </c>
    </row>
    <row r="28" spans="1:46" ht="13">
      <c r="A28" s="50" t="s">
        <v>1188</v>
      </c>
      <c r="B28" s="25" t="s">
        <v>800</v>
      </c>
      <c r="C28" s="38">
        <v>0.24583333333333335</v>
      </c>
      <c r="E28" s="19">
        <v>30</v>
      </c>
      <c r="F28" s="19" t="s">
        <v>1037</v>
      </c>
      <c r="G28" s="33">
        <v>1190</v>
      </c>
      <c r="H28" s="33">
        <v>1098</v>
      </c>
      <c r="I28" s="91" t="s">
        <v>1181</v>
      </c>
      <c r="J28" s="66" t="s">
        <v>796</v>
      </c>
      <c r="K28" s="33">
        <v>4</v>
      </c>
      <c r="L28" s="33">
        <v>180</v>
      </c>
      <c r="M28" s="19">
        <v>5889.9508999999998</v>
      </c>
      <c r="Q28" s="100">
        <v>265.3</v>
      </c>
      <c r="R28" s="100">
        <v>272.10000000000002</v>
      </c>
      <c r="S28" s="431" t="s">
        <v>1188</v>
      </c>
      <c r="T28" s="399"/>
      <c r="U28" s="440"/>
      <c r="V28" s="344"/>
      <c r="W28"/>
      <c r="X28"/>
      <c r="Y28"/>
      <c r="Z28" s="615">
        <v>229.53568999999999</v>
      </c>
      <c r="AA28" s="615">
        <v>-16.63109</v>
      </c>
      <c r="AB28" s="612">
        <v>129.6514</v>
      </c>
      <c r="AC28" s="612">
        <v>23.366</v>
      </c>
      <c r="AD28" s="614">
        <v>12.1463672778</v>
      </c>
      <c r="AE28" s="612">
        <v>2.5049999999999999</v>
      </c>
      <c r="AF28" s="612">
        <v>0.39600000000000002</v>
      </c>
      <c r="AG28" s="612">
        <v>3.97</v>
      </c>
      <c r="AH28" s="612">
        <v>95.471000000000004</v>
      </c>
      <c r="AI28" s="611">
        <v>1907.6120000000001</v>
      </c>
      <c r="AJ28" s="612">
        <v>355.88693999999998</v>
      </c>
      <c r="AK28" s="612">
        <v>-2.1385999999999998</v>
      </c>
      <c r="AL28" s="612">
        <v>331.40550999999999</v>
      </c>
      <c r="AM28" s="612">
        <v>6.164E-2</v>
      </c>
      <c r="AN28" s="610">
        <v>150502745.19999999</v>
      </c>
      <c r="AO28" s="613">
        <v>6.3521599999999998E-2</v>
      </c>
      <c r="AP28" s="610">
        <v>375721.94449999998</v>
      </c>
      <c r="AQ28" s="613">
        <v>-0.30187019999999998</v>
      </c>
      <c r="AR28" s="612">
        <v>155.36080000000001</v>
      </c>
      <c r="AS28" s="610" t="s">
        <v>473</v>
      </c>
      <c r="AT28" s="612">
        <v>24.579699999999999</v>
      </c>
    </row>
    <row r="29" spans="1:46" ht="13">
      <c r="A29" s="50" t="s">
        <v>1172</v>
      </c>
      <c r="B29" s="25" t="s">
        <v>564</v>
      </c>
      <c r="C29" s="38">
        <v>0.24861111111111112</v>
      </c>
      <c r="E29" s="19">
        <v>300</v>
      </c>
      <c r="F29" s="19" t="s">
        <v>1037</v>
      </c>
      <c r="G29" s="33">
        <v>1190</v>
      </c>
      <c r="H29" s="33">
        <v>1098</v>
      </c>
      <c r="I29" s="91" t="s">
        <v>565</v>
      </c>
      <c r="J29" s="66" t="s">
        <v>796</v>
      </c>
      <c r="K29" s="33">
        <v>4</v>
      </c>
      <c r="L29" s="33">
        <v>180</v>
      </c>
      <c r="M29" s="19">
        <v>5889.9508999999998</v>
      </c>
      <c r="Q29" s="100">
        <v>265.3</v>
      </c>
      <c r="R29" s="100">
        <v>272.10000000000002</v>
      </c>
      <c r="S29"/>
      <c r="T29" s="399"/>
      <c r="U29" s="440"/>
      <c r="V29" s="344"/>
      <c r="W29"/>
      <c r="X29"/>
      <c r="Y29"/>
    </row>
    <row r="30" spans="1:46" ht="13">
      <c r="A30" s="50" t="s">
        <v>1338</v>
      </c>
      <c r="B30" s="25" t="s">
        <v>982</v>
      </c>
      <c r="C30" s="38">
        <v>0.25416666666666665</v>
      </c>
      <c r="D30" s="32">
        <v>0</v>
      </c>
      <c r="E30" s="19">
        <v>30</v>
      </c>
      <c r="F30" s="19" t="s">
        <v>1037</v>
      </c>
      <c r="G30" s="16">
        <v>1190</v>
      </c>
      <c r="H30" s="90">
        <v>995</v>
      </c>
      <c r="I30" s="91" t="s">
        <v>975</v>
      </c>
      <c r="J30" s="66" t="s">
        <v>1258</v>
      </c>
      <c r="K30" s="33">
        <v>4</v>
      </c>
      <c r="L30" s="33">
        <v>180</v>
      </c>
      <c r="M30" s="19">
        <v>5891.451</v>
      </c>
      <c r="N30" t="s">
        <v>726</v>
      </c>
      <c r="O30" s="105">
        <v>265.3</v>
      </c>
      <c r="P30" s="105">
        <v>272.10000000000002</v>
      </c>
      <c r="Q30" s="100">
        <v>265.3</v>
      </c>
      <c r="R30" s="100">
        <v>272.10000000000002</v>
      </c>
      <c r="S30"/>
      <c r="T30" s="399"/>
      <c r="U30" s="440"/>
      <c r="V30" s="344"/>
      <c r="W30"/>
      <c r="X30"/>
      <c r="Y30"/>
    </row>
    <row r="31" spans="1:46" ht="13">
      <c r="A31" s="50" t="s">
        <v>1346</v>
      </c>
      <c r="B31" s="25" t="s">
        <v>1042</v>
      </c>
      <c r="C31" s="38">
        <v>0.28680555555555554</v>
      </c>
      <c r="E31" s="19">
        <v>300</v>
      </c>
      <c r="F31" s="19" t="s">
        <v>1037</v>
      </c>
      <c r="G31" s="16">
        <v>1190</v>
      </c>
      <c r="H31" s="90">
        <v>1098</v>
      </c>
      <c r="I31" s="91" t="s">
        <v>1300</v>
      </c>
      <c r="J31" s="66" t="s">
        <v>796</v>
      </c>
      <c r="K31" s="33">
        <v>4</v>
      </c>
      <c r="L31" s="33">
        <v>180</v>
      </c>
      <c r="M31" s="19">
        <v>5889.9508999999998</v>
      </c>
      <c r="Q31" s="100">
        <v>265.3</v>
      </c>
      <c r="R31" s="100">
        <v>272.10000000000002</v>
      </c>
      <c r="S31" s="431" t="s">
        <v>652</v>
      </c>
      <c r="T31" s="399">
        <v>0</v>
      </c>
      <c r="U31" s="440">
        <v>0</v>
      </c>
      <c r="V31" s="344" t="s">
        <v>13</v>
      </c>
      <c r="W31" s="611">
        <v>-92.760812617250707</v>
      </c>
      <c r="X31" s="611">
        <v>28.57944282073462</v>
      </c>
      <c r="Y31" s="611">
        <v>163.50290069437369</v>
      </c>
      <c r="Z31" s="615">
        <v>229.96536</v>
      </c>
      <c r="AA31" s="615">
        <v>-16.775860000000002</v>
      </c>
      <c r="AB31" s="612">
        <v>142.67009999999999</v>
      </c>
      <c r="AC31" s="612">
        <v>32.152799999999999</v>
      </c>
      <c r="AD31" s="614">
        <v>13.1825297636</v>
      </c>
      <c r="AE31" s="612">
        <v>1.873</v>
      </c>
      <c r="AF31" s="612">
        <v>0.29599999999999999</v>
      </c>
      <c r="AG31" s="612">
        <v>3.98</v>
      </c>
      <c r="AH31" s="612">
        <v>95.328999999999994</v>
      </c>
      <c r="AI31" s="611">
        <v>1912.654</v>
      </c>
      <c r="AJ31" s="612">
        <v>355.75558999999998</v>
      </c>
      <c r="AK31" s="612">
        <v>-2.1153300000000002</v>
      </c>
      <c r="AL31" s="612">
        <v>330.88150999999999</v>
      </c>
      <c r="AM31" s="612">
        <v>6.012E-2</v>
      </c>
      <c r="AN31" s="610">
        <v>150502966.40000001</v>
      </c>
      <c r="AO31" s="613">
        <v>5.53962E-2</v>
      </c>
      <c r="AP31" s="610">
        <v>374731.34417</v>
      </c>
      <c r="AQ31" s="613">
        <v>-0.22802710000000001</v>
      </c>
      <c r="AR31" s="612">
        <v>154.97110000000001</v>
      </c>
      <c r="AS31" s="610" t="s">
        <v>473</v>
      </c>
      <c r="AT31" s="612">
        <v>24.968599999999999</v>
      </c>
    </row>
    <row r="32" spans="1:46" ht="13">
      <c r="A32" s="50" t="s">
        <v>1346</v>
      </c>
      <c r="B32" s="25" t="s">
        <v>1043</v>
      </c>
      <c r="C32" s="38">
        <v>0.29236111111111113</v>
      </c>
      <c r="E32" s="19">
        <v>300</v>
      </c>
      <c r="F32" s="19" t="s">
        <v>1037</v>
      </c>
      <c r="G32" s="16">
        <v>1190</v>
      </c>
      <c r="H32" s="90">
        <v>1098</v>
      </c>
      <c r="I32" s="91" t="s">
        <v>792</v>
      </c>
      <c r="J32" s="66" t="s">
        <v>796</v>
      </c>
      <c r="K32" s="33">
        <v>4</v>
      </c>
      <c r="L32" s="33">
        <v>180</v>
      </c>
      <c r="M32" s="19">
        <v>5889.9508999999998</v>
      </c>
      <c r="Q32" s="100">
        <v>265.3</v>
      </c>
      <c r="R32" s="100">
        <v>272.10000000000002</v>
      </c>
      <c r="S32" s="431" t="s">
        <v>652</v>
      </c>
      <c r="T32" s="399">
        <v>0</v>
      </c>
      <c r="U32" s="440">
        <v>0</v>
      </c>
      <c r="V32" s="344" t="s">
        <v>203</v>
      </c>
      <c r="W32" s="611">
        <v>-92.80805632246323</v>
      </c>
      <c r="X32" s="611">
        <v>27.311689336312462</v>
      </c>
      <c r="Y32" s="611">
        <v>374.59211208215265</v>
      </c>
      <c r="Z32" s="615">
        <v>230.01822999999999</v>
      </c>
      <c r="AA32" s="615">
        <v>-16.793500000000002</v>
      </c>
      <c r="AB32" s="612">
        <v>144.56890000000001</v>
      </c>
      <c r="AC32" s="612">
        <v>33.1205</v>
      </c>
      <c r="AD32" s="614">
        <v>13.316228149000001</v>
      </c>
      <c r="AE32" s="612">
        <v>1.825</v>
      </c>
      <c r="AF32" s="612">
        <v>0.28899999999999998</v>
      </c>
      <c r="AG32" s="612">
        <v>3.98</v>
      </c>
      <c r="AH32" s="612">
        <v>95.311000000000007</v>
      </c>
      <c r="AI32" s="611">
        <v>1913.2</v>
      </c>
      <c r="AJ32" s="612">
        <v>355.73595999999998</v>
      </c>
      <c r="AK32" s="612">
        <v>-2.1125500000000001</v>
      </c>
      <c r="AL32" s="612">
        <v>330.81389999999999</v>
      </c>
      <c r="AM32" s="612">
        <v>5.9929999999999997E-2</v>
      </c>
      <c r="AN32" s="610">
        <v>150502992.69999999</v>
      </c>
      <c r="AO32" s="613">
        <v>5.4349799999999997E-2</v>
      </c>
      <c r="AP32" s="610">
        <v>374624.43838000001</v>
      </c>
      <c r="AQ32" s="613">
        <v>-0.21739629999999999</v>
      </c>
      <c r="AR32" s="612">
        <v>154.92349999999999</v>
      </c>
      <c r="AS32" s="610" t="s">
        <v>473</v>
      </c>
      <c r="AT32" s="612">
        <v>25.016200000000001</v>
      </c>
    </row>
    <row r="33" spans="1:46" ht="13">
      <c r="A33" s="50" t="s">
        <v>1346</v>
      </c>
      <c r="B33" s="25" t="s">
        <v>1044</v>
      </c>
      <c r="C33" s="38">
        <v>0.29722222222222222</v>
      </c>
      <c r="E33" s="19">
        <v>300</v>
      </c>
      <c r="F33" s="19" t="s">
        <v>1037</v>
      </c>
      <c r="G33" s="16">
        <v>1190</v>
      </c>
      <c r="H33" s="90">
        <v>1098</v>
      </c>
      <c r="I33" s="91" t="s">
        <v>727</v>
      </c>
      <c r="J33" s="66" t="s">
        <v>796</v>
      </c>
      <c r="K33" s="33">
        <v>4</v>
      </c>
      <c r="L33" s="33">
        <v>180</v>
      </c>
      <c r="M33" s="19">
        <v>5889.9508999999998</v>
      </c>
      <c r="Q33" s="100">
        <v>265.3</v>
      </c>
      <c r="R33" s="100">
        <v>272.10000000000002</v>
      </c>
      <c r="S33" s="431" t="s">
        <v>652</v>
      </c>
      <c r="T33" s="399">
        <v>28</v>
      </c>
      <c r="U33" s="440">
        <v>0</v>
      </c>
      <c r="V33" s="344" t="s">
        <v>13</v>
      </c>
      <c r="W33" s="611">
        <v>-92.847772888403256</v>
      </c>
      <c r="X33" s="611">
        <v>25.111543738153639</v>
      </c>
      <c r="Y33" s="611">
        <v>881.15906822937814</v>
      </c>
      <c r="Z33" s="615">
        <v>230.06407999999999</v>
      </c>
      <c r="AA33" s="615">
        <v>-16.808730000000001</v>
      </c>
      <c r="AB33" s="612">
        <v>146.27359999999999</v>
      </c>
      <c r="AC33" s="612">
        <v>33.930300000000003</v>
      </c>
      <c r="AD33" s="614">
        <v>13.4332142362</v>
      </c>
      <c r="AE33" s="612">
        <v>1.7869999999999999</v>
      </c>
      <c r="AF33" s="612">
        <v>0.28299999999999997</v>
      </c>
      <c r="AG33" s="612">
        <v>3.98</v>
      </c>
      <c r="AH33" s="612">
        <v>95.296000000000006</v>
      </c>
      <c r="AI33" s="611">
        <v>1913.6559999999999</v>
      </c>
      <c r="AJ33" s="612">
        <v>355.71834999999999</v>
      </c>
      <c r="AK33" s="612">
        <v>-2.1101999999999999</v>
      </c>
      <c r="AL33" s="612">
        <v>330.75474000000003</v>
      </c>
      <c r="AM33" s="612">
        <v>5.9760000000000001E-2</v>
      </c>
      <c r="AN33" s="610">
        <v>150503015.40000001</v>
      </c>
      <c r="AO33" s="613">
        <v>5.3434500000000003E-2</v>
      </c>
      <c r="AP33" s="610">
        <v>374535.12053999997</v>
      </c>
      <c r="AQ33" s="613">
        <v>-0.20791860000000001</v>
      </c>
      <c r="AR33" s="612">
        <v>154.88229999999999</v>
      </c>
      <c r="AS33" s="610" t="s">
        <v>473</v>
      </c>
      <c r="AT33" s="612">
        <v>25.057300000000001</v>
      </c>
    </row>
    <row r="34" spans="1:46" ht="13">
      <c r="A34" s="50" t="s">
        <v>1346</v>
      </c>
      <c r="B34" s="25" t="s">
        <v>874</v>
      </c>
      <c r="C34" s="38">
        <v>0.30208333333333331</v>
      </c>
      <c r="E34" s="19">
        <v>300</v>
      </c>
      <c r="F34" s="19" t="s">
        <v>1037</v>
      </c>
      <c r="G34" s="16">
        <v>1190</v>
      </c>
      <c r="H34" s="90">
        <v>1098</v>
      </c>
      <c r="I34" s="91" t="s">
        <v>728</v>
      </c>
      <c r="J34" s="66" t="s">
        <v>796</v>
      </c>
      <c r="K34" s="33">
        <v>4</v>
      </c>
      <c r="L34" s="33">
        <v>180</v>
      </c>
      <c r="M34" s="19">
        <v>5889.9508999999998</v>
      </c>
      <c r="Q34" s="100">
        <v>265.3</v>
      </c>
      <c r="R34" s="100">
        <v>272.10000000000002</v>
      </c>
      <c r="S34" s="431" t="s">
        <v>652</v>
      </c>
      <c r="T34" s="399">
        <v>42</v>
      </c>
      <c r="U34" s="440">
        <v>0</v>
      </c>
      <c r="V34" s="344" t="s">
        <v>13</v>
      </c>
      <c r="W34" s="611">
        <v>-92.860584810866015</v>
      </c>
      <c r="X34" s="611">
        <v>23.996996674773431</v>
      </c>
      <c r="Y34" s="611">
        <v>1241.8819773505843</v>
      </c>
      <c r="Z34" s="615">
        <v>230.10956999999999</v>
      </c>
      <c r="AA34" s="615">
        <v>-16.82376</v>
      </c>
      <c r="AB34" s="612">
        <v>148.0187</v>
      </c>
      <c r="AC34" s="612">
        <v>34.703899999999997</v>
      </c>
      <c r="AD34" s="614">
        <v>13.5502003234</v>
      </c>
      <c r="AE34" s="612">
        <v>1.752</v>
      </c>
      <c r="AF34" s="612">
        <v>0.27700000000000002</v>
      </c>
      <c r="AG34" s="612">
        <v>3.98</v>
      </c>
      <c r="AH34" s="612">
        <v>95.281000000000006</v>
      </c>
      <c r="AI34" s="611">
        <v>1914.0920000000001</v>
      </c>
      <c r="AJ34" s="612">
        <v>355.70033999999998</v>
      </c>
      <c r="AK34" s="612">
        <v>-2.1079300000000001</v>
      </c>
      <c r="AL34" s="612">
        <v>330.69558000000001</v>
      </c>
      <c r="AM34" s="612">
        <v>5.9589999999999997E-2</v>
      </c>
      <c r="AN34" s="610">
        <v>150503037.59999999</v>
      </c>
      <c r="AO34" s="613">
        <v>5.25196E-2</v>
      </c>
      <c r="AP34" s="610">
        <v>374449.81605999998</v>
      </c>
      <c r="AQ34" s="613">
        <v>-0.19828560000000001</v>
      </c>
      <c r="AR34" s="612">
        <v>154.84139999999999</v>
      </c>
      <c r="AS34" s="610" t="s">
        <v>473</v>
      </c>
      <c r="AT34" s="612">
        <v>25.098099999999999</v>
      </c>
    </row>
    <row r="35" spans="1:46" ht="13">
      <c r="A35" s="50" t="s">
        <v>1346</v>
      </c>
      <c r="B35" s="25" t="s">
        <v>875</v>
      </c>
      <c r="C35" s="38">
        <v>0.30694444444444441</v>
      </c>
      <c r="E35" s="19">
        <v>300</v>
      </c>
      <c r="F35" s="19" t="s">
        <v>1037</v>
      </c>
      <c r="G35" s="16">
        <v>1190</v>
      </c>
      <c r="H35" s="90">
        <v>1098</v>
      </c>
      <c r="I35" s="91" t="s">
        <v>729</v>
      </c>
      <c r="J35" s="66" t="s">
        <v>796</v>
      </c>
      <c r="K35" s="33">
        <v>4</v>
      </c>
      <c r="L35" s="33">
        <v>180</v>
      </c>
      <c r="M35" s="19">
        <v>5889.9508999999998</v>
      </c>
      <c r="Q35" s="100">
        <v>265.3</v>
      </c>
      <c r="R35" s="100">
        <v>272.10000000000002</v>
      </c>
      <c r="S35" s="431" t="s">
        <v>652</v>
      </c>
      <c r="T35" s="399">
        <v>60</v>
      </c>
      <c r="U35" s="440">
        <v>0</v>
      </c>
      <c r="V35" s="344" t="s">
        <v>13</v>
      </c>
      <c r="W35" s="611">
        <v>-92.854953929622766</v>
      </c>
      <c r="X35" s="611">
        <v>22.902145875518862</v>
      </c>
      <c r="Y35" s="611">
        <v>1706.736089112148</v>
      </c>
      <c r="Z35" s="615">
        <v>230.15472</v>
      </c>
      <c r="AA35" s="615">
        <v>-16.83859</v>
      </c>
      <c r="AB35" s="612">
        <v>149.80410000000001</v>
      </c>
      <c r="AC35" s="612">
        <v>35.439799999999998</v>
      </c>
      <c r="AD35" s="614">
        <v>13.667186410699999</v>
      </c>
      <c r="AE35" s="612">
        <v>1.72</v>
      </c>
      <c r="AF35" s="612">
        <v>0.27200000000000002</v>
      </c>
      <c r="AG35" s="612">
        <v>3.99</v>
      </c>
      <c r="AH35" s="612">
        <v>95.266000000000005</v>
      </c>
      <c r="AI35" s="611">
        <v>1914.508</v>
      </c>
      <c r="AJ35" s="612">
        <v>355.68196</v>
      </c>
      <c r="AK35" s="612">
        <v>-2.1057399999999999</v>
      </c>
      <c r="AL35" s="612">
        <v>330.63641999999999</v>
      </c>
      <c r="AM35" s="612">
        <v>5.9420000000000001E-2</v>
      </c>
      <c r="AN35" s="610">
        <v>150503059.5</v>
      </c>
      <c r="AO35" s="613">
        <v>5.1605100000000001E-2</v>
      </c>
      <c r="AP35" s="610">
        <v>374368.58835999999</v>
      </c>
      <c r="AQ35" s="613">
        <v>-0.18850600000000001</v>
      </c>
      <c r="AR35" s="612">
        <v>154.80090000000001</v>
      </c>
      <c r="AS35" s="610" t="s">
        <v>473</v>
      </c>
      <c r="AT35" s="612">
        <v>25.1386</v>
      </c>
    </row>
    <row r="36" spans="1:46" ht="13">
      <c r="A36" s="50" t="s">
        <v>566</v>
      </c>
      <c r="B36" s="25" t="s">
        <v>877</v>
      </c>
      <c r="C36" s="38">
        <v>0.31180555555555556</v>
      </c>
      <c r="E36" s="19">
        <v>30</v>
      </c>
      <c r="F36" s="19" t="s">
        <v>1037</v>
      </c>
      <c r="G36" s="16">
        <v>1190</v>
      </c>
      <c r="H36" s="90">
        <v>1098</v>
      </c>
      <c r="I36" s="91" t="s">
        <v>1181</v>
      </c>
      <c r="J36" s="66" t="s">
        <v>796</v>
      </c>
      <c r="K36" s="33">
        <v>4</v>
      </c>
      <c r="L36" s="33">
        <v>180</v>
      </c>
      <c r="M36" s="19">
        <v>5889.9508999999998</v>
      </c>
      <c r="Q36" s="100">
        <v>265.3</v>
      </c>
      <c r="R36" s="100">
        <v>272.10000000000002</v>
      </c>
      <c r="S36" s="431" t="s">
        <v>1188</v>
      </c>
      <c r="T36" s="399"/>
      <c r="U36" s="440"/>
      <c r="V36" s="344"/>
      <c r="W36"/>
      <c r="X36"/>
      <c r="Y36"/>
      <c r="Z36" s="615">
        <v>230.18038000000001</v>
      </c>
      <c r="AA36" s="615">
        <v>-16.846969999999999</v>
      </c>
      <c r="AB36" s="612">
        <v>150.84219999999999</v>
      </c>
      <c r="AC36" s="612">
        <v>35.842799999999997</v>
      </c>
      <c r="AD36" s="614">
        <v>13.734035603400001</v>
      </c>
      <c r="AE36" s="612">
        <v>1.704</v>
      </c>
      <c r="AF36" s="612">
        <v>0.26900000000000002</v>
      </c>
      <c r="AG36" s="612">
        <v>3.99</v>
      </c>
      <c r="AH36" s="612">
        <v>95.257999999999996</v>
      </c>
      <c r="AI36" s="611">
        <v>1914.7360000000001</v>
      </c>
      <c r="AJ36" s="612">
        <v>355.67129</v>
      </c>
      <c r="AK36" s="612">
        <v>-2.1045400000000001</v>
      </c>
      <c r="AL36" s="612">
        <v>330.60261000000003</v>
      </c>
      <c r="AM36" s="612">
        <v>5.9319999999999998E-2</v>
      </c>
      <c r="AN36" s="610">
        <v>150503071.80000001</v>
      </c>
      <c r="AO36" s="613">
        <v>5.1082599999999999E-2</v>
      </c>
      <c r="AP36" s="610">
        <v>374324.02607999998</v>
      </c>
      <c r="AQ36" s="613">
        <v>-0.18285509999999999</v>
      </c>
      <c r="AR36" s="612">
        <v>154.77789999999999</v>
      </c>
      <c r="AS36" s="610" t="s">
        <v>473</v>
      </c>
      <c r="AT36" s="612">
        <v>25.1615</v>
      </c>
    </row>
    <row r="37" spans="1:46" ht="13">
      <c r="A37" s="50" t="s">
        <v>1172</v>
      </c>
      <c r="B37" s="25" t="s">
        <v>567</v>
      </c>
      <c r="C37" s="38">
        <v>0.31388888888888888</v>
      </c>
      <c r="E37" s="19">
        <v>300</v>
      </c>
      <c r="F37" s="19" t="s">
        <v>1037</v>
      </c>
      <c r="G37" s="16">
        <v>1190</v>
      </c>
      <c r="H37" s="90">
        <v>1098</v>
      </c>
      <c r="I37" s="91" t="s">
        <v>565</v>
      </c>
      <c r="J37" s="66" t="s">
        <v>796</v>
      </c>
      <c r="K37" s="33">
        <v>4</v>
      </c>
      <c r="L37" s="33">
        <v>180</v>
      </c>
      <c r="M37" s="19">
        <v>5889.9508999999998</v>
      </c>
      <c r="Q37" s="100">
        <v>265.3</v>
      </c>
      <c r="R37" s="100">
        <v>272.10000000000002</v>
      </c>
      <c r="S37"/>
      <c r="T37" s="399"/>
      <c r="U37" s="440"/>
      <c r="V37" s="344"/>
      <c r="W37"/>
      <c r="X37"/>
      <c r="Y37"/>
    </row>
    <row r="38" spans="1:46" ht="13">
      <c r="A38" s="50" t="s">
        <v>1338</v>
      </c>
      <c r="B38" s="25" t="s">
        <v>1160</v>
      </c>
      <c r="C38" s="38">
        <v>0.31875000000000003</v>
      </c>
      <c r="D38" s="32">
        <v>0</v>
      </c>
      <c r="E38" s="19">
        <v>30</v>
      </c>
      <c r="F38" s="19" t="s">
        <v>1037</v>
      </c>
      <c r="G38" s="16">
        <v>1190</v>
      </c>
      <c r="H38" s="90">
        <v>995</v>
      </c>
      <c r="I38" s="91" t="s">
        <v>975</v>
      </c>
      <c r="J38" s="66" t="s">
        <v>1258</v>
      </c>
      <c r="K38" s="33">
        <v>4</v>
      </c>
      <c r="L38" s="33">
        <v>180</v>
      </c>
      <c r="M38" s="19">
        <v>5889.9508999999998</v>
      </c>
      <c r="N38" t="s">
        <v>568</v>
      </c>
      <c r="O38" s="105">
        <v>265.3</v>
      </c>
      <c r="P38" s="105">
        <v>272.10000000000002</v>
      </c>
      <c r="Q38" s="100">
        <v>265.3</v>
      </c>
      <c r="R38" s="100">
        <v>272.10000000000002</v>
      </c>
      <c r="S38"/>
      <c r="T38" s="399"/>
      <c r="U38" s="440"/>
      <c r="V38" s="344"/>
      <c r="W38"/>
      <c r="X38"/>
      <c r="Y38"/>
    </row>
    <row r="39" spans="1:46" ht="13">
      <c r="A39" s="50" t="s">
        <v>1338</v>
      </c>
      <c r="B39" s="25" t="s">
        <v>883</v>
      </c>
      <c r="C39" s="38">
        <v>0.3215277777777778</v>
      </c>
      <c r="D39" s="32">
        <v>0</v>
      </c>
      <c r="E39" s="19">
        <v>30</v>
      </c>
      <c r="F39" s="16" t="s">
        <v>1038</v>
      </c>
      <c r="G39" s="16">
        <v>880</v>
      </c>
      <c r="H39" s="33">
        <v>864</v>
      </c>
      <c r="I39" s="91" t="s">
        <v>975</v>
      </c>
      <c r="J39" s="66" t="s">
        <v>1258</v>
      </c>
      <c r="K39" s="33">
        <v>4</v>
      </c>
      <c r="L39" s="33">
        <v>180</v>
      </c>
      <c r="M39" s="80">
        <v>7647.38</v>
      </c>
      <c r="N39" t="s">
        <v>1268</v>
      </c>
      <c r="O39" s="115">
        <v>263.89999999999998</v>
      </c>
      <c r="P39" s="115">
        <v>267.60000000000002</v>
      </c>
      <c r="Q39" s="100">
        <v>263.89999999999998</v>
      </c>
      <c r="R39" s="100">
        <v>267.60000000000002</v>
      </c>
      <c r="S39"/>
      <c r="T39" s="399"/>
      <c r="U39" s="440"/>
      <c r="V39" s="344"/>
      <c r="W39"/>
      <c r="X39"/>
      <c r="Y39"/>
    </row>
    <row r="40" spans="1:46" ht="13">
      <c r="A40" s="50" t="s">
        <v>1346</v>
      </c>
      <c r="B40" s="25" t="s">
        <v>884</v>
      </c>
      <c r="C40" s="38">
        <v>0.3215277777777778</v>
      </c>
      <c r="E40" s="19">
        <v>300</v>
      </c>
      <c r="F40" s="16" t="s">
        <v>1039</v>
      </c>
      <c r="G40" s="16">
        <v>870</v>
      </c>
      <c r="H40" s="90">
        <v>778</v>
      </c>
      <c r="I40" s="91" t="s">
        <v>1300</v>
      </c>
      <c r="J40" s="66" t="s">
        <v>796</v>
      </c>
      <c r="K40" s="33">
        <v>4</v>
      </c>
      <c r="L40" s="33">
        <v>180</v>
      </c>
      <c r="M40" s="19">
        <v>7698.9647000000004</v>
      </c>
      <c r="Q40" s="100">
        <v>263.89999999999998</v>
      </c>
      <c r="R40" s="100">
        <v>267.60000000000002</v>
      </c>
      <c r="S40" s="431" t="s">
        <v>652</v>
      </c>
      <c r="T40" s="399">
        <v>0</v>
      </c>
      <c r="U40" s="440">
        <v>0</v>
      </c>
      <c r="V40" s="344" t="s">
        <v>13</v>
      </c>
      <c r="W40" s="611">
        <v>-92.898916325771197</v>
      </c>
      <c r="X40" s="611">
        <v>28.563316170262866</v>
      </c>
      <c r="Y40" s="611">
        <v>163.2486724706423</v>
      </c>
      <c r="Z40" s="615">
        <v>230.28832</v>
      </c>
      <c r="AA40" s="615">
        <v>-16.881810000000002</v>
      </c>
      <c r="AB40" s="612">
        <v>155.39599999999999</v>
      </c>
      <c r="AC40" s="612">
        <v>37.404899999999998</v>
      </c>
      <c r="AD40" s="614">
        <v>14.0181446725</v>
      </c>
      <c r="AE40" s="612">
        <v>1.643</v>
      </c>
      <c r="AF40" s="612">
        <v>0.26</v>
      </c>
      <c r="AG40" s="612">
        <v>3.99</v>
      </c>
      <c r="AH40" s="612">
        <v>95.221999999999994</v>
      </c>
      <c r="AI40" s="611">
        <v>1915.626</v>
      </c>
      <c r="AJ40" s="612">
        <v>355.62473999999997</v>
      </c>
      <c r="AK40" s="612">
        <v>-2.0998399999999999</v>
      </c>
      <c r="AL40" s="612">
        <v>330.45893000000001</v>
      </c>
      <c r="AM40" s="612">
        <v>5.8900000000000001E-2</v>
      </c>
      <c r="AN40" s="610">
        <v>150503122.80000001</v>
      </c>
      <c r="AO40" s="613">
        <v>4.88636E-2</v>
      </c>
      <c r="AP40" s="610">
        <v>374149.94513000001</v>
      </c>
      <c r="AQ40" s="613">
        <v>-0.15837490000000001</v>
      </c>
      <c r="AR40" s="612">
        <v>154.6814</v>
      </c>
      <c r="AS40" s="610" t="s">
        <v>473</v>
      </c>
      <c r="AT40" s="612">
        <v>25.2578</v>
      </c>
    </row>
    <row r="41" spans="1:46" ht="13">
      <c r="A41" s="50" t="s">
        <v>1346</v>
      </c>
      <c r="B41" s="25" t="s">
        <v>885</v>
      </c>
      <c r="C41" s="38">
        <v>0.32916666666666666</v>
      </c>
      <c r="E41" s="19">
        <v>300</v>
      </c>
      <c r="F41" s="16" t="s">
        <v>1039</v>
      </c>
      <c r="G41" s="16">
        <v>870</v>
      </c>
      <c r="H41" s="90">
        <v>778</v>
      </c>
      <c r="I41" s="91" t="s">
        <v>1300</v>
      </c>
      <c r="J41" s="66" t="s">
        <v>796</v>
      </c>
      <c r="K41" s="33">
        <v>4</v>
      </c>
      <c r="L41" s="33">
        <v>180</v>
      </c>
      <c r="M41" s="19">
        <v>7698.9647000000004</v>
      </c>
      <c r="Q41" s="100">
        <v>263.89999999999998</v>
      </c>
      <c r="R41" s="100">
        <v>267.60000000000002</v>
      </c>
      <c r="S41" s="431" t="s">
        <v>652</v>
      </c>
      <c r="T41" s="399">
        <v>0</v>
      </c>
      <c r="U41" s="440">
        <v>0</v>
      </c>
      <c r="V41" s="344" t="s">
        <v>13</v>
      </c>
      <c r="W41" s="611">
        <v>-92.933597915115953</v>
      </c>
      <c r="X41" s="611">
        <v>28.559884074350151</v>
      </c>
      <c r="Y41" s="611">
        <v>163.2064895196861</v>
      </c>
      <c r="Z41" s="615">
        <v>230.35733999999999</v>
      </c>
      <c r="AA41" s="615">
        <v>-16.903680000000001</v>
      </c>
      <c r="AB41" s="612">
        <v>158.45920000000001</v>
      </c>
      <c r="AC41" s="612">
        <v>38.278599999999997</v>
      </c>
      <c r="AD41" s="614">
        <v>14.2019799526</v>
      </c>
      <c r="AE41" s="612">
        <v>1.611</v>
      </c>
      <c r="AF41" s="612">
        <v>0.255</v>
      </c>
      <c r="AG41" s="612">
        <v>3.99</v>
      </c>
      <c r="AH41" s="612">
        <v>95.198999999999998</v>
      </c>
      <c r="AI41" s="611">
        <v>1916.134</v>
      </c>
      <c r="AJ41" s="612">
        <v>355.59365000000003</v>
      </c>
      <c r="AK41" s="612">
        <v>-2.0971899999999999</v>
      </c>
      <c r="AL41" s="612">
        <v>330.36597</v>
      </c>
      <c r="AM41" s="612">
        <v>5.8630000000000002E-2</v>
      </c>
      <c r="AN41" s="610">
        <v>150503154.5</v>
      </c>
      <c r="AO41" s="613">
        <v>4.7428900000000003E-2</v>
      </c>
      <c r="AP41" s="610">
        <v>374050.75300000003</v>
      </c>
      <c r="AQ41" s="613">
        <v>-0.14217769999999999</v>
      </c>
      <c r="AR41" s="612">
        <v>154.6199</v>
      </c>
      <c r="AS41" s="610" t="s">
        <v>473</v>
      </c>
      <c r="AT41" s="612">
        <v>25.319199999999999</v>
      </c>
    </row>
    <row r="42" spans="1:46" ht="13">
      <c r="A42" s="50" t="s">
        <v>1346</v>
      </c>
      <c r="B42" s="25" t="s">
        <v>886</v>
      </c>
      <c r="C42" s="38">
        <v>0.3347222222222222</v>
      </c>
      <c r="E42" s="19">
        <v>600</v>
      </c>
      <c r="F42" s="16" t="s">
        <v>1039</v>
      </c>
      <c r="G42" s="16">
        <v>870</v>
      </c>
      <c r="H42" s="90">
        <v>778</v>
      </c>
      <c r="I42" s="91" t="s">
        <v>792</v>
      </c>
      <c r="J42" s="66" t="s">
        <v>796</v>
      </c>
      <c r="K42" s="33">
        <v>4</v>
      </c>
      <c r="L42" s="33">
        <v>180</v>
      </c>
      <c r="M42" s="19">
        <v>7698.9647000000004</v>
      </c>
      <c r="Q42" s="100">
        <v>263.89999999999998</v>
      </c>
      <c r="R42" s="100">
        <v>267.60000000000002</v>
      </c>
      <c r="S42" s="431" t="s">
        <v>652</v>
      </c>
      <c r="T42" s="399">
        <v>0</v>
      </c>
      <c r="U42" s="440">
        <v>0</v>
      </c>
      <c r="V42" s="344" t="s">
        <v>203</v>
      </c>
      <c r="W42" s="611">
        <v>-92.9886891846986</v>
      </c>
      <c r="X42" s="611">
        <v>27.284345904610259</v>
      </c>
      <c r="Y42" s="611">
        <v>373.93303949079018</v>
      </c>
      <c r="Z42" s="615">
        <v>230.41959</v>
      </c>
      <c r="AA42" s="615">
        <v>-16.923089999999998</v>
      </c>
      <c r="AB42" s="612">
        <v>161.31720000000001</v>
      </c>
      <c r="AC42" s="612">
        <v>38.973399999999998</v>
      </c>
      <c r="AD42" s="614">
        <v>14.369102934600001</v>
      </c>
      <c r="AE42" s="612">
        <v>1.587</v>
      </c>
      <c r="AF42" s="612">
        <v>0.251</v>
      </c>
      <c r="AG42" s="612">
        <v>3.99</v>
      </c>
      <c r="AH42" s="612">
        <v>95.177999999999997</v>
      </c>
      <c r="AI42" s="611">
        <v>1916.549</v>
      </c>
      <c r="AJ42" s="612">
        <v>355.56479999999999</v>
      </c>
      <c r="AK42" s="612">
        <v>-2.0950799999999998</v>
      </c>
      <c r="AL42" s="612">
        <v>330.28145000000001</v>
      </c>
      <c r="AM42" s="612">
        <v>5.8389999999999997E-2</v>
      </c>
      <c r="AN42" s="610">
        <v>150503182.59999999</v>
      </c>
      <c r="AO42" s="613">
        <v>4.6125399999999997E-2</v>
      </c>
      <c r="AP42" s="610">
        <v>373969.92053</v>
      </c>
      <c r="AQ42" s="613">
        <v>-0.1272451</v>
      </c>
      <c r="AR42" s="612">
        <v>154.56450000000001</v>
      </c>
      <c r="AS42" s="610" t="s">
        <v>473</v>
      </c>
      <c r="AT42" s="612">
        <v>25.374500000000001</v>
      </c>
    </row>
    <row r="43" spans="1:46" ht="13">
      <c r="A43" s="50" t="s">
        <v>1345</v>
      </c>
      <c r="B43" s="25" t="s">
        <v>657</v>
      </c>
      <c r="C43" s="38">
        <v>0.3430555555555555</v>
      </c>
      <c r="E43" s="19">
        <v>600</v>
      </c>
      <c r="F43" s="16" t="s">
        <v>1039</v>
      </c>
      <c r="G43" s="16">
        <v>870</v>
      </c>
      <c r="H43" s="90">
        <v>778</v>
      </c>
      <c r="I43" s="91" t="s">
        <v>1300</v>
      </c>
      <c r="J43" s="66" t="s">
        <v>796</v>
      </c>
      <c r="K43" s="33">
        <v>4</v>
      </c>
      <c r="L43" s="33">
        <v>180</v>
      </c>
      <c r="M43" s="19">
        <v>7698.9647000000004</v>
      </c>
      <c r="Q43" s="100">
        <v>263.89999999999998</v>
      </c>
      <c r="R43" s="100">
        <v>267.60000000000002</v>
      </c>
      <c r="S43" s="431" t="s">
        <v>1262</v>
      </c>
      <c r="T43" s="399">
        <v>0</v>
      </c>
      <c r="U43" s="440">
        <v>0</v>
      </c>
      <c r="V43" s="344" t="s">
        <v>13</v>
      </c>
      <c r="W43" s="611">
        <v>-94.217172718429723</v>
      </c>
      <c r="X43" s="611">
        <v>-1.0202744850177388</v>
      </c>
      <c r="Y43" s="611">
        <v>163.13408270986406</v>
      </c>
      <c r="Z43" s="615">
        <v>230.49378999999999</v>
      </c>
      <c r="AA43" s="615">
        <v>-16.94577</v>
      </c>
      <c r="AB43" s="612">
        <v>164.82919999999999</v>
      </c>
      <c r="AC43" s="612">
        <v>39.676499999999997</v>
      </c>
      <c r="AD43" s="614">
        <v>14.569650512999999</v>
      </c>
      <c r="AE43" s="612">
        <v>1.5629999999999999</v>
      </c>
      <c r="AF43" s="612">
        <v>0.247</v>
      </c>
      <c r="AG43" s="612">
        <v>3.99</v>
      </c>
      <c r="AH43" s="612">
        <v>95.153999999999996</v>
      </c>
      <c r="AI43" s="611">
        <v>1916.9849999999999</v>
      </c>
      <c r="AJ43" s="612">
        <v>355.52954</v>
      </c>
      <c r="AK43" s="612">
        <v>-2.0929600000000002</v>
      </c>
      <c r="AL43" s="612">
        <v>330.18002999999999</v>
      </c>
      <c r="AM43" s="612">
        <v>5.8099999999999999E-2</v>
      </c>
      <c r="AN43" s="610">
        <v>150503215.30000001</v>
      </c>
      <c r="AO43" s="613">
        <v>4.45621E-2</v>
      </c>
      <c r="AP43" s="610">
        <v>373884.82511999999</v>
      </c>
      <c r="AQ43" s="613">
        <v>-0.1091046</v>
      </c>
      <c r="AR43" s="612">
        <v>154.49860000000001</v>
      </c>
      <c r="AS43" s="610" t="s">
        <v>473</v>
      </c>
      <c r="AT43" s="612">
        <v>25.440200000000001</v>
      </c>
    </row>
    <row r="44" spans="1:46" ht="13">
      <c r="A44" s="50" t="s">
        <v>1345</v>
      </c>
      <c r="B44" s="25" t="s">
        <v>658</v>
      </c>
      <c r="C44" s="38">
        <v>0.3520833333333333</v>
      </c>
      <c r="E44" s="19">
        <v>600</v>
      </c>
      <c r="F44" s="16" t="s">
        <v>1039</v>
      </c>
      <c r="G44" s="16">
        <v>870</v>
      </c>
      <c r="H44" s="90">
        <v>778</v>
      </c>
      <c r="I44" s="91" t="s">
        <v>792</v>
      </c>
      <c r="J44" s="66" t="s">
        <v>796</v>
      </c>
      <c r="K44" s="33">
        <v>4</v>
      </c>
      <c r="L44" s="33">
        <v>180</v>
      </c>
      <c r="M44" s="19">
        <v>7698.9647000000004</v>
      </c>
      <c r="Q44" s="100">
        <v>263.89999999999998</v>
      </c>
      <c r="R44" s="100">
        <v>267.60000000000002</v>
      </c>
      <c r="S44" s="431" t="s">
        <v>1262</v>
      </c>
      <c r="T44" s="399">
        <v>0</v>
      </c>
      <c r="U44" s="440">
        <v>0</v>
      </c>
      <c r="V44" s="344" t="s">
        <v>203</v>
      </c>
      <c r="W44" s="611">
        <v>-94.159101718139453</v>
      </c>
      <c r="X44" s="611">
        <v>0.71319072684338214</v>
      </c>
      <c r="Y44" s="611">
        <v>373.77467062711867</v>
      </c>
      <c r="Z44" s="615">
        <v>230.57364999999999</v>
      </c>
      <c r="AA44" s="615">
        <v>-16.96959</v>
      </c>
      <c r="AB44" s="612">
        <v>168.72</v>
      </c>
      <c r="AC44" s="612">
        <v>40.270600000000002</v>
      </c>
      <c r="AD44" s="614">
        <v>14.786910389599999</v>
      </c>
      <c r="AE44" s="612">
        <v>1.544</v>
      </c>
      <c r="AF44" s="612">
        <v>0.24399999999999999</v>
      </c>
      <c r="AG44" s="612">
        <v>3.99</v>
      </c>
      <c r="AH44" s="612">
        <v>95.126999999999995</v>
      </c>
      <c r="AI44" s="611">
        <v>1917.3820000000001</v>
      </c>
      <c r="AJ44" s="612">
        <v>355.49065000000002</v>
      </c>
      <c r="AK44" s="612">
        <v>-2.0912199999999999</v>
      </c>
      <c r="AL44" s="612">
        <v>330.07015999999999</v>
      </c>
      <c r="AM44" s="612">
        <v>5.7779999999999998E-2</v>
      </c>
      <c r="AN44" s="610">
        <v>150503249.40000001</v>
      </c>
      <c r="AO44" s="613">
        <v>4.2869900000000002E-2</v>
      </c>
      <c r="AP44" s="610">
        <v>373807.46416999999</v>
      </c>
      <c r="AQ44" s="613">
        <v>-8.9232199999999998E-2</v>
      </c>
      <c r="AR44" s="612">
        <v>154.428</v>
      </c>
      <c r="AS44" s="610" t="s">
        <v>473</v>
      </c>
      <c r="AT44" s="612">
        <v>25.5108</v>
      </c>
    </row>
    <row r="45" spans="1:46" ht="13">
      <c r="A45" s="50" t="s">
        <v>1345</v>
      </c>
      <c r="B45" s="25" t="s">
        <v>810</v>
      </c>
      <c r="C45" s="38">
        <v>0.36180555555555555</v>
      </c>
      <c r="E45" s="19">
        <v>300</v>
      </c>
      <c r="F45" s="19" t="s">
        <v>1037</v>
      </c>
      <c r="G45" s="16">
        <v>1190</v>
      </c>
      <c r="H45" s="90">
        <v>1098</v>
      </c>
      <c r="I45" s="91" t="s">
        <v>1300</v>
      </c>
      <c r="J45" s="66" t="s">
        <v>796</v>
      </c>
      <c r="K45" s="33">
        <v>4</v>
      </c>
      <c r="L45" s="33">
        <v>180</v>
      </c>
      <c r="M45" s="19">
        <v>5889.9508999999998</v>
      </c>
      <c r="N45" t="s">
        <v>802</v>
      </c>
      <c r="Q45" s="100">
        <f>AVERAGE(O52,O63,O64,O66)</f>
        <v>264.10000000000002</v>
      </c>
      <c r="R45" s="100">
        <f>AVERAGE(P52,P63,P64,P66)</f>
        <v>269.92500000000001</v>
      </c>
      <c r="S45" s="431" t="s">
        <v>1262</v>
      </c>
      <c r="T45" s="399">
        <v>0</v>
      </c>
      <c r="U45" s="440">
        <v>0</v>
      </c>
      <c r="V45" s="344" t="s">
        <v>13</v>
      </c>
      <c r="W45" s="611">
        <v>-94.291957868739772</v>
      </c>
      <c r="X45" s="611">
        <v>-1.0209429414600095</v>
      </c>
      <c r="Y45" s="611">
        <v>163.08094541199353</v>
      </c>
      <c r="Z45" s="615">
        <v>230.64703</v>
      </c>
      <c r="AA45" s="615">
        <v>-16.990870000000001</v>
      </c>
      <c r="AB45" s="612">
        <v>172.3732</v>
      </c>
      <c r="AC45" s="612">
        <v>40.658700000000003</v>
      </c>
      <c r="AD45" s="614">
        <v>14.987457968099999</v>
      </c>
      <c r="AE45" s="612">
        <v>1.532</v>
      </c>
      <c r="AF45" s="612">
        <v>0.24199999999999999</v>
      </c>
      <c r="AG45" s="612">
        <v>3.99</v>
      </c>
      <c r="AH45" s="612">
        <v>95.102999999999994</v>
      </c>
      <c r="AI45" s="611">
        <v>1917.6769999999999</v>
      </c>
      <c r="AJ45" s="612">
        <v>355.45422000000002</v>
      </c>
      <c r="AK45" s="612">
        <v>-2.0901700000000001</v>
      </c>
      <c r="AL45" s="612">
        <v>329.96874000000003</v>
      </c>
      <c r="AM45" s="612">
        <v>5.7489999999999999E-2</v>
      </c>
      <c r="AN45" s="610">
        <v>150503279.69999999</v>
      </c>
      <c r="AO45" s="613">
        <v>4.1308900000000003E-2</v>
      </c>
      <c r="AP45" s="610">
        <v>373749.87050999998</v>
      </c>
      <c r="AQ45" s="613">
        <v>-7.0737300000000003E-2</v>
      </c>
      <c r="AR45" s="612">
        <v>154.36320000000001</v>
      </c>
      <c r="AS45" s="610" t="s">
        <v>473</v>
      </c>
      <c r="AT45" s="612">
        <v>25.575399999999998</v>
      </c>
    </row>
    <row r="46" spans="1:46" ht="13">
      <c r="A46" s="50" t="s">
        <v>1345</v>
      </c>
      <c r="B46" s="25" t="s">
        <v>1135</v>
      </c>
      <c r="C46" s="38">
        <v>0.37291666666666662</v>
      </c>
      <c r="E46" s="19">
        <v>300</v>
      </c>
      <c r="F46" s="19" t="s">
        <v>1037</v>
      </c>
      <c r="G46" s="16">
        <v>1190</v>
      </c>
      <c r="H46" s="90">
        <v>1098</v>
      </c>
      <c r="I46" s="91" t="s">
        <v>792</v>
      </c>
      <c r="J46" s="66" t="s">
        <v>796</v>
      </c>
      <c r="K46" s="33">
        <v>4</v>
      </c>
      <c r="L46" s="33">
        <v>180</v>
      </c>
      <c r="M46" s="19">
        <v>5889.9508999999998</v>
      </c>
      <c r="Q46" s="100">
        <v>264.10000000000002</v>
      </c>
      <c r="R46" s="100">
        <v>269.92500000000001</v>
      </c>
      <c r="S46" s="431" t="s">
        <v>1262</v>
      </c>
      <c r="T46" s="399">
        <v>0</v>
      </c>
      <c r="U46" s="440">
        <v>0</v>
      </c>
      <c r="V46" s="344" t="s">
        <v>203</v>
      </c>
      <c r="W46" s="611">
        <v>-94.245096987963947</v>
      </c>
      <c r="X46" s="611">
        <v>0.70676152572766693</v>
      </c>
      <c r="Y46" s="611">
        <v>373.66781525268743</v>
      </c>
      <c r="Z46" s="615">
        <v>230.74454</v>
      </c>
      <c r="AA46" s="615">
        <v>-17.018180000000001</v>
      </c>
      <c r="AB46" s="612">
        <v>177.30269999999999</v>
      </c>
      <c r="AC46" s="612">
        <v>40.930399999999999</v>
      </c>
      <c r="AD46" s="614">
        <v>15.254854739500001</v>
      </c>
      <c r="AE46" s="612">
        <v>1.524</v>
      </c>
      <c r="AF46" s="612">
        <v>0.24099999999999999</v>
      </c>
      <c r="AG46" s="612">
        <v>4</v>
      </c>
      <c r="AH46" s="612">
        <v>95.070999999999998</v>
      </c>
      <c r="AI46" s="611">
        <v>1917.9639999999999</v>
      </c>
      <c r="AJ46" s="612">
        <v>355.40505999999999</v>
      </c>
      <c r="AK46" s="612">
        <v>-2.0896499999999998</v>
      </c>
      <c r="AL46" s="612">
        <v>329.83350999999999</v>
      </c>
      <c r="AM46" s="612">
        <v>5.7099999999999998E-2</v>
      </c>
      <c r="AN46" s="610">
        <v>150503318.30000001</v>
      </c>
      <c r="AO46" s="613">
        <v>3.9229300000000002E-2</v>
      </c>
      <c r="AP46" s="610">
        <v>373693.85996999999</v>
      </c>
      <c r="AQ46" s="613">
        <v>-4.5938100000000003E-2</v>
      </c>
      <c r="AR46" s="612">
        <v>154.2773</v>
      </c>
      <c r="AS46" s="610" t="s">
        <v>473</v>
      </c>
      <c r="AT46" s="612">
        <v>25.661100000000001</v>
      </c>
    </row>
    <row r="47" spans="1:46" ht="13">
      <c r="A47" s="50" t="s">
        <v>1345</v>
      </c>
      <c r="B47" s="25" t="s">
        <v>1136</v>
      </c>
      <c r="C47" s="38">
        <v>0.37847222222222227</v>
      </c>
      <c r="E47" s="19">
        <v>300</v>
      </c>
      <c r="F47" s="19" t="s">
        <v>1037</v>
      </c>
      <c r="G47" s="16">
        <v>1190</v>
      </c>
      <c r="H47" s="90">
        <v>1098</v>
      </c>
      <c r="I47" s="91" t="s">
        <v>727</v>
      </c>
      <c r="J47" s="66" t="s">
        <v>796</v>
      </c>
      <c r="K47" s="33">
        <v>4</v>
      </c>
      <c r="L47" s="33">
        <v>180</v>
      </c>
      <c r="M47" s="19">
        <v>5889.9508999999998</v>
      </c>
      <c r="Q47" s="100">
        <v>264.10000000000002</v>
      </c>
      <c r="R47" s="100">
        <v>269.92500000000001</v>
      </c>
      <c r="S47" s="431" t="s">
        <v>1262</v>
      </c>
      <c r="T47" s="399">
        <v>28</v>
      </c>
      <c r="U47" s="440">
        <v>0</v>
      </c>
      <c r="V47" s="344" t="s">
        <v>13</v>
      </c>
      <c r="W47" s="611">
        <v>-94.086344606065254</v>
      </c>
      <c r="X47" s="611">
        <v>3.6215063033846659</v>
      </c>
      <c r="Y47" s="611">
        <v>867.47648212413742</v>
      </c>
      <c r="Z47" s="615">
        <v>230.79324</v>
      </c>
      <c r="AA47" s="615">
        <v>-17.031369999999999</v>
      </c>
      <c r="AB47" s="612">
        <v>179.77889999999999</v>
      </c>
      <c r="AC47" s="612">
        <v>40.959600000000002</v>
      </c>
      <c r="AD47" s="614">
        <v>15.3885531253</v>
      </c>
      <c r="AE47" s="612">
        <v>1.5229999999999999</v>
      </c>
      <c r="AF47" s="612">
        <v>0.24099999999999999</v>
      </c>
      <c r="AG47" s="612">
        <v>4</v>
      </c>
      <c r="AH47" s="612">
        <v>95.054000000000002</v>
      </c>
      <c r="AI47" s="611">
        <v>1918.0619999999999</v>
      </c>
      <c r="AJ47" s="612">
        <v>355.38029</v>
      </c>
      <c r="AK47" s="612">
        <v>-2.0897999999999999</v>
      </c>
      <c r="AL47" s="612">
        <v>329.76589999999999</v>
      </c>
      <c r="AM47" s="612">
        <v>5.6899999999999999E-2</v>
      </c>
      <c r="AN47" s="610">
        <v>150503336.90000001</v>
      </c>
      <c r="AO47" s="613">
        <v>3.8190200000000001E-2</v>
      </c>
      <c r="AP47" s="610">
        <v>373674.79265999998</v>
      </c>
      <c r="AQ47" s="613">
        <v>-3.3511600000000002E-2</v>
      </c>
      <c r="AR47" s="612">
        <v>154.2346</v>
      </c>
      <c r="AS47" s="610" t="s">
        <v>473</v>
      </c>
      <c r="AT47" s="612">
        <v>25.703700000000001</v>
      </c>
    </row>
    <row r="48" spans="1:46" ht="13">
      <c r="A48" s="50" t="s">
        <v>1345</v>
      </c>
      <c r="B48" s="25" t="s">
        <v>814</v>
      </c>
      <c r="C48" s="38">
        <v>0.3840277777777778</v>
      </c>
      <c r="E48" s="19">
        <v>300</v>
      </c>
      <c r="F48" s="19" t="s">
        <v>1037</v>
      </c>
      <c r="G48" s="16">
        <v>1190</v>
      </c>
      <c r="H48" s="90">
        <v>1098</v>
      </c>
      <c r="I48" s="91" t="s">
        <v>728</v>
      </c>
      <c r="J48" s="66" t="s">
        <v>796</v>
      </c>
      <c r="K48" s="33">
        <v>4</v>
      </c>
      <c r="L48" s="33">
        <v>180</v>
      </c>
      <c r="M48" s="19">
        <v>5889.9508999999998</v>
      </c>
      <c r="Q48" s="100">
        <v>264.10000000000002</v>
      </c>
      <c r="R48" s="100">
        <v>269.92500000000001</v>
      </c>
      <c r="S48" s="431" t="s">
        <v>1262</v>
      </c>
      <c r="T48" s="399">
        <v>42</v>
      </c>
      <c r="U48" s="440">
        <v>0</v>
      </c>
      <c r="V48" s="344" t="s">
        <v>13</v>
      </c>
      <c r="W48" s="611">
        <v>-94.000370861651234</v>
      </c>
      <c r="X48" s="611">
        <v>5.0989804685141591</v>
      </c>
      <c r="Y48" s="611">
        <v>1223.7770278137723</v>
      </c>
      <c r="Z48" s="615">
        <v>230.84195</v>
      </c>
      <c r="AA48" s="615">
        <v>-17.044250000000002</v>
      </c>
      <c r="AB48" s="612">
        <v>182.2544</v>
      </c>
      <c r="AC48" s="612">
        <v>40.917299999999997</v>
      </c>
      <c r="AD48" s="614">
        <v>15.5222515111</v>
      </c>
      <c r="AE48" s="612">
        <v>1.524</v>
      </c>
      <c r="AF48" s="612">
        <v>0.24099999999999999</v>
      </c>
      <c r="AG48" s="612">
        <v>4</v>
      </c>
      <c r="AH48" s="612">
        <v>95.037999999999997</v>
      </c>
      <c r="AI48" s="611">
        <v>1918.13</v>
      </c>
      <c r="AJ48" s="612">
        <v>355.35545000000002</v>
      </c>
      <c r="AK48" s="612">
        <v>-2.09023</v>
      </c>
      <c r="AL48" s="612">
        <v>329.69828000000001</v>
      </c>
      <c r="AM48" s="612">
        <v>5.67E-2</v>
      </c>
      <c r="AN48" s="610">
        <v>150503355</v>
      </c>
      <c r="AO48" s="613">
        <v>3.71516E-2</v>
      </c>
      <c r="AP48" s="610">
        <v>373661.69</v>
      </c>
      <c r="AQ48" s="613">
        <v>-2.10867E-2</v>
      </c>
      <c r="AR48" s="612">
        <v>154.1918</v>
      </c>
      <c r="AS48" s="610" t="s">
        <v>473</v>
      </c>
      <c r="AT48" s="612">
        <v>25.746400000000001</v>
      </c>
    </row>
    <row r="49" spans="1:46" ht="13">
      <c r="A49" s="50" t="s">
        <v>1345</v>
      </c>
      <c r="B49" s="25" t="s">
        <v>1214</v>
      </c>
      <c r="C49" s="38">
        <v>0.3888888888888889</v>
      </c>
      <c r="E49" s="19">
        <v>300</v>
      </c>
      <c r="F49" s="19" t="s">
        <v>1037</v>
      </c>
      <c r="G49" s="16">
        <v>1190</v>
      </c>
      <c r="H49" s="90">
        <v>1098</v>
      </c>
      <c r="I49" s="91" t="s">
        <v>729</v>
      </c>
      <c r="J49" s="66" t="s">
        <v>796</v>
      </c>
      <c r="K49" s="33">
        <v>4</v>
      </c>
      <c r="L49" s="33">
        <v>180</v>
      </c>
      <c r="M49" s="19">
        <v>5889.9508999999998</v>
      </c>
      <c r="Q49" s="100">
        <v>264.10000000000002</v>
      </c>
      <c r="R49" s="100">
        <v>269.92500000000001</v>
      </c>
      <c r="S49" s="431" t="s">
        <v>1262</v>
      </c>
      <c r="T49" s="399">
        <v>60</v>
      </c>
      <c r="U49" s="440">
        <v>0</v>
      </c>
      <c r="V49" s="344" t="s">
        <v>13</v>
      </c>
      <c r="W49" s="611">
        <v>-93.899417296257596</v>
      </c>
      <c r="X49" s="611">
        <v>6.5391199829709112</v>
      </c>
      <c r="Y49" s="611">
        <v>1684.1269162369322</v>
      </c>
      <c r="Z49" s="615">
        <v>230.88461000000001</v>
      </c>
      <c r="AA49" s="615">
        <v>-17.05527</v>
      </c>
      <c r="AB49" s="612">
        <v>184.41480000000001</v>
      </c>
      <c r="AC49" s="612">
        <v>40.821800000000003</v>
      </c>
      <c r="AD49" s="614">
        <v>15.639237598599999</v>
      </c>
      <c r="AE49" s="612">
        <v>1.5269999999999999</v>
      </c>
      <c r="AF49" s="612">
        <v>0.24199999999999999</v>
      </c>
      <c r="AG49" s="612">
        <v>4</v>
      </c>
      <c r="AH49" s="612">
        <v>95.024000000000001</v>
      </c>
      <c r="AI49" s="611">
        <v>1918.163</v>
      </c>
      <c r="AJ49" s="612">
        <v>355.33366000000001</v>
      </c>
      <c r="AK49" s="612">
        <v>-2.09084</v>
      </c>
      <c r="AL49" s="612">
        <v>329.63911999999999</v>
      </c>
      <c r="AM49" s="612">
        <v>5.6529999999999997E-2</v>
      </c>
      <c r="AN49" s="610">
        <v>150503370.40000001</v>
      </c>
      <c r="AO49" s="613">
        <v>3.6243299999999999E-2</v>
      </c>
      <c r="AP49" s="610">
        <v>373655.11488000001</v>
      </c>
      <c r="AQ49" s="613">
        <v>-1.0227699999999999E-2</v>
      </c>
      <c r="AR49" s="612">
        <v>154.15450000000001</v>
      </c>
      <c r="AS49" s="610" t="s">
        <v>473</v>
      </c>
      <c r="AT49" s="612">
        <v>25.7836</v>
      </c>
    </row>
    <row r="50" spans="1:46" ht="13">
      <c r="A50" s="50" t="s">
        <v>1188</v>
      </c>
      <c r="B50" s="25" t="s">
        <v>1215</v>
      </c>
      <c r="C50" s="38">
        <v>0.39652777777777781</v>
      </c>
      <c r="E50" s="19">
        <v>30</v>
      </c>
      <c r="F50" s="19" t="s">
        <v>1037</v>
      </c>
      <c r="G50" s="16">
        <v>1190</v>
      </c>
      <c r="H50" s="90">
        <v>1098</v>
      </c>
      <c r="I50" s="91" t="s">
        <v>1181</v>
      </c>
      <c r="J50" s="66" t="s">
        <v>796</v>
      </c>
      <c r="K50" s="33">
        <v>4</v>
      </c>
      <c r="L50" s="33">
        <v>180</v>
      </c>
      <c r="M50" s="19">
        <v>5889.9508999999998</v>
      </c>
      <c r="Q50" s="100">
        <v>264.10000000000002</v>
      </c>
      <c r="R50" s="100">
        <v>269.92500000000001</v>
      </c>
      <c r="S50" s="431" t="s">
        <v>1188</v>
      </c>
      <c r="T50" s="399"/>
      <c r="U50" s="440"/>
      <c r="V50" s="344"/>
      <c r="W50"/>
      <c r="X50"/>
      <c r="Y50"/>
      <c r="Z50" s="615">
        <v>230.93342000000001</v>
      </c>
      <c r="AA50" s="615">
        <v>-17.06758</v>
      </c>
      <c r="AB50" s="612">
        <v>186.87190000000001</v>
      </c>
      <c r="AC50" s="612">
        <v>40.646299999999997</v>
      </c>
      <c r="AD50" s="614">
        <v>15.7729359844</v>
      </c>
      <c r="AE50" s="612">
        <v>1.532</v>
      </c>
      <c r="AF50" s="612">
        <v>0.24199999999999999</v>
      </c>
      <c r="AG50" s="612">
        <v>4</v>
      </c>
      <c r="AH50" s="612">
        <v>95.007999999999996</v>
      </c>
      <c r="AI50" s="611">
        <v>1918.173</v>
      </c>
      <c r="AJ50" s="612">
        <v>355.30874999999997</v>
      </c>
      <c r="AK50" s="612">
        <v>-2.0918299999999999</v>
      </c>
      <c r="AL50" s="612">
        <v>329.57150999999999</v>
      </c>
      <c r="AM50" s="612">
        <v>5.6340000000000001E-2</v>
      </c>
      <c r="AN50" s="610">
        <v>150503387.5</v>
      </c>
      <c r="AO50" s="613">
        <v>3.5205599999999997E-2</v>
      </c>
      <c r="AP50" s="610">
        <v>373653.17894999997</v>
      </c>
      <c r="AQ50" s="613">
        <v>2.1549E-3</v>
      </c>
      <c r="AR50" s="612">
        <v>154.11179999999999</v>
      </c>
      <c r="AS50" s="610" t="s">
        <v>473</v>
      </c>
      <c r="AT50" s="612">
        <v>25.8262</v>
      </c>
    </row>
    <row r="51" spans="1:46" ht="13">
      <c r="A51" s="50" t="s">
        <v>1172</v>
      </c>
      <c r="B51" s="25" t="s">
        <v>973</v>
      </c>
      <c r="C51" s="38">
        <v>0.39861111111111108</v>
      </c>
      <c r="E51" s="19">
        <v>300</v>
      </c>
      <c r="F51" s="19" t="s">
        <v>1037</v>
      </c>
      <c r="G51" s="16">
        <v>1190</v>
      </c>
      <c r="H51" s="90">
        <v>1098</v>
      </c>
      <c r="I51" s="91" t="s">
        <v>5</v>
      </c>
      <c r="J51" s="66" t="s">
        <v>796</v>
      </c>
      <c r="K51" s="33">
        <v>4</v>
      </c>
      <c r="L51" s="33">
        <v>180</v>
      </c>
      <c r="M51" s="19">
        <v>5889.9508999999998</v>
      </c>
      <c r="Q51" s="100">
        <v>264.10000000000002</v>
      </c>
      <c r="R51" s="100">
        <v>269.92500000000001</v>
      </c>
      <c r="S51"/>
      <c r="T51" s="399"/>
      <c r="U51" s="440"/>
      <c r="V51" s="344"/>
      <c r="W51"/>
      <c r="X51"/>
      <c r="Y51"/>
    </row>
    <row r="52" spans="1:46" ht="13">
      <c r="A52" s="50" t="s">
        <v>1338</v>
      </c>
      <c r="B52" s="25" t="s">
        <v>821</v>
      </c>
      <c r="C52" s="38">
        <v>0.40416666666666662</v>
      </c>
      <c r="D52" s="32">
        <v>0</v>
      </c>
      <c r="E52" s="19">
        <v>30</v>
      </c>
      <c r="F52" s="19" t="s">
        <v>1037</v>
      </c>
      <c r="G52" s="16">
        <v>1190</v>
      </c>
      <c r="H52" s="90">
        <v>995</v>
      </c>
      <c r="I52" s="91" t="s">
        <v>975</v>
      </c>
      <c r="J52" s="66" t="s">
        <v>1258</v>
      </c>
      <c r="K52" s="33">
        <v>4</v>
      </c>
      <c r="L52" s="33">
        <v>180</v>
      </c>
      <c r="M52" s="19">
        <v>5891.451</v>
      </c>
      <c r="N52" t="s">
        <v>569</v>
      </c>
      <c r="O52" s="105">
        <v>264.10000000000002</v>
      </c>
      <c r="P52" s="105">
        <v>270</v>
      </c>
      <c r="Q52" s="100">
        <v>264.10000000000002</v>
      </c>
      <c r="R52" s="100">
        <v>269.92500000000001</v>
      </c>
      <c r="S52"/>
      <c r="T52" s="399"/>
      <c r="U52" s="440"/>
      <c r="V52" s="344"/>
      <c r="W52"/>
      <c r="X52"/>
      <c r="Y52"/>
    </row>
    <row r="53" spans="1:46" ht="13">
      <c r="A53" s="50" t="s">
        <v>1254</v>
      </c>
      <c r="B53" s="25" t="s">
        <v>1219</v>
      </c>
      <c r="C53" s="38">
        <v>0.4069444444444445</v>
      </c>
      <c r="E53" s="19">
        <v>300</v>
      </c>
      <c r="F53" s="19" t="s">
        <v>1037</v>
      </c>
      <c r="G53" s="16">
        <v>1190</v>
      </c>
      <c r="H53" s="90">
        <v>1098</v>
      </c>
      <c r="I53" s="91" t="s">
        <v>1300</v>
      </c>
      <c r="J53" s="66" t="s">
        <v>796</v>
      </c>
      <c r="K53" s="33">
        <v>4</v>
      </c>
      <c r="L53" s="33">
        <v>180</v>
      </c>
      <c r="M53" s="19">
        <v>5889.9508999999998</v>
      </c>
      <c r="Q53" s="100">
        <v>264.10000000000002</v>
      </c>
      <c r="R53" s="100">
        <v>269.92500000000001</v>
      </c>
      <c r="S53" s="431" t="s">
        <v>1132</v>
      </c>
      <c r="T53" s="399">
        <v>0</v>
      </c>
      <c r="U53" s="440">
        <v>0</v>
      </c>
      <c r="V53" s="344" t="s">
        <v>199</v>
      </c>
      <c r="W53" s="611">
        <v>-104.20995827497407</v>
      </c>
      <c r="X53" s="611">
        <v>-79.189088809973981</v>
      </c>
      <c r="Y53" s="611">
        <v>163.0366344398783</v>
      </c>
      <c r="Z53" s="615">
        <v>231.0437</v>
      </c>
      <c r="AA53" s="615">
        <v>-17.094139999999999</v>
      </c>
      <c r="AB53" s="612">
        <v>192.32429999999999</v>
      </c>
      <c r="AC53" s="612">
        <v>39.997100000000003</v>
      </c>
      <c r="AD53" s="614">
        <v>16.073757352600001</v>
      </c>
      <c r="AE53" s="612">
        <v>1.5529999999999999</v>
      </c>
      <c r="AF53" s="612">
        <v>0.246</v>
      </c>
      <c r="AG53" s="612">
        <v>4</v>
      </c>
      <c r="AH53" s="612">
        <v>94.971000000000004</v>
      </c>
      <c r="AI53" s="611">
        <v>1918.0840000000001</v>
      </c>
      <c r="AJ53" s="612">
        <v>355.25277999999997</v>
      </c>
      <c r="AK53" s="612">
        <v>-2.0952099999999998</v>
      </c>
      <c r="AL53" s="612">
        <v>329.41937000000001</v>
      </c>
      <c r="AM53" s="612">
        <v>5.5899999999999998E-2</v>
      </c>
      <c r="AN53" s="610">
        <v>150503424.30000001</v>
      </c>
      <c r="AO53" s="613">
        <v>3.2872699999999998E-2</v>
      </c>
      <c r="AP53" s="610">
        <v>373670.47986999998</v>
      </c>
      <c r="AQ53" s="613">
        <v>2.9834800000000002E-2</v>
      </c>
      <c r="AR53" s="612">
        <v>154.0155</v>
      </c>
      <c r="AS53" s="610" t="s">
        <v>473</v>
      </c>
      <c r="AT53" s="612">
        <v>25.9223</v>
      </c>
    </row>
    <row r="54" spans="1:46" ht="13">
      <c r="A54" s="50" t="s">
        <v>1254</v>
      </c>
      <c r="B54" s="25" t="s">
        <v>1052</v>
      </c>
      <c r="C54" s="38">
        <v>0.41250000000000003</v>
      </c>
      <c r="E54" s="19">
        <v>300</v>
      </c>
      <c r="F54" s="19" t="s">
        <v>1037</v>
      </c>
      <c r="G54" s="16">
        <v>1190</v>
      </c>
      <c r="H54" s="90">
        <v>1098</v>
      </c>
      <c r="I54" s="91" t="s">
        <v>792</v>
      </c>
      <c r="J54" s="66" t="s">
        <v>796</v>
      </c>
      <c r="K54" s="33">
        <v>4</v>
      </c>
      <c r="L54" s="33">
        <v>180</v>
      </c>
      <c r="M54" s="19">
        <v>5889.9508999999998</v>
      </c>
      <c r="Q54" s="100">
        <v>264.10000000000002</v>
      </c>
      <c r="R54" s="100">
        <v>269.92500000000001</v>
      </c>
      <c r="S54" s="431" t="s">
        <v>1132</v>
      </c>
      <c r="T54" s="399">
        <v>0</v>
      </c>
      <c r="U54" s="440">
        <v>0</v>
      </c>
      <c r="V54" s="344" t="s">
        <v>202</v>
      </c>
      <c r="W54" s="611">
        <v>-103.64754607135603</v>
      </c>
      <c r="X54" s="611">
        <v>-78.699753085256617</v>
      </c>
      <c r="Y54" s="611">
        <v>373.65385751882877</v>
      </c>
      <c r="Z54" s="615">
        <v>231.09298999999999</v>
      </c>
      <c r="AA54" s="615">
        <v>-17.105440000000002</v>
      </c>
      <c r="AB54" s="612">
        <v>194.7012</v>
      </c>
      <c r="AC54" s="612">
        <v>39.598199999999999</v>
      </c>
      <c r="AD54" s="614">
        <v>16.207455738499998</v>
      </c>
      <c r="AE54" s="612">
        <v>1.5660000000000001</v>
      </c>
      <c r="AF54" s="612">
        <v>0.248</v>
      </c>
      <c r="AG54" s="612">
        <v>4</v>
      </c>
      <c r="AH54" s="612">
        <v>94.954999999999998</v>
      </c>
      <c r="AI54" s="611">
        <v>1917.9960000000001</v>
      </c>
      <c r="AJ54" s="612">
        <v>355.22802000000001</v>
      </c>
      <c r="AK54" s="612">
        <v>-2.0972300000000001</v>
      </c>
      <c r="AL54" s="612">
        <v>329.35176000000001</v>
      </c>
      <c r="AM54" s="612">
        <v>5.57E-2</v>
      </c>
      <c r="AN54" s="610">
        <v>150503439.80000001</v>
      </c>
      <c r="AO54" s="613">
        <v>3.1836700000000002E-2</v>
      </c>
      <c r="AP54" s="610">
        <v>373687.72834999999</v>
      </c>
      <c r="AQ54" s="613">
        <v>4.2023199999999997E-2</v>
      </c>
      <c r="AR54" s="612">
        <v>153.9726</v>
      </c>
      <c r="AS54" s="610" t="s">
        <v>473</v>
      </c>
      <c r="AT54" s="612">
        <v>25.9651</v>
      </c>
    </row>
    <row r="55" spans="1:46" ht="13">
      <c r="A55" s="50" t="s">
        <v>1254</v>
      </c>
      <c r="B55" s="25" t="s">
        <v>641</v>
      </c>
      <c r="C55" s="38">
        <v>0.41736111111111113</v>
      </c>
      <c r="E55" s="19">
        <v>300</v>
      </c>
      <c r="F55" s="19" t="s">
        <v>1037</v>
      </c>
      <c r="G55" s="16">
        <v>1190</v>
      </c>
      <c r="H55" s="90">
        <v>1098</v>
      </c>
      <c r="I55" s="91" t="s">
        <v>1007</v>
      </c>
      <c r="J55" s="66" t="s">
        <v>796</v>
      </c>
      <c r="K55" s="33">
        <v>4</v>
      </c>
      <c r="L55" s="33">
        <v>180</v>
      </c>
      <c r="M55" s="19">
        <v>5889.9508999999998</v>
      </c>
      <c r="Q55" s="100">
        <v>264.10000000000002</v>
      </c>
      <c r="R55" s="100">
        <v>269.92500000000001</v>
      </c>
      <c r="S55" s="431" t="s">
        <v>1132</v>
      </c>
      <c r="T55" s="399">
        <v>0</v>
      </c>
      <c r="U55" s="440">
        <v>-7</v>
      </c>
      <c r="V55" s="344" t="s">
        <v>199</v>
      </c>
      <c r="W55" s="611">
        <v>-102.57108916330542</v>
      </c>
      <c r="X55" s="611">
        <v>-77.766653077243987</v>
      </c>
      <c r="Y55" s="611">
        <v>921.72129902255256</v>
      </c>
      <c r="Z55" s="615">
        <v>231.13629</v>
      </c>
      <c r="AA55" s="615">
        <v>-17.115079999999999</v>
      </c>
      <c r="AB55" s="612">
        <v>196.75219999999999</v>
      </c>
      <c r="AC55" s="612">
        <v>39.195300000000003</v>
      </c>
      <c r="AD55" s="614">
        <v>16.324441826200001</v>
      </c>
      <c r="AE55" s="612">
        <v>1.579</v>
      </c>
      <c r="AF55" s="612">
        <v>0.25</v>
      </c>
      <c r="AG55" s="612">
        <v>4</v>
      </c>
      <c r="AH55" s="612">
        <v>94.941000000000003</v>
      </c>
      <c r="AI55" s="611">
        <v>1917.894</v>
      </c>
      <c r="AJ55" s="612">
        <v>355.20645000000002</v>
      </c>
      <c r="AK55" s="612">
        <v>-2.0992799999999998</v>
      </c>
      <c r="AL55" s="612">
        <v>329.29259999999999</v>
      </c>
      <c r="AM55" s="612">
        <v>5.5530000000000003E-2</v>
      </c>
      <c r="AN55" s="610">
        <v>150503453</v>
      </c>
      <c r="AO55" s="613">
        <v>3.0930599999999999E-2</v>
      </c>
      <c r="AP55" s="610">
        <v>373707.60399999999</v>
      </c>
      <c r="AQ55" s="613">
        <v>5.2614599999999997E-2</v>
      </c>
      <c r="AR55" s="612">
        <v>153.9349</v>
      </c>
      <c r="AS55" s="610" t="s">
        <v>473</v>
      </c>
      <c r="AT55" s="612">
        <v>26.002700000000001</v>
      </c>
    </row>
    <row r="56" spans="1:46" ht="13">
      <c r="A56" s="50" t="s">
        <v>1254</v>
      </c>
      <c r="B56" s="25" t="s">
        <v>642</v>
      </c>
      <c r="C56" s="38">
        <v>0.42291666666666666</v>
      </c>
      <c r="E56" s="19">
        <v>300</v>
      </c>
      <c r="F56" s="19" t="s">
        <v>1037</v>
      </c>
      <c r="G56" s="16">
        <v>1190</v>
      </c>
      <c r="H56" s="90">
        <v>1098</v>
      </c>
      <c r="I56" s="91" t="s">
        <v>570</v>
      </c>
      <c r="J56" s="66" t="s">
        <v>796</v>
      </c>
      <c r="K56" s="33">
        <v>4</v>
      </c>
      <c r="L56" s="33">
        <v>180</v>
      </c>
      <c r="M56" s="19">
        <v>5889.9508999999998</v>
      </c>
      <c r="Q56" s="100">
        <v>264.10000000000002</v>
      </c>
      <c r="R56" s="100">
        <v>269.92500000000001</v>
      </c>
      <c r="S56" s="431" t="s">
        <v>1132</v>
      </c>
      <c r="T56" s="399">
        <v>0</v>
      </c>
      <c r="U56" s="440">
        <v>-10</v>
      </c>
      <c r="V56" s="344" t="s">
        <v>199</v>
      </c>
      <c r="W56" s="611">
        <v>-102.14434844057341</v>
      </c>
      <c r="X56" s="611">
        <v>-77.385956388549417</v>
      </c>
      <c r="Y56" s="611">
        <v>1247.306765431772</v>
      </c>
      <c r="Z56" s="615">
        <v>231.18601000000001</v>
      </c>
      <c r="AA56" s="615">
        <v>-17.125820000000001</v>
      </c>
      <c r="AB56" s="612">
        <v>199.05940000000001</v>
      </c>
      <c r="AC56" s="612">
        <v>38.674799999999998</v>
      </c>
      <c r="AD56" s="614">
        <v>16.458140212100002</v>
      </c>
      <c r="AE56" s="612">
        <v>1.597</v>
      </c>
      <c r="AF56" s="612">
        <v>0.253</v>
      </c>
      <c r="AG56" s="612">
        <v>4.01</v>
      </c>
      <c r="AH56" s="612">
        <v>94.924000000000007</v>
      </c>
      <c r="AI56" s="611">
        <v>1917.749</v>
      </c>
      <c r="AJ56" s="612">
        <v>355.18193000000002</v>
      </c>
      <c r="AK56" s="612">
        <v>-2.10195</v>
      </c>
      <c r="AL56" s="612">
        <v>329.22498000000002</v>
      </c>
      <c r="AM56" s="612">
        <v>5.534E-2</v>
      </c>
      <c r="AN56" s="610">
        <v>150503467.59999999</v>
      </c>
      <c r="AO56" s="613">
        <v>2.9895499999999998E-2</v>
      </c>
      <c r="AP56" s="610">
        <v>373735.74395999999</v>
      </c>
      <c r="AQ56" s="613">
        <v>6.4622200000000005E-2</v>
      </c>
      <c r="AR56" s="612">
        <v>153.89169999999999</v>
      </c>
      <c r="AS56" s="610" t="s">
        <v>473</v>
      </c>
      <c r="AT56" s="612">
        <v>26.0458</v>
      </c>
    </row>
    <row r="57" spans="1:46" ht="13">
      <c r="A57" s="50" t="s">
        <v>1086</v>
      </c>
      <c r="B57" s="25" t="s">
        <v>1066</v>
      </c>
      <c r="C57" s="38">
        <v>0.42777777777777781</v>
      </c>
      <c r="E57" s="19">
        <v>300</v>
      </c>
      <c r="F57" s="19" t="s">
        <v>1037</v>
      </c>
      <c r="G57" s="16">
        <v>1190</v>
      </c>
      <c r="H57" s="90">
        <v>1098</v>
      </c>
      <c r="I57" s="91" t="s">
        <v>1300</v>
      </c>
      <c r="J57" s="66" t="s">
        <v>796</v>
      </c>
      <c r="K57" s="33">
        <v>4</v>
      </c>
      <c r="L57" s="33">
        <v>180</v>
      </c>
      <c r="M57" s="19">
        <v>5889.9508999999998</v>
      </c>
      <c r="Q57" s="100">
        <v>264.10000000000002</v>
      </c>
      <c r="R57" s="100">
        <v>269.92500000000001</v>
      </c>
      <c r="S57" s="431" t="s">
        <v>375</v>
      </c>
      <c r="T57" s="399">
        <v>0</v>
      </c>
      <c r="U57" s="440">
        <v>0</v>
      </c>
      <c r="V57" s="344" t="s">
        <v>198</v>
      </c>
      <c r="W57" s="611">
        <v>30.392681572931586</v>
      </c>
      <c r="X57" s="611">
        <v>87.066505535121351</v>
      </c>
      <c r="Y57" s="611">
        <v>163.08914620020732</v>
      </c>
      <c r="Z57" s="615">
        <v>231.22975</v>
      </c>
      <c r="AA57" s="615">
        <v>-17.13496</v>
      </c>
      <c r="AB57" s="612">
        <v>201.04329999999999</v>
      </c>
      <c r="AC57" s="612">
        <v>38.168399999999998</v>
      </c>
      <c r="AD57" s="614">
        <v>16.575126299800001</v>
      </c>
      <c r="AE57" s="612">
        <v>1.615</v>
      </c>
      <c r="AF57" s="612">
        <v>0.255</v>
      </c>
      <c r="AG57" s="612">
        <v>4.01</v>
      </c>
      <c r="AH57" s="612">
        <v>94.91</v>
      </c>
      <c r="AI57" s="611">
        <v>1917.5989999999999</v>
      </c>
      <c r="AJ57" s="612">
        <v>355.16061999999999</v>
      </c>
      <c r="AK57" s="612">
        <v>-2.1045699999999998</v>
      </c>
      <c r="AL57" s="612">
        <v>329.16582</v>
      </c>
      <c r="AM57" s="612">
        <v>5.5160000000000001E-2</v>
      </c>
      <c r="AN57" s="610">
        <v>150503480</v>
      </c>
      <c r="AO57" s="613">
        <v>2.8990200000000001E-2</v>
      </c>
      <c r="AP57" s="610">
        <v>373765.07367000001</v>
      </c>
      <c r="AQ57" s="613">
        <v>7.5033699999999995E-2</v>
      </c>
      <c r="AR57" s="612">
        <v>153.8537</v>
      </c>
      <c r="AS57" s="610" t="s">
        <v>473</v>
      </c>
      <c r="AT57" s="612">
        <v>26.0837</v>
      </c>
    </row>
    <row r="58" spans="1:46" ht="13">
      <c r="A58" s="50" t="s">
        <v>1086</v>
      </c>
      <c r="B58" s="25" t="s">
        <v>1068</v>
      </c>
      <c r="C58" s="38">
        <v>0.43333333333333335</v>
      </c>
      <c r="E58" s="19">
        <v>300</v>
      </c>
      <c r="F58" s="19" t="s">
        <v>1037</v>
      </c>
      <c r="G58" s="16">
        <v>1190</v>
      </c>
      <c r="H58" s="90">
        <v>1098</v>
      </c>
      <c r="I58" s="91" t="s">
        <v>792</v>
      </c>
      <c r="J58" s="66" t="s">
        <v>796</v>
      </c>
      <c r="K58" s="33">
        <v>4</v>
      </c>
      <c r="L58" s="33">
        <v>180</v>
      </c>
      <c r="M58" s="19">
        <v>5889.9508999999998</v>
      </c>
      <c r="Q58" s="100">
        <v>264.10000000000002</v>
      </c>
      <c r="R58" s="100">
        <v>269.92500000000001</v>
      </c>
      <c r="S58" s="431" t="s">
        <v>375</v>
      </c>
      <c r="T58" s="399">
        <v>0</v>
      </c>
      <c r="U58" s="440">
        <v>0</v>
      </c>
      <c r="V58" s="344" t="s">
        <v>201</v>
      </c>
      <c r="W58" s="611">
        <v>47.307666316045875</v>
      </c>
      <c r="X58" s="611">
        <v>86.036201667194192</v>
      </c>
      <c r="Y58" s="611">
        <v>373.77778944291049</v>
      </c>
      <c r="Z58" s="615">
        <v>231.28003000000001</v>
      </c>
      <c r="AA58" s="615">
        <v>-17.145130000000002</v>
      </c>
      <c r="AB58" s="612">
        <v>203.268</v>
      </c>
      <c r="AC58" s="612">
        <v>37.533200000000001</v>
      </c>
      <c r="AD58" s="614">
        <v>16.7088246858</v>
      </c>
      <c r="AE58" s="612">
        <v>1.6379999999999999</v>
      </c>
      <c r="AF58" s="612">
        <v>0.25900000000000001</v>
      </c>
      <c r="AG58" s="612">
        <v>4.01</v>
      </c>
      <c r="AH58" s="612">
        <v>94.893000000000001</v>
      </c>
      <c r="AI58" s="611">
        <v>1917.4</v>
      </c>
      <c r="AJ58" s="612">
        <v>355.13645000000002</v>
      </c>
      <c r="AK58" s="612">
        <v>-2.1078899999999998</v>
      </c>
      <c r="AL58" s="612">
        <v>329.09820000000002</v>
      </c>
      <c r="AM58" s="612">
        <v>5.4969999999999998E-2</v>
      </c>
      <c r="AN58" s="610">
        <v>150503493.59999999</v>
      </c>
      <c r="AO58" s="613">
        <v>2.7956100000000001E-2</v>
      </c>
      <c r="AP58" s="610">
        <v>373803.92009999999</v>
      </c>
      <c r="AQ58" s="613">
        <v>8.6811100000000002E-2</v>
      </c>
      <c r="AR58" s="612">
        <v>153.81010000000001</v>
      </c>
      <c r="AS58" s="610" t="s">
        <v>473</v>
      </c>
      <c r="AT58" s="612">
        <v>26.127199999999998</v>
      </c>
    </row>
    <row r="59" spans="1:46" ht="13">
      <c r="A59" s="50" t="s">
        <v>1086</v>
      </c>
      <c r="B59" s="25" t="s">
        <v>1069</v>
      </c>
      <c r="C59" s="38">
        <v>0.43888888888888888</v>
      </c>
      <c r="E59" s="19">
        <v>300</v>
      </c>
      <c r="F59" s="19" t="s">
        <v>1037</v>
      </c>
      <c r="G59" s="16">
        <v>1190</v>
      </c>
      <c r="H59" s="90">
        <v>1098</v>
      </c>
      <c r="I59" s="91" t="s">
        <v>853</v>
      </c>
      <c r="J59" s="66" t="s">
        <v>796</v>
      </c>
      <c r="K59" s="33">
        <v>4</v>
      </c>
      <c r="L59" s="33">
        <v>180</v>
      </c>
      <c r="M59" s="19">
        <v>5889.9508999999998</v>
      </c>
      <c r="Q59" s="100">
        <v>264.10000000000002</v>
      </c>
      <c r="R59" s="100">
        <v>269.92500000000001</v>
      </c>
      <c r="S59" s="431" t="s">
        <v>375</v>
      </c>
      <c r="T59" s="399">
        <v>0</v>
      </c>
      <c r="U59" s="440">
        <v>7</v>
      </c>
      <c r="V59" s="344" t="s">
        <v>198</v>
      </c>
      <c r="W59" s="611">
        <v>61.412667876045724</v>
      </c>
      <c r="X59" s="611">
        <v>83.754877452532696</v>
      </c>
      <c r="Y59" s="611">
        <v>908.00343203266266</v>
      </c>
      <c r="Z59" s="615">
        <v>231.33064999999999</v>
      </c>
      <c r="AA59" s="615">
        <v>-17.155000000000001</v>
      </c>
      <c r="AB59" s="612">
        <v>205.44460000000001</v>
      </c>
      <c r="AC59" s="612">
        <v>36.840000000000003</v>
      </c>
      <c r="AD59" s="614">
        <v>16.842523071799999</v>
      </c>
      <c r="AE59" s="612">
        <v>1.6639999999999999</v>
      </c>
      <c r="AF59" s="612">
        <v>0.26300000000000001</v>
      </c>
      <c r="AG59" s="612">
        <v>4.01</v>
      </c>
      <c r="AH59" s="612">
        <v>94.876000000000005</v>
      </c>
      <c r="AI59" s="611">
        <v>1917.172</v>
      </c>
      <c r="AJ59" s="612">
        <v>355.11252000000002</v>
      </c>
      <c r="AK59" s="612">
        <v>-2.11158</v>
      </c>
      <c r="AL59" s="612">
        <v>329.03059000000002</v>
      </c>
      <c r="AM59" s="612">
        <v>5.4769999999999999E-2</v>
      </c>
      <c r="AN59" s="610">
        <v>150503506.80000001</v>
      </c>
      <c r="AO59" s="613">
        <v>2.6922399999999999E-2</v>
      </c>
      <c r="AP59" s="610">
        <v>373848.38578000001</v>
      </c>
      <c r="AQ59" s="613">
        <v>9.8446000000000006E-2</v>
      </c>
      <c r="AR59" s="612">
        <v>153.7662</v>
      </c>
      <c r="AS59" s="610" t="s">
        <v>473</v>
      </c>
      <c r="AT59" s="612">
        <v>26.170999999999999</v>
      </c>
    </row>
    <row r="60" spans="1:46" ht="13">
      <c r="A60" s="50" t="s">
        <v>1086</v>
      </c>
      <c r="B60" s="25" t="s">
        <v>1071</v>
      </c>
      <c r="C60" s="38">
        <v>0.44444444444444442</v>
      </c>
      <c r="E60" s="19">
        <v>300</v>
      </c>
      <c r="F60" s="19" t="s">
        <v>1037</v>
      </c>
      <c r="G60" s="16">
        <v>1190</v>
      </c>
      <c r="H60" s="90">
        <v>1098</v>
      </c>
      <c r="I60" s="91" t="s">
        <v>571</v>
      </c>
      <c r="J60" s="66" t="s">
        <v>796</v>
      </c>
      <c r="K60" s="33">
        <v>4</v>
      </c>
      <c r="L60" s="33">
        <v>180</v>
      </c>
      <c r="M60" s="19">
        <v>5889.9508999999998</v>
      </c>
      <c r="Q60" s="100">
        <v>264.10000000000002</v>
      </c>
      <c r="R60" s="100">
        <v>269.92500000000001</v>
      </c>
      <c r="S60" s="431" t="s">
        <v>375</v>
      </c>
      <c r="T60" s="399">
        <v>0</v>
      </c>
      <c r="U60" s="440">
        <v>10</v>
      </c>
      <c r="V60" s="344" t="s">
        <v>198</v>
      </c>
      <c r="W60" s="611">
        <v>64.488618709198974</v>
      </c>
      <c r="X60" s="611">
        <v>82.716118049831579</v>
      </c>
      <c r="Y60" s="611">
        <v>1230.0355246270037</v>
      </c>
      <c r="Z60" s="615">
        <v>231.38165000000001</v>
      </c>
      <c r="AA60" s="615">
        <v>-17.164580000000001</v>
      </c>
      <c r="AB60" s="612">
        <v>207.5712</v>
      </c>
      <c r="AC60" s="612">
        <v>36.091099999999997</v>
      </c>
      <c r="AD60" s="614">
        <v>16.976221457800001</v>
      </c>
      <c r="AE60" s="612">
        <v>1.6930000000000001</v>
      </c>
      <c r="AF60" s="612">
        <v>0.26800000000000002</v>
      </c>
      <c r="AG60" s="612">
        <v>4.01</v>
      </c>
      <c r="AH60" s="612">
        <v>94.858999999999995</v>
      </c>
      <c r="AI60" s="611">
        <v>1916.915</v>
      </c>
      <c r="AJ60" s="612">
        <v>355.08884999999998</v>
      </c>
      <c r="AK60" s="612">
        <v>-2.1156299999999999</v>
      </c>
      <c r="AL60" s="612">
        <v>328.96296999999998</v>
      </c>
      <c r="AM60" s="612">
        <v>5.4579999999999997E-2</v>
      </c>
      <c r="AN60" s="610">
        <v>150503519.5</v>
      </c>
      <c r="AO60" s="613">
        <v>2.5889300000000001E-2</v>
      </c>
      <c r="AP60" s="610">
        <v>373898.39900999999</v>
      </c>
      <c r="AQ60" s="613">
        <v>0.1099247</v>
      </c>
      <c r="AR60" s="612">
        <v>153.72200000000001</v>
      </c>
      <c r="AS60" s="610" t="s">
        <v>473</v>
      </c>
      <c r="AT60" s="612">
        <v>26.2151</v>
      </c>
    </row>
    <row r="61" spans="1:46" ht="13">
      <c r="A61" s="50" t="s">
        <v>1188</v>
      </c>
      <c r="B61" s="25" t="s">
        <v>1072</v>
      </c>
      <c r="C61" s="38">
        <v>0.44930555555555557</v>
      </c>
      <c r="E61" s="19">
        <v>30</v>
      </c>
      <c r="F61" s="19" t="s">
        <v>1037</v>
      </c>
      <c r="G61" s="16">
        <v>1190</v>
      </c>
      <c r="H61" s="90">
        <v>1098</v>
      </c>
      <c r="I61" s="91" t="s">
        <v>1181</v>
      </c>
      <c r="J61" s="66" t="s">
        <v>796</v>
      </c>
      <c r="K61" s="33">
        <v>4</v>
      </c>
      <c r="L61" s="33">
        <v>180</v>
      </c>
      <c r="M61" s="19">
        <v>5889.9508999999998</v>
      </c>
      <c r="Q61" s="100">
        <v>264.10000000000002</v>
      </c>
      <c r="R61" s="100">
        <v>269.92500000000001</v>
      </c>
      <c r="S61" s="431" t="s">
        <v>1188</v>
      </c>
      <c r="T61" s="399"/>
      <c r="U61" s="440"/>
      <c r="V61" s="344"/>
      <c r="W61"/>
      <c r="X61"/>
      <c r="Y61"/>
      <c r="Z61" s="615">
        <v>231.40728999999999</v>
      </c>
      <c r="AA61" s="615">
        <v>-17.169250000000002</v>
      </c>
      <c r="AB61" s="612">
        <v>208.61529999999999</v>
      </c>
      <c r="AC61" s="612">
        <v>35.6965</v>
      </c>
      <c r="AD61" s="614">
        <v>17.043070650899999</v>
      </c>
      <c r="AE61" s="612">
        <v>1.71</v>
      </c>
      <c r="AF61" s="612">
        <v>0.27</v>
      </c>
      <c r="AG61" s="612">
        <v>4.01</v>
      </c>
      <c r="AH61" s="612">
        <v>94.850999999999999</v>
      </c>
      <c r="AI61" s="611">
        <v>1916.7760000000001</v>
      </c>
      <c r="AJ61" s="612">
        <v>355.07711999999998</v>
      </c>
      <c r="AK61" s="612">
        <v>-2.1177899999999998</v>
      </c>
      <c r="AL61" s="612">
        <v>328.92917</v>
      </c>
      <c r="AM61" s="612">
        <v>5.4480000000000001E-2</v>
      </c>
      <c r="AN61" s="610">
        <v>150503525.59999999</v>
      </c>
      <c r="AO61" s="613">
        <v>2.53729E-2</v>
      </c>
      <c r="AP61" s="610">
        <v>373925.46179999999</v>
      </c>
      <c r="AQ61" s="613">
        <v>0.11560140000000001</v>
      </c>
      <c r="AR61" s="612">
        <v>153.69980000000001</v>
      </c>
      <c r="AS61" s="610" t="s">
        <v>473</v>
      </c>
      <c r="AT61" s="612">
        <v>26.237300000000001</v>
      </c>
    </row>
    <row r="62" spans="1:46" ht="13">
      <c r="A62" s="50" t="s">
        <v>1172</v>
      </c>
      <c r="B62" s="25" t="s">
        <v>572</v>
      </c>
      <c r="C62" s="38">
        <v>0.45069444444444445</v>
      </c>
      <c r="E62" s="19">
        <v>300</v>
      </c>
      <c r="F62" s="19" t="s">
        <v>1037</v>
      </c>
      <c r="G62" s="16">
        <v>1190</v>
      </c>
      <c r="H62" s="90">
        <v>1098</v>
      </c>
      <c r="I62" s="91" t="s">
        <v>5</v>
      </c>
      <c r="J62" s="66" t="s">
        <v>796</v>
      </c>
      <c r="K62" s="33">
        <v>4</v>
      </c>
      <c r="L62" s="33">
        <v>180</v>
      </c>
      <c r="M62" s="19">
        <v>5889.9508999999998</v>
      </c>
      <c r="Q62" s="100">
        <v>264.10000000000002</v>
      </c>
      <c r="R62" s="100">
        <v>269.92500000000001</v>
      </c>
      <c r="S62"/>
      <c r="T62" s="399"/>
      <c r="U62" s="440"/>
      <c r="V62" s="344"/>
      <c r="W62"/>
      <c r="X62"/>
      <c r="Y62"/>
    </row>
    <row r="63" spans="1:46" ht="13">
      <c r="A63" s="50" t="s">
        <v>1338</v>
      </c>
      <c r="B63" s="25" t="s">
        <v>573</v>
      </c>
      <c r="C63" s="38">
        <v>0.45555555555555555</v>
      </c>
      <c r="D63" s="32">
        <v>0</v>
      </c>
      <c r="E63" s="19">
        <v>30</v>
      </c>
      <c r="F63" s="19" t="s">
        <v>1037</v>
      </c>
      <c r="G63" s="16">
        <v>1190</v>
      </c>
      <c r="H63" s="90">
        <v>995</v>
      </c>
      <c r="I63" s="35" t="s">
        <v>526</v>
      </c>
      <c r="J63" s="66" t="s">
        <v>1258</v>
      </c>
      <c r="K63" s="33">
        <v>4</v>
      </c>
      <c r="L63" s="33">
        <v>180</v>
      </c>
      <c r="M63" s="19">
        <v>5891.451</v>
      </c>
      <c r="N63" t="s">
        <v>434</v>
      </c>
      <c r="O63" s="100">
        <v>264.10000000000002</v>
      </c>
      <c r="P63" s="100">
        <v>270</v>
      </c>
      <c r="Q63" s="100">
        <v>264.10000000000002</v>
      </c>
      <c r="R63" s="100">
        <v>269.92500000000001</v>
      </c>
      <c r="S63"/>
      <c r="T63" s="399"/>
      <c r="U63" s="440"/>
      <c r="V63" s="344"/>
      <c r="W63"/>
      <c r="X63"/>
      <c r="Y63"/>
    </row>
    <row r="64" spans="1:46" ht="13">
      <c r="A64" s="50" t="s">
        <v>1338</v>
      </c>
      <c r="B64" s="25" t="s">
        <v>435</v>
      </c>
      <c r="C64" s="38">
        <v>0.45763888888888887</v>
      </c>
      <c r="D64" s="32">
        <v>0</v>
      </c>
      <c r="E64" s="19">
        <v>30</v>
      </c>
      <c r="F64" s="19" t="s">
        <v>1037</v>
      </c>
      <c r="G64" s="16">
        <v>1070</v>
      </c>
      <c r="H64" s="90">
        <v>875</v>
      </c>
      <c r="I64" s="91" t="s">
        <v>239</v>
      </c>
      <c r="J64" s="66" t="s">
        <v>1258</v>
      </c>
      <c r="K64" s="33">
        <v>4</v>
      </c>
      <c r="L64" s="33">
        <v>180</v>
      </c>
      <c r="M64" s="19">
        <v>5891.451</v>
      </c>
      <c r="O64" s="100">
        <v>264</v>
      </c>
      <c r="P64" s="100">
        <v>270.10000000000002</v>
      </c>
      <c r="Q64" s="100">
        <v>264.10000000000002</v>
      </c>
      <c r="R64" s="100">
        <v>269.92500000000001</v>
      </c>
      <c r="S64"/>
      <c r="T64" s="399"/>
      <c r="U64" s="440"/>
      <c r="V64" s="344"/>
      <c r="W64"/>
      <c r="X64"/>
      <c r="Y64"/>
    </row>
    <row r="65" spans="1:46" ht="13">
      <c r="A65" s="50" t="s">
        <v>1345</v>
      </c>
      <c r="B65" s="25" t="s">
        <v>960</v>
      </c>
      <c r="C65" s="38">
        <v>0.4604166666666667</v>
      </c>
      <c r="E65" s="19">
        <v>300</v>
      </c>
      <c r="F65" s="19" t="s">
        <v>1037</v>
      </c>
      <c r="G65" s="16">
        <v>1190</v>
      </c>
      <c r="H65" s="90">
        <v>1098</v>
      </c>
      <c r="I65" s="91" t="s">
        <v>436</v>
      </c>
      <c r="J65" s="66" t="s">
        <v>796</v>
      </c>
      <c r="K65" s="33">
        <v>4</v>
      </c>
      <c r="L65" s="33">
        <v>120</v>
      </c>
      <c r="M65" s="19">
        <v>5889.951</v>
      </c>
      <c r="Q65" s="100">
        <v>264.10000000000002</v>
      </c>
      <c r="R65" s="100">
        <v>269.92500000000001</v>
      </c>
      <c r="S65" s="431" t="s">
        <v>1262</v>
      </c>
      <c r="T65" s="399">
        <v>120</v>
      </c>
      <c r="U65" s="440">
        <v>0</v>
      </c>
      <c r="V65" s="344" t="s">
        <v>13</v>
      </c>
      <c r="W65" s="611">
        <v>-93.868912785134071</v>
      </c>
      <c r="X65" s="611">
        <v>9.1996390685199607</v>
      </c>
      <c r="Y65" s="611">
        <v>3174.5540329042374</v>
      </c>
      <c r="Z65" s="615">
        <v>231.53063</v>
      </c>
      <c r="AA65" s="615">
        <v>-17.1905</v>
      </c>
      <c r="AB65" s="612">
        <v>213.39500000000001</v>
      </c>
      <c r="AC65" s="612">
        <v>33.649099999999997</v>
      </c>
      <c r="AD65" s="614">
        <v>17.3606043178</v>
      </c>
      <c r="AE65" s="612">
        <v>1.8</v>
      </c>
      <c r="AF65" s="612">
        <v>0.28499999999999998</v>
      </c>
      <c r="AG65" s="612">
        <v>4.01</v>
      </c>
      <c r="AH65" s="612">
        <v>94.808999999999997</v>
      </c>
      <c r="AI65" s="611">
        <v>1916.0239999999999</v>
      </c>
      <c r="AJ65" s="612">
        <v>355.02253999999999</v>
      </c>
      <c r="AK65" s="612">
        <v>-2.1293500000000001</v>
      </c>
      <c r="AL65" s="612">
        <v>328.76857999999999</v>
      </c>
      <c r="AM65" s="612">
        <v>5.4010000000000002E-2</v>
      </c>
      <c r="AN65" s="610">
        <v>150503553.19999999</v>
      </c>
      <c r="AO65" s="613">
        <v>2.2921899999999999E-2</v>
      </c>
      <c r="AP65" s="610">
        <v>374072.35454999999</v>
      </c>
      <c r="AQ65" s="613">
        <v>0.1419368</v>
      </c>
      <c r="AR65" s="612">
        <v>153.59309999999999</v>
      </c>
      <c r="AS65" s="610" t="s">
        <v>473</v>
      </c>
      <c r="AT65" s="612">
        <v>26.343699999999998</v>
      </c>
    </row>
    <row r="66" spans="1:46" ht="13">
      <c r="A66" s="50" t="s">
        <v>1259</v>
      </c>
      <c r="B66" s="25" t="s">
        <v>583</v>
      </c>
      <c r="C66" s="38">
        <v>0.47847222222222219</v>
      </c>
      <c r="D66" s="32">
        <v>0</v>
      </c>
      <c r="E66" s="19">
        <v>10</v>
      </c>
      <c r="F66" s="19" t="s">
        <v>1037</v>
      </c>
      <c r="G66" s="16">
        <v>1190</v>
      </c>
      <c r="H66" s="90">
        <v>1098</v>
      </c>
      <c r="I66" s="91" t="s">
        <v>240</v>
      </c>
      <c r="J66" s="66" t="s">
        <v>1258</v>
      </c>
      <c r="K66" s="33">
        <v>4</v>
      </c>
      <c r="L66" s="33">
        <v>180</v>
      </c>
      <c r="M66" s="19">
        <v>5889.9508999999998</v>
      </c>
      <c r="O66" s="100">
        <v>264.2</v>
      </c>
      <c r="P66" s="100">
        <v>269.60000000000002</v>
      </c>
      <c r="Q66" s="100">
        <v>264.10000000000002</v>
      </c>
      <c r="R66" s="100">
        <v>269.92500000000001</v>
      </c>
      <c r="S66"/>
      <c r="T66" s="399"/>
      <c r="U66" s="399"/>
      <c r="V66" s="344"/>
      <c r="W66"/>
      <c r="X66"/>
      <c r="Y66"/>
    </row>
    <row r="67" spans="1:46" ht="13">
      <c r="N67" t="s">
        <v>423</v>
      </c>
      <c r="S67"/>
      <c r="T67" s="399"/>
      <c r="U67" s="399"/>
      <c r="V67" s="344"/>
      <c r="W67"/>
      <c r="X67"/>
      <c r="Y67"/>
    </row>
    <row r="68" spans="1:46" ht="13">
      <c r="S68"/>
      <c r="T68" s="399"/>
      <c r="U68" s="399"/>
      <c r="V68" s="344"/>
      <c r="W68"/>
      <c r="X68"/>
      <c r="Y68"/>
    </row>
    <row r="69" spans="1:46">
      <c r="S69"/>
      <c r="T69" s="340"/>
      <c r="U69" s="340"/>
      <c r="V69"/>
      <c r="W69"/>
      <c r="X69"/>
      <c r="Y69"/>
    </row>
    <row r="70" spans="1:46">
      <c r="B70" s="5" t="s">
        <v>1260</v>
      </c>
      <c r="C70" s="147" t="s">
        <v>1261</v>
      </c>
      <c r="D70" s="84">
        <v>5888.5839999999998</v>
      </c>
      <c r="E70" s="149"/>
      <c r="F70" s="84" t="s">
        <v>1262</v>
      </c>
      <c r="G70" s="84" t="s">
        <v>1263</v>
      </c>
      <c r="H70" s="84" t="s">
        <v>1264</v>
      </c>
      <c r="I70" s="22" t="s">
        <v>1100</v>
      </c>
      <c r="J70" s="84" t="s">
        <v>1101</v>
      </c>
      <c r="K70" s="84" t="s">
        <v>1102</v>
      </c>
      <c r="L70" s="177"/>
      <c r="S70"/>
      <c r="T70" s="340"/>
      <c r="U70" s="340"/>
      <c r="V70"/>
      <c r="W70"/>
      <c r="X70"/>
      <c r="Y70"/>
    </row>
    <row r="71" spans="1:46">
      <c r="B71" s="183"/>
      <c r="C71" s="147" t="s">
        <v>1099</v>
      </c>
      <c r="D71" s="84">
        <v>5889.9508999999998</v>
      </c>
      <c r="E71" s="149"/>
      <c r="F71" s="84" t="s">
        <v>652</v>
      </c>
      <c r="G71" s="84" t="s">
        <v>653</v>
      </c>
      <c r="H71" s="84" t="s">
        <v>654</v>
      </c>
      <c r="I71" s="22" t="s">
        <v>1294</v>
      </c>
      <c r="J71" s="84" t="s">
        <v>1295</v>
      </c>
      <c r="K71" s="84" t="s">
        <v>501</v>
      </c>
      <c r="L71" s="177"/>
      <c r="S71"/>
      <c r="T71" s="340"/>
      <c r="U71" s="340"/>
      <c r="V71"/>
      <c r="W71"/>
      <c r="X71"/>
      <c r="Y71"/>
    </row>
    <row r="72" spans="1:46">
      <c r="B72" s="182"/>
      <c r="C72" s="147" t="s">
        <v>502</v>
      </c>
      <c r="D72" s="84">
        <v>5891.451</v>
      </c>
      <c r="E72" s="149"/>
      <c r="F72" s="84" t="s">
        <v>503</v>
      </c>
      <c r="G72" s="84" t="s">
        <v>504</v>
      </c>
      <c r="H72" s="84" t="s">
        <v>505</v>
      </c>
      <c r="I72" s="22" t="s">
        <v>480</v>
      </c>
      <c r="J72" s="84" t="s">
        <v>496</v>
      </c>
      <c r="K72" s="84" t="s">
        <v>440</v>
      </c>
      <c r="L72" s="177"/>
      <c r="S72"/>
      <c r="T72" s="340"/>
      <c r="U72" s="340"/>
      <c r="V72"/>
      <c r="W72"/>
      <c r="X72"/>
      <c r="Y72"/>
    </row>
    <row r="73" spans="1:46">
      <c r="B73" s="182"/>
      <c r="C73" s="147" t="s">
        <v>497</v>
      </c>
      <c r="D73" s="155">
        <v>7647.38</v>
      </c>
      <c r="E73" s="149"/>
      <c r="F73" s="84" t="s">
        <v>1132</v>
      </c>
      <c r="G73" s="84" t="s">
        <v>1095</v>
      </c>
      <c r="H73" s="84" t="s">
        <v>1293</v>
      </c>
      <c r="I73" s="22" t="s">
        <v>498</v>
      </c>
      <c r="J73" s="84" t="s">
        <v>499</v>
      </c>
      <c r="K73" s="84" t="s">
        <v>500</v>
      </c>
      <c r="L73" s="177"/>
      <c r="S73" s="35"/>
      <c r="T73" s="341"/>
      <c r="U73" s="341"/>
      <c r="V73" s="35"/>
      <c r="W73"/>
      <c r="X73"/>
      <c r="Y73"/>
    </row>
    <row r="74" spans="1:46">
      <c r="B74" s="182"/>
      <c r="C74" s="147" t="s">
        <v>374</v>
      </c>
      <c r="D74" s="84">
        <v>7698.9647000000004</v>
      </c>
      <c r="E74" s="149"/>
      <c r="F74" s="84" t="s">
        <v>375</v>
      </c>
      <c r="G74" s="84" t="s">
        <v>376</v>
      </c>
      <c r="H74" s="84" t="s">
        <v>377</v>
      </c>
      <c r="I74" s="22" t="s">
        <v>378</v>
      </c>
      <c r="J74" s="84" t="s">
        <v>379</v>
      </c>
      <c r="K74" s="84" t="s">
        <v>380</v>
      </c>
      <c r="L74" s="177"/>
      <c r="S74"/>
      <c r="T74" s="340"/>
      <c r="U74" s="340"/>
      <c r="V74"/>
      <c r="W74"/>
      <c r="X74"/>
      <c r="Y74"/>
    </row>
    <row r="75" spans="1:46">
      <c r="B75" s="182"/>
      <c r="C75" s="147"/>
      <c r="D75" s="84"/>
      <c r="E75" s="149"/>
      <c r="F75" s="84"/>
      <c r="G75" s="177"/>
      <c r="H75" s="177"/>
      <c r="J75" s="177"/>
      <c r="K75" s="177"/>
      <c r="L75" s="177"/>
      <c r="S75"/>
      <c r="T75" s="340"/>
      <c r="U75" s="340"/>
      <c r="V75"/>
      <c r="W75"/>
      <c r="X75"/>
      <c r="Y75"/>
    </row>
    <row r="76" spans="1:46">
      <c r="B76" s="182"/>
      <c r="C76" s="147" t="s">
        <v>1302</v>
      </c>
      <c r="D76" s="748" t="s">
        <v>1297</v>
      </c>
      <c r="E76" s="748"/>
      <c r="F76" s="84" t="s">
        <v>381</v>
      </c>
      <c r="G76" s="177"/>
      <c r="H76" s="177"/>
      <c r="I76" s="173" t="s">
        <v>1139</v>
      </c>
      <c r="J76" s="736" t="s">
        <v>1140</v>
      </c>
      <c r="K76" s="736"/>
      <c r="L76" s="148" t="s">
        <v>1141</v>
      </c>
      <c r="S76"/>
      <c r="T76" s="340"/>
      <c r="U76" s="340"/>
      <c r="V76"/>
      <c r="W76"/>
      <c r="X76"/>
      <c r="Y76"/>
    </row>
    <row r="77" spans="1:46">
      <c r="B77" s="182"/>
      <c r="C77" s="147" t="s">
        <v>1303</v>
      </c>
      <c r="D77" s="748" t="s">
        <v>1298</v>
      </c>
      <c r="E77" s="748"/>
      <c r="F77" s="19"/>
      <c r="G77" s="177"/>
      <c r="H77" s="177"/>
      <c r="J77" s="736" t="s">
        <v>441</v>
      </c>
      <c r="K77" s="736"/>
      <c r="L77" s="148" t="s">
        <v>1143</v>
      </c>
      <c r="S77"/>
      <c r="T77"/>
      <c r="U77"/>
      <c r="V77"/>
      <c r="W77"/>
      <c r="X77"/>
      <c r="Y77"/>
    </row>
    <row r="78" spans="1:46">
      <c r="B78" s="182"/>
      <c r="C78" s="147" t="s">
        <v>1304</v>
      </c>
      <c r="D78" s="748" t="s">
        <v>1299</v>
      </c>
      <c r="E78" s="748"/>
      <c r="F78" s="19"/>
      <c r="G78" s="177"/>
      <c r="H78" s="177"/>
      <c r="J78" s="177"/>
      <c r="K78" s="177"/>
      <c r="L78" s="177"/>
      <c r="S78"/>
      <c r="T78"/>
      <c r="U78"/>
      <c r="V78"/>
      <c r="W78"/>
      <c r="X78"/>
      <c r="Y78"/>
    </row>
    <row r="79" spans="1:46">
      <c r="B79" s="182"/>
      <c r="C79" s="147" t="s">
        <v>1305</v>
      </c>
      <c r="D79" s="748" t="s">
        <v>1138</v>
      </c>
      <c r="E79" s="748"/>
      <c r="F79" s="19"/>
      <c r="G79" s="177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46">
      <c r="B80" s="182"/>
      <c r="C80" s="85"/>
      <c r="D80" s="177"/>
      <c r="E80" s="15"/>
      <c r="F80" s="19"/>
      <c r="G80" s="177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28" t="s">
        <v>786</v>
      </c>
      <c r="D81" s="175">
        <v>1</v>
      </c>
      <c r="E81" s="749" t="s">
        <v>1032</v>
      </c>
      <c r="F81" s="749"/>
      <c r="G81" s="749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19"/>
      <c r="D82" s="28"/>
      <c r="E82" s="750" t="s">
        <v>1183</v>
      </c>
      <c r="F82" s="751"/>
      <c r="G82" s="751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B83" s="182"/>
      <c r="C83" s="85"/>
      <c r="D83" s="28">
        <v>2</v>
      </c>
      <c r="E83" s="749" t="s">
        <v>1008</v>
      </c>
      <c r="F83" s="749"/>
      <c r="G83" s="749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>
      <c r="B84" s="182"/>
      <c r="C84" s="85"/>
      <c r="D84" s="28"/>
      <c r="E84" s="750" t="s">
        <v>1009</v>
      </c>
      <c r="F84" s="751"/>
      <c r="G84" s="751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85" spans="2:25">
      <c r="B85" s="182"/>
      <c r="C85" s="177"/>
      <c r="D85" s="175">
        <v>3</v>
      </c>
      <c r="E85" s="736" t="s">
        <v>1010</v>
      </c>
      <c r="F85" s="736"/>
      <c r="G85" s="736"/>
      <c r="H85" s="177"/>
      <c r="I85" s="177"/>
      <c r="J85" s="177"/>
      <c r="K85" s="177"/>
      <c r="L85" s="177"/>
      <c r="S85"/>
      <c r="T85"/>
      <c r="U85"/>
      <c r="V85"/>
      <c r="W85"/>
      <c r="X85"/>
      <c r="Y85"/>
    </row>
    <row r="86" spans="2:25">
      <c r="B86" s="182"/>
      <c r="C86" s="177"/>
      <c r="D86" s="175"/>
      <c r="E86" s="746" t="s">
        <v>1353</v>
      </c>
      <c r="F86" s="746"/>
      <c r="G86" s="746"/>
      <c r="H86" s="177"/>
      <c r="I86" s="177"/>
      <c r="J86" s="177"/>
      <c r="K86" s="177"/>
      <c r="L86" s="177"/>
      <c r="S86"/>
      <c r="T86"/>
      <c r="U86"/>
      <c r="V86"/>
      <c r="W86"/>
      <c r="X86"/>
      <c r="Y86"/>
    </row>
    <row r="87" spans="2:25">
      <c r="B87" s="182"/>
      <c r="C87" s="177"/>
      <c r="D87" s="175">
        <v>4</v>
      </c>
      <c r="E87" s="736" t="s">
        <v>1035</v>
      </c>
      <c r="F87" s="736"/>
      <c r="G87" s="736"/>
      <c r="H87" s="177"/>
      <c r="I87" s="177"/>
      <c r="J87" s="177"/>
      <c r="K87" s="177"/>
      <c r="L87" s="177"/>
      <c r="S87"/>
      <c r="T87"/>
      <c r="U87"/>
      <c r="V87"/>
      <c r="W87"/>
      <c r="X87"/>
      <c r="Y87"/>
    </row>
    <row r="88" spans="2:25">
      <c r="B88" s="182"/>
      <c r="C88" s="67"/>
      <c r="D88" s="62"/>
      <c r="E88" s="62"/>
      <c r="F88" s="62"/>
      <c r="G88" s="22"/>
      <c r="H88" s="22"/>
      <c r="S88"/>
      <c r="T88"/>
      <c r="U88"/>
      <c r="V88"/>
      <c r="W88"/>
      <c r="X88"/>
      <c r="Y88"/>
    </row>
    <row r="89" spans="2:25">
      <c r="B89" s="2"/>
      <c r="C89" s="3"/>
      <c r="D89" s="58"/>
      <c r="E89" s="47"/>
      <c r="F89" s="47"/>
      <c r="G89" s="22"/>
      <c r="H89" s="22"/>
      <c r="S89"/>
      <c r="T89"/>
      <c r="U89"/>
      <c r="V89"/>
      <c r="W89"/>
      <c r="X89"/>
      <c r="Y89"/>
    </row>
    <row r="90" spans="2:25">
      <c r="B90" s="2"/>
      <c r="C90" s="6"/>
      <c r="D90" s="87"/>
      <c r="E90" s="87"/>
      <c r="F90" s="87"/>
      <c r="G90" s="22"/>
      <c r="H90" s="22"/>
      <c r="S90"/>
      <c r="T90"/>
      <c r="U90"/>
      <c r="V90"/>
      <c r="W90"/>
      <c r="X90"/>
      <c r="Y90"/>
    </row>
    <row r="91" spans="2:25">
      <c r="C91" s="5"/>
      <c r="D91" s="1"/>
      <c r="E91" s="1"/>
      <c r="F91" s="1"/>
      <c r="G91" s="1"/>
      <c r="H91" s="1"/>
      <c r="I91" s="40"/>
      <c r="S91"/>
      <c r="T91"/>
      <c r="U91"/>
      <c r="V91"/>
      <c r="W91"/>
      <c r="X91"/>
      <c r="Y91"/>
    </row>
    <row r="92" spans="2:25">
      <c r="C92" s="6"/>
      <c r="D92" s="87"/>
      <c r="E92" s="87"/>
      <c r="F92" s="87"/>
      <c r="G92" s="1"/>
      <c r="H92" s="1"/>
      <c r="I92" s="17"/>
      <c r="S92"/>
      <c r="T92"/>
      <c r="U92"/>
      <c r="V92"/>
      <c r="W92"/>
      <c r="X92"/>
      <c r="Y92"/>
    </row>
    <row r="93" spans="2:25">
      <c r="D93" s="1"/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mergeCells count="34">
    <mergeCell ref="S12:V12"/>
    <mergeCell ref="AJ12:AK12"/>
    <mergeCell ref="AL12:AM12"/>
    <mergeCell ref="Q12:R12"/>
    <mergeCell ref="W12:Y12"/>
    <mergeCell ref="F6:I6"/>
    <mergeCell ref="I11:L11"/>
    <mergeCell ref="G12:H12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F8:I8"/>
    <mergeCell ref="D76:E76"/>
    <mergeCell ref="J76:K76"/>
    <mergeCell ref="O12:P12"/>
    <mergeCell ref="D77:E77"/>
    <mergeCell ref="J77:K77"/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I1" workbookViewId="0">
      <selection activeCell="AY33" sqref="AY33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55" t="s">
        <v>1316</v>
      </c>
      <c r="B1" s="755"/>
      <c r="C1" s="755"/>
      <c r="D1" s="755"/>
      <c r="E1" s="755"/>
      <c r="F1" s="755"/>
      <c r="G1" s="755"/>
      <c r="H1" s="755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426</v>
      </c>
      <c r="B4" s="3"/>
      <c r="C4" s="6"/>
      <c r="D4" s="43"/>
      <c r="E4" s="6"/>
      <c r="F4" s="738" t="s">
        <v>1204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420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411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54" t="s">
        <v>412</v>
      </c>
      <c r="G8" s="754"/>
      <c r="H8" s="754"/>
      <c r="I8" s="754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4" t="s">
        <v>1206</v>
      </c>
      <c r="G9" s="754"/>
      <c r="H9" s="754"/>
      <c r="I9" s="754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0.11527777777777777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1098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O14" s="103">
        <v>264.2</v>
      </c>
      <c r="P14" s="103">
        <v>269.60000000000002</v>
      </c>
      <c r="Q14" s="101">
        <f>AVERAGE(O14:O16)</f>
        <v>264.13333333333333</v>
      </c>
      <c r="R14" s="101">
        <f>AVERAGE(P14:P16)</f>
        <v>269.83333333333331</v>
      </c>
      <c r="S14"/>
      <c r="T14"/>
      <c r="U14"/>
      <c r="V14"/>
      <c r="W14"/>
      <c r="X14"/>
      <c r="Y14"/>
    </row>
    <row r="15" spans="1:47">
      <c r="A15" s="50" t="s">
        <v>1338</v>
      </c>
      <c r="B15" s="25" t="s">
        <v>1266</v>
      </c>
      <c r="C15" s="15">
        <v>0.12847222222222224</v>
      </c>
      <c r="D15" s="32">
        <v>0</v>
      </c>
      <c r="E15" s="19">
        <v>30</v>
      </c>
      <c r="F15" s="19" t="s">
        <v>1037</v>
      </c>
      <c r="G15" s="16">
        <v>1190</v>
      </c>
      <c r="H15" s="33">
        <v>995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57" t="s">
        <v>427</v>
      </c>
      <c r="O15" s="101">
        <v>264.10000000000002</v>
      </c>
      <c r="P15" s="101">
        <v>269.89999999999998</v>
      </c>
      <c r="Q15" s="101">
        <v>264.13330000000002</v>
      </c>
      <c r="R15" s="101">
        <v>269.83330000000001</v>
      </c>
      <c r="S15"/>
      <c r="T15"/>
      <c r="U15"/>
      <c r="V15"/>
      <c r="W15"/>
      <c r="X15"/>
      <c r="Y15"/>
    </row>
    <row r="16" spans="1:47">
      <c r="A16" s="50" t="s">
        <v>1338</v>
      </c>
      <c r="B16" s="25" t="s">
        <v>1339</v>
      </c>
      <c r="C16" s="15">
        <v>0.13055555555555556</v>
      </c>
      <c r="D16" s="32">
        <v>0</v>
      </c>
      <c r="E16" s="19">
        <v>30</v>
      </c>
      <c r="F16" s="19" t="s">
        <v>1037</v>
      </c>
      <c r="G16" s="16">
        <v>1070</v>
      </c>
      <c r="H16" s="33">
        <v>875</v>
      </c>
      <c r="I16" s="91" t="s">
        <v>239</v>
      </c>
      <c r="J16" s="66" t="s">
        <v>1258</v>
      </c>
      <c r="K16" s="33">
        <v>4</v>
      </c>
      <c r="L16" s="33">
        <v>180</v>
      </c>
      <c r="M16" s="19">
        <v>5891.451</v>
      </c>
      <c r="N16" s="57"/>
      <c r="O16" s="101">
        <v>264.10000000000002</v>
      </c>
      <c r="P16" s="101">
        <v>270</v>
      </c>
      <c r="Q16" s="101">
        <v>264.13330000000002</v>
      </c>
      <c r="R16" s="101">
        <v>269.83330000000001</v>
      </c>
      <c r="S16"/>
      <c r="T16"/>
      <c r="U16"/>
      <c r="V16"/>
      <c r="W16"/>
      <c r="X16"/>
      <c r="Y16"/>
    </row>
    <row r="17" spans="1:25">
      <c r="A17" s="50" t="s">
        <v>1338</v>
      </c>
      <c r="B17" s="25" t="s">
        <v>1340</v>
      </c>
      <c r="C17" s="15">
        <v>0.14097222222222222</v>
      </c>
      <c r="D17" s="32">
        <v>0</v>
      </c>
      <c r="E17" s="19">
        <v>30</v>
      </c>
      <c r="F17" s="16" t="s">
        <v>1038</v>
      </c>
      <c r="G17" s="16">
        <v>880</v>
      </c>
      <c r="H17" s="33">
        <v>863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57" t="s">
        <v>1268</v>
      </c>
      <c r="O17" s="101">
        <v>265.2</v>
      </c>
      <c r="P17" s="101">
        <v>271.8</v>
      </c>
      <c r="Q17" s="101">
        <v>265.2</v>
      </c>
      <c r="R17" s="101">
        <v>271.8</v>
      </c>
      <c r="S17"/>
      <c r="T17"/>
      <c r="U17"/>
      <c r="V17"/>
      <c r="W17"/>
      <c r="X17"/>
      <c r="Y17"/>
    </row>
    <row r="18" spans="1:25">
      <c r="A18" s="50"/>
      <c r="B18" s="25"/>
      <c r="C18" s="38"/>
      <c r="E18" s="19"/>
      <c r="F18" s="19"/>
      <c r="G18" s="33"/>
      <c r="H18" s="33"/>
      <c r="I18" s="91"/>
      <c r="J18" s="66"/>
      <c r="K18" s="33"/>
      <c r="L18" s="33"/>
      <c r="N18" s="91"/>
      <c r="S18"/>
      <c r="T18"/>
      <c r="U18"/>
      <c r="V18"/>
      <c r="W18"/>
      <c r="X18"/>
      <c r="Y18"/>
    </row>
    <row r="19" spans="1:25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N19" t="s">
        <v>428</v>
      </c>
      <c r="S19"/>
      <c r="T19"/>
      <c r="U19"/>
      <c r="V19"/>
      <c r="W19"/>
      <c r="X19"/>
      <c r="Y19"/>
    </row>
    <row r="20" spans="1:25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S20"/>
      <c r="T20"/>
      <c r="U20"/>
      <c r="V20"/>
      <c r="W20"/>
      <c r="X20"/>
      <c r="Y20"/>
    </row>
    <row r="21" spans="1:25">
      <c r="A21" s="50"/>
      <c r="B21" s="5" t="s">
        <v>1260</v>
      </c>
      <c r="C21" s="147" t="s">
        <v>1261</v>
      </c>
      <c r="D21" s="84">
        <v>5888.5839999999998</v>
      </c>
      <c r="E21" s="149"/>
      <c r="F21" s="84" t="s">
        <v>1262</v>
      </c>
      <c r="G21" s="84" t="s">
        <v>1263</v>
      </c>
      <c r="H21" s="84" t="s">
        <v>1264</v>
      </c>
      <c r="I21" s="22" t="s">
        <v>1100</v>
      </c>
      <c r="J21" s="84" t="s">
        <v>1101</v>
      </c>
      <c r="K21" s="84" t="s">
        <v>1102</v>
      </c>
      <c r="L21" s="177"/>
      <c r="S21"/>
      <c r="T21"/>
      <c r="U21"/>
      <c r="V21"/>
      <c r="W21"/>
      <c r="X21"/>
      <c r="Y21"/>
    </row>
    <row r="22" spans="1:25">
      <c r="A22" s="50"/>
      <c r="B22" s="183"/>
      <c r="C22" s="147" t="s">
        <v>1099</v>
      </c>
      <c r="D22" s="84">
        <v>5889.9508999999998</v>
      </c>
      <c r="E22" s="149"/>
      <c r="F22" s="84" t="s">
        <v>652</v>
      </c>
      <c r="G22" s="84" t="s">
        <v>653</v>
      </c>
      <c r="H22" s="84" t="s">
        <v>654</v>
      </c>
      <c r="I22" s="22" t="s">
        <v>1294</v>
      </c>
      <c r="J22" s="84" t="s">
        <v>1295</v>
      </c>
      <c r="K22" s="84" t="s">
        <v>501</v>
      </c>
      <c r="L22" s="177"/>
      <c r="S22"/>
      <c r="T22"/>
      <c r="U22"/>
      <c r="V22"/>
      <c r="W22"/>
      <c r="X22"/>
      <c r="Y22"/>
    </row>
    <row r="23" spans="1:25">
      <c r="A23" s="50"/>
      <c r="B23" s="182"/>
      <c r="C23" s="147" t="s">
        <v>502</v>
      </c>
      <c r="D23" s="84">
        <v>5891.451</v>
      </c>
      <c r="E23" s="149"/>
      <c r="F23" s="84" t="s">
        <v>503</v>
      </c>
      <c r="G23" s="84" t="s">
        <v>504</v>
      </c>
      <c r="H23" s="84" t="s">
        <v>505</v>
      </c>
      <c r="I23" s="22" t="s">
        <v>480</v>
      </c>
      <c r="J23" s="84" t="s">
        <v>496</v>
      </c>
      <c r="K23" s="84" t="s">
        <v>440</v>
      </c>
      <c r="L23" s="177"/>
      <c r="S23"/>
      <c r="T23"/>
      <c r="U23"/>
      <c r="V23"/>
      <c r="W23"/>
      <c r="X23"/>
      <c r="Y23"/>
    </row>
    <row r="24" spans="1:25">
      <c r="A24" s="50"/>
      <c r="B24" s="182"/>
      <c r="C24" s="147" t="s">
        <v>497</v>
      </c>
      <c r="D24" s="155">
        <v>7647.38</v>
      </c>
      <c r="E24" s="149"/>
      <c r="F24" s="84" t="s">
        <v>1132</v>
      </c>
      <c r="G24" s="84" t="s">
        <v>1095</v>
      </c>
      <c r="H24" s="84" t="s">
        <v>1293</v>
      </c>
      <c r="I24" s="22" t="s">
        <v>498</v>
      </c>
      <c r="J24" s="84" t="s">
        <v>499</v>
      </c>
      <c r="K24" s="84" t="s">
        <v>500</v>
      </c>
      <c r="L24" s="177"/>
      <c r="S24"/>
      <c r="T24"/>
      <c r="U24"/>
      <c r="V24"/>
      <c r="W24"/>
      <c r="X24"/>
      <c r="Y24"/>
    </row>
    <row r="25" spans="1:25">
      <c r="A25" s="50"/>
      <c r="B25" s="182"/>
      <c r="C25" s="147" t="s">
        <v>374</v>
      </c>
      <c r="D25" s="84">
        <v>7698.9647000000004</v>
      </c>
      <c r="E25" s="149"/>
      <c r="F25" s="84" t="s">
        <v>375</v>
      </c>
      <c r="G25" s="84" t="s">
        <v>376</v>
      </c>
      <c r="H25" s="84" t="s">
        <v>377</v>
      </c>
      <c r="I25" s="22" t="s">
        <v>378</v>
      </c>
      <c r="J25" s="84" t="s">
        <v>379</v>
      </c>
      <c r="K25" s="84" t="s">
        <v>380</v>
      </c>
      <c r="L25" s="177"/>
      <c r="S25"/>
      <c r="T25"/>
      <c r="U25"/>
      <c r="V25"/>
      <c r="W25"/>
      <c r="X25"/>
      <c r="Y25"/>
    </row>
    <row r="26" spans="1:25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S26"/>
      <c r="T26"/>
      <c r="U26"/>
      <c r="V26"/>
      <c r="W26"/>
      <c r="X26"/>
      <c r="Y26"/>
    </row>
    <row r="27" spans="1:25">
      <c r="A27" s="50"/>
      <c r="B27" s="182"/>
      <c r="C27" s="147" t="s">
        <v>1302</v>
      </c>
      <c r="D27" s="748" t="s">
        <v>1297</v>
      </c>
      <c r="E27" s="748"/>
      <c r="F27" s="84" t="s">
        <v>381</v>
      </c>
      <c r="G27" s="177"/>
      <c r="H27" s="177"/>
      <c r="I27" s="173" t="s">
        <v>1139</v>
      </c>
      <c r="J27" s="736" t="s">
        <v>1140</v>
      </c>
      <c r="K27" s="736"/>
      <c r="L27" s="148" t="s">
        <v>1141</v>
      </c>
      <c r="S27"/>
      <c r="T27"/>
      <c r="U27"/>
      <c r="V27"/>
      <c r="W27"/>
      <c r="X27"/>
      <c r="Y27"/>
    </row>
    <row r="28" spans="1:25">
      <c r="A28" s="50"/>
      <c r="B28" s="182"/>
      <c r="C28" s="147" t="s">
        <v>1303</v>
      </c>
      <c r="D28" s="748" t="s">
        <v>1298</v>
      </c>
      <c r="E28" s="748"/>
      <c r="F28" s="19"/>
      <c r="G28" s="177"/>
      <c r="H28" s="177"/>
      <c r="J28" s="736" t="s">
        <v>441</v>
      </c>
      <c r="K28" s="736"/>
      <c r="L28" s="148" t="s">
        <v>1143</v>
      </c>
      <c r="S28"/>
      <c r="T28"/>
      <c r="U28"/>
      <c r="V28"/>
      <c r="W28"/>
      <c r="X28"/>
      <c r="Y28"/>
    </row>
    <row r="29" spans="1:25">
      <c r="A29" s="50"/>
      <c r="B29" s="182"/>
      <c r="C29" s="147" t="s">
        <v>1304</v>
      </c>
      <c r="D29" s="748" t="s">
        <v>1299</v>
      </c>
      <c r="E29" s="748"/>
      <c r="F29" s="19"/>
      <c r="G29" s="177"/>
      <c r="H29" s="177"/>
      <c r="J29" s="177"/>
      <c r="K29" s="177"/>
      <c r="L29" s="177"/>
      <c r="S29"/>
      <c r="T29"/>
      <c r="U29"/>
      <c r="V29"/>
      <c r="W29"/>
      <c r="X29"/>
      <c r="Y29"/>
    </row>
    <row r="30" spans="1:25">
      <c r="A30" s="50"/>
      <c r="B30" s="182"/>
      <c r="C30" s="147" t="s">
        <v>1305</v>
      </c>
      <c r="D30" s="748" t="s">
        <v>1138</v>
      </c>
      <c r="E30" s="748"/>
      <c r="F30" s="19"/>
      <c r="G30" s="177"/>
      <c r="H30" s="177"/>
      <c r="I30" s="177"/>
      <c r="J30" s="177"/>
      <c r="K30" s="177"/>
      <c r="L30" s="177"/>
      <c r="S30"/>
      <c r="T30"/>
      <c r="U30"/>
      <c r="V30"/>
      <c r="W30"/>
      <c r="X30"/>
      <c r="Y30"/>
    </row>
    <row r="31" spans="1:25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S31"/>
      <c r="T31"/>
      <c r="U31"/>
      <c r="V31"/>
      <c r="W31"/>
      <c r="X31"/>
      <c r="Y31"/>
    </row>
    <row r="32" spans="1:25">
      <c r="A32" s="50"/>
      <c r="B32" s="182"/>
      <c r="C32" s="28" t="s">
        <v>786</v>
      </c>
      <c r="D32" s="175">
        <v>1</v>
      </c>
      <c r="E32" s="749" t="s">
        <v>1032</v>
      </c>
      <c r="F32" s="749"/>
      <c r="G32" s="749"/>
      <c r="H32" s="177"/>
      <c r="I32" s="177"/>
      <c r="J32" s="177"/>
      <c r="K32" s="177"/>
      <c r="L32" s="177"/>
      <c r="S32"/>
      <c r="T32"/>
      <c r="U32"/>
      <c r="V32"/>
      <c r="W32"/>
      <c r="X32"/>
      <c r="Y32"/>
    </row>
    <row r="33" spans="1:25">
      <c r="A33" s="50"/>
      <c r="B33" s="182"/>
      <c r="C33" s="19"/>
      <c r="D33" s="28"/>
      <c r="E33" s="750" t="s">
        <v>1183</v>
      </c>
      <c r="F33" s="751"/>
      <c r="G33" s="751"/>
      <c r="H33" s="177"/>
      <c r="I33" s="177"/>
      <c r="J33" s="177"/>
      <c r="K33" s="177"/>
      <c r="L33" s="177"/>
      <c r="S33"/>
      <c r="T33"/>
      <c r="U33"/>
      <c r="V33"/>
      <c r="W33"/>
      <c r="X33"/>
      <c r="Y33"/>
    </row>
    <row r="34" spans="1:25">
      <c r="A34" s="50"/>
      <c r="B34" s="182"/>
      <c r="C34" s="85"/>
      <c r="D34" s="28">
        <v>2</v>
      </c>
      <c r="E34" s="749" t="s">
        <v>1008</v>
      </c>
      <c r="F34" s="749"/>
      <c r="G34" s="749"/>
      <c r="H34" s="177"/>
      <c r="I34" s="177"/>
      <c r="J34" s="177"/>
      <c r="K34" s="177"/>
      <c r="L34" s="177"/>
      <c r="S34"/>
      <c r="T34"/>
      <c r="U34"/>
      <c r="V34"/>
      <c r="W34"/>
      <c r="X34"/>
      <c r="Y34"/>
    </row>
    <row r="35" spans="1:25">
      <c r="A35" s="50"/>
      <c r="B35" s="182"/>
      <c r="C35" s="85"/>
      <c r="D35" s="28"/>
      <c r="E35" s="750" t="s">
        <v>1009</v>
      </c>
      <c r="F35" s="751"/>
      <c r="G35" s="751"/>
      <c r="H35" s="177"/>
      <c r="I35" s="177"/>
      <c r="J35" s="177"/>
      <c r="K35" s="177"/>
      <c r="L35" s="177"/>
      <c r="S35"/>
      <c r="T35"/>
      <c r="U35"/>
      <c r="V35"/>
      <c r="W35"/>
      <c r="X35"/>
      <c r="Y35"/>
    </row>
    <row r="36" spans="1:25">
      <c r="A36" s="50"/>
      <c r="B36" s="182"/>
      <c r="C36" s="177"/>
      <c r="D36" s="175">
        <v>3</v>
      </c>
      <c r="E36" s="736" t="s">
        <v>1010</v>
      </c>
      <c r="F36" s="736"/>
      <c r="G36" s="736"/>
      <c r="H36" s="177"/>
      <c r="I36" s="177"/>
      <c r="J36" s="177"/>
      <c r="K36" s="177"/>
      <c r="L36" s="177"/>
      <c r="S36"/>
      <c r="T36"/>
      <c r="U36"/>
      <c r="V36"/>
      <c r="W36"/>
      <c r="X36"/>
      <c r="Y36"/>
    </row>
    <row r="37" spans="1:25">
      <c r="A37" s="50"/>
      <c r="B37" s="182"/>
      <c r="C37" s="177"/>
      <c r="D37" s="175"/>
      <c r="E37" s="746" t="s">
        <v>1353</v>
      </c>
      <c r="F37" s="746"/>
      <c r="G37" s="746"/>
      <c r="H37" s="177"/>
      <c r="I37" s="177"/>
      <c r="J37" s="177"/>
      <c r="K37" s="177"/>
      <c r="L37" s="177"/>
      <c r="S37"/>
      <c r="T37"/>
      <c r="U37"/>
      <c r="V37"/>
      <c r="W37"/>
      <c r="X37"/>
      <c r="Y37"/>
    </row>
    <row r="38" spans="1:25">
      <c r="A38" s="50"/>
      <c r="B38" s="182"/>
      <c r="C38" s="177"/>
      <c r="D38" s="175">
        <v>4</v>
      </c>
      <c r="E38" s="736" t="s">
        <v>1035</v>
      </c>
      <c r="F38" s="736"/>
      <c r="G38" s="736"/>
      <c r="H38" s="177"/>
      <c r="I38" s="177"/>
      <c r="J38" s="177"/>
      <c r="K38" s="177"/>
      <c r="L38" s="177"/>
      <c r="S38"/>
      <c r="T38"/>
      <c r="U38"/>
      <c r="V38"/>
      <c r="W38"/>
      <c r="X38"/>
      <c r="Y38"/>
    </row>
    <row r="39" spans="1:25">
      <c r="A39" s="50"/>
      <c r="B39" s="182"/>
      <c r="C39" s="67"/>
      <c r="D39" s="172"/>
      <c r="E39" s="172"/>
      <c r="F39" s="172"/>
      <c r="G39" s="22"/>
      <c r="H39" s="22"/>
      <c r="S39"/>
      <c r="T39"/>
      <c r="U39"/>
      <c r="V39"/>
      <c r="W39"/>
      <c r="X39"/>
      <c r="Y39"/>
    </row>
    <row r="40" spans="1:25">
      <c r="A40" s="50"/>
      <c r="B40" s="25"/>
      <c r="C40" s="38"/>
      <c r="E40" s="19"/>
      <c r="F40" s="16"/>
      <c r="G40" s="16"/>
      <c r="H40" s="90"/>
      <c r="I40" s="91"/>
      <c r="J40" s="66"/>
      <c r="K40" s="33"/>
      <c r="L40" s="33"/>
      <c r="S40"/>
      <c r="T40"/>
      <c r="U40"/>
      <c r="V40"/>
      <c r="W40"/>
      <c r="X40"/>
      <c r="Y40"/>
    </row>
    <row r="41" spans="1:25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  <c r="S41"/>
      <c r="T41"/>
      <c r="U41"/>
      <c r="V41"/>
      <c r="W41"/>
      <c r="X41"/>
      <c r="Y41"/>
    </row>
    <row r="42" spans="1:25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  <c r="S42"/>
      <c r="T42"/>
      <c r="U42"/>
      <c r="V42"/>
      <c r="W42"/>
      <c r="X42"/>
      <c r="Y42"/>
    </row>
    <row r="43" spans="1:25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  <c r="S43"/>
      <c r="T43"/>
      <c r="U43"/>
      <c r="V43"/>
      <c r="W43"/>
      <c r="X43"/>
      <c r="Y43"/>
    </row>
    <row r="44" spans="1:25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  <c r="S44"/>
      <c r="T44"/>
      <c r="U44"/>
      <c r="V44"/>
      <c r="W44"/>
      <c r="X44"/>
      <c r="Y44"/>
    </row>
    <row r="45" spans="1:25">
      <c r="A45" s="50"/>
      <c r="B45" s="25"/>
      <c r="C45" s="38"/>
      <c r="E45" s="19"/>
      <c r="F45" s="19"/>
      <c r="G45" s="16"/>
      <c r="H45" s="90"/>
      <c r="I45" s="91"/>
      <c r="J45" s="66"/>
      <c r="K45" s="33"/>
      <c r="L45" s="33"/>
      <c r="S45"/>
      <c r="T45"/>
      <c r="U45"/>
      <c r="V45"/>
      <c r="W45"/>
      <c r="X45"/>
      <c r="Y45"/>
    </row>
    <row r="46" spans="1:25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  <c r="S46"/>
      <c r="T46"/>
      <c r="U46"/>
      <c r="V46"/>
      <c r="W46"/>
      <c r="X46"/>
      <c r="Y46"/>
    </row>
    <row r="47" spans="1:25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  <c r="S47"/>
      <c r="T47"/>
      <c r="U47"/>
      <c r="V47"/>
      <c r="W47"/>
      <c r="X47"/>
      <c r="Y47"/>
    </row>
    <row r="48" spans="1:25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  <c r="S48"/>
      <c r="T48"/>
      <c r="U48"/>
      <c r="V48"/>
      <c r="W48"/>
      <c r="X48"/>
      <c r="Y48"/>
    </row>
    <row r="49" spans="1:25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  <c r="S49"/>
      <c r="T49"/>
      <c r="U49"/>
      <c r="V49"/>
      <c r="W49"/>
      <c r="X49"/>
      <c r="Y49"/>
    </row>
    <row r="50" spans="1: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S50"/>
      <c r="T50"/>
      <c r="U50"/>
      <c r="V50"/>
      <c r="W50"/>
      <c r="X50"/>
      <c r="Y50"/>
    </row>
    <row r="51" spans="1: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S51"/>
      <c r="T51"/>
      <c r="U51"/>
      <c r="V51"/>
      <c r="W51"/>
      <c r="X51"/>
      <c r="Y51"/>
    </row>
    <row r="52" spans="1: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S52"/>
      <c r="T52"/>
      <c r="U52"/>
      <c r="V52"/>
      <c r="W52"/>
      <c r="X52"/>
      <c r="Y52"/>
    </row>
    <row r="53" spans="1: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S53"/>
      <c r="T53"/>
      <c r="U53"/>
      <c r="V53"/>
      <c r="W53"/>
      <c r="X53"/>
      <c r="Y53"/>
    </row>
    <row r="54" spans="1: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S54"/>
      <c r="T54"/>
      <c r="U54"/>
      <c r="V54"/>
      <c r="W54"/>
      <c r="X54"/>
      <c r="Y54"/>
    </row>
    <row r="55" spans="1: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S55"/>
      <c r="T55"/>
      <c r="U55"/>
      <c r="V55"/>
      <c r="W55"/>
      <c r="X55"/>
      <c r="Y55"/>
    </row>
    <row r="56" spans="1: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</row>
    <row r="57" spans="1: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</row>
    <row r="58" spans="1: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</row>
    <row r="59" spans="1: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</row>
    <row r="61" spans="1: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</row>
    <row r="62" spans="1: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25">
      <c r="B71" s="20" t="s">
        <v>1261</v>
      </c>
      <c r="C71" s="21">
        <v>5888.5839999999998</v>
      </c>
      <c r="D71" s="51"/>
      <c r="E71" s="22"/>
      <c r="F71" s="22" t="s">
        <v>1262</v>
      </c>
      <c r="G71" s="84" t="s">
        <v>1263</v>
      </c>
      <c r="H71" s="84" t="s">
        <v>1264</v>
      </c>
      <c r="I71" s="22" t="s">
        <v>1100</v>
      </c>
      <c r="J71" s="84" t="s">
        <v>1101</v>
      </c>
      <c r="K71" s="84" t="s">
        <v>1102</v>
      </c>
      <c r="S71"/>
      <c r="T71"/>
      <c r="U71"/>
      <c r="V71"/>
      <c r="W71"/>
      <c r="X71"/>
      <c r="Y71"/>
    </row>
    <row r="72" spans="1:25">
      <c r="B72" s="20" t="s">
        <v>1099</v>
      </c>
      <c r="C72" s="21">
        <v>5889.9508999999998</v>
      </c>
      <c r="D72" s="51"/>
      <c r="E72" s="22"/>
      <c r="F72" s="22" t="s">
        <v>652</v>
      </c>
      <c r="G72" s="84" t="s">
        <v>653</v>
      </c>
      <c r="H72" s="84" t="s">
        <v>654</v>
      </c>
      <c r="I72" s="22" t="s">
        <v>1294</v>
      </c>
      <c r="J72" s="84" t="s">
        <v>1295</v>
      </c>
      <c r="K72" s="84" t="s">
        <v>501</v>
      </c>
      <c r="S72"/>
      <c r="T72"/>
      <c r="U72"/>
      <c r="V72"/>
      <c r="W72"/>
      <c r="X72"/>
      <c r="Y72"/>
    </row>
    <row r="73" spans="1:25">
      <c r="B73" s="20" t="s">
        <v>502</v>
      </c>
      <c r="C73" s="21">
        <v>5891.451</v>
      </c>
      <c r="D73" s="51"/>
      <c r="E73" s="22"/>
      <c r="F73" s="84" t="s">
        <v>503</v>
      </c>
      <c r="G73" s="84" t="s">
        <v>504</v>
      </c>
      <c r="H73" s="84" t="s">
        <v>505</v>
      </c>
      <c r="I73" s="22" t="s">
        <v>480</v>
      </c>
      <c r="J73" s="84" t="s">
        <v>496</v>
      </c>
      <c r="K73" s="84" t="s">
        <v>509</v>
      </c>
      <c r="S73" s="35"/>
      <c r="T73" s="35"/>
      <c r="U73" s="35"/>
      <c r="V73" s="35"/>
      <c r="W73"/>
      <c r="X73"/>
      <c r="Y73"/>
    </row>
    <row r="74" spans="1:25">
      <c r="B74" s="20" t="s">
        <v>497</v>
      </c>
      <c r="C74" s="89">
        <v>7647.38</v>
      </c>
      <c r="D74" s="51"/>
      <c r="E74" s="22"/>
      <c r="F74" s="22" t="s">
        <v>1132</v>
      </c>
      <c r="G74" s="84" t="s">
        <v>1095</v>
      </c>
      <c r="H74" s="84" t="s">
        <v>1293</v>
      </c>
      <c r="I74" s="22" t="s">
        <v>498</v>
      </c>
      <c r="J74" s="84" t="s">
        <v>499</v>
      </c>
      <c r="K74" s="84" t="s">
        <v>500</v>
      </c>
      <c r="S74"/>
      <c r="T74"/>
      <c r="U74"/>
      <c r="V74"/>
      <c r="W74"/>
      <c r="X74"/>
      <c r="Y74"/>
    </row>
    <row r="75" spans="1:25">
      <c r="B75" s="20" t="s">
        <v>374</v>
      </c>
      <c r="C75" s="21">
        <v>7698.9647000000004</v>
      </c>
      <c r="D75" s="51"/>
      <c r="E75" s="22"/>
      <c r="F75" s="22" t="s">
        <v>375</v>
      </c>
      <c r="G75" s="84" t="s">
        <v>376</v>
      </c>
      <c r="H75" s="84" t="s">
        <v>377</v>
      </c>
      <c r="I75" s="22" t="s">
        <v>378</v>
      </c>
      <c r="J75" s="84" t="s">
        <v>379</v>
      </c>
      <c r="K75" s="84" t="s">
        <v>380</v>
      </c>
      <c r="S75"/>
      <c r="T75"/>
      <c r="U75"/>
      <c r="V75"/>
      <c r="W75"/>
      <c r="X75"/>
      <c r="Y75"/>
    </row>
    <row r="76" spans="1:25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>
      <c r="B77" s="20" t="s">
        <v>1302</v>
      </c>
      <c r="C77" s="61" t="s">
        <v>1297</v>
      </c>
      <c r="D77" s="61"/>
      <c r="E77" s="22" t="s">
        <v>381</v>
      </c>
      <c r="K77" s="1"/>
      <c r="S77"/>
      <c r="T77"/>
      <c r="U77"/>
      <c r="V77"/>
      <c r="W77"/>
      <c r="X77"/>
      <c r="Y77"/>
    </row>
    <row r="78" spans="1:25">
      <c r="B78" s="20" t="s">
        <v>1303</v>
      </c>
      <c r="C78" s="61" t="s">
        <v>1298</v>
      </c>
      <c r="D78" s="61"/>
      <c r="E78" s="8"/>
      <c r="K78" s="1"/>
      <c r="S78"/>
      <c r="T78"/>
      <c r="U78"/>
      <c r="V78"/>
      <c r="W78"/>
      <c r="X78"/>
      <c r="Y78"/>
    </row>
    <row r="79" spans="1:25">
      <c r="B79" s="20" t="s">
        <v>1304</v>
      </c>
      <c r="C79" s="61" t="s">
        <v>1299</v>
      </c>
      <c r="D79" s="61"/>
      <c r="E79" s="8"/>
      <c r="K79" s="1"/>
      <c r="S79"/>
      <c r="T79"/>
      <c r="U79"/>
      <c r="V79"/>
      <c r="W79"/>
      <c r="X79"/>
      <c r="Y79"/>
    </row>
    <row r="80" spans="1:25">
      <c r="B80" s="20" t="s">
        <v>1305</v>
      </c>
      <c r="C80" s="61" t="s">
        <v>1138</v>
      </c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 t="s">
        <v>1139</v>
      </c>
      <c r="C82" s="6" t="s">
        <v>1140</v>
      </c>
      <c r="D82" s="43" t="s">
        <v>1141</v>
      </c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 t="s">
        <v>1142</v>
      </c>
      <c r="D83" s="43" t="s">
        <v>1143</v>
      </c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 t="s">
        <v>786</v>
      </c>
      <c r="C85" s="6">
        <v>1</v>
      </c>
      <c r="D85" s="62" t="s">
        <v>1032</v>
      </c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 t="s">
        <v>1183</v>
      </c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>
        <v>2</v>
      </c>
      <c r="D87" s="62" t="s">
        <v>1008</v>
      </c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 t="s">
        <v>1009</v>
      </c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>
        <v>3</v>
      </c>
      <c r="D89" s="87" t="s">
        <v>1010</v>
      </c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 t="s">
        <v>1353</v>
      </c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>
        <v>4</v>
      </c>
      <c r="D91" s="87" t="s">
        <v>1035</v>
      </c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 t="s">
        <v>1036</v>
      </c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27:E27"/>
    <mergeCell ref="J27:K27"/>
    <mergeCell ref="O12:P12"/>
    <mergeCell ref="D28:E28"/>
    <mergeCell ref="J28:K28"/>
    <mergeCell ref="G12:H12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C1" workbookViewId="0">
      <selection activeCell="AU35" sqref="AU35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429</v>
      </c>
      <c r="B4" s="3"/>
      <c r="C4" s="6"/>
      <c r="D4" s="43"/>
      <c r="E4" s="6"/>
      <c r="F4" s="738" t="s">
        <v>1204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420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413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54" t="s">
        <v>1205</v>
      </c>
      <c r="G8" s="754"/>
      <c r="H8" s="754"/>
      <c r="I8" s="754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69"/>
      <c r="G9" s="69"/>
      <c r="H9" s="69"/>
      <c r="I9" s="69" t="s">
        <v>1206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0.15069444444444444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1098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272</v>
      </c>
      <c r="Q14" s="100">
        <f>AVERAGE(O14:O16)</f>
        <v>267.36666666666667</v>
      </c>
      <c r="R14" s="100">
        <f>AVERAGE(P14:P16)</f>
        <v>272.26666666666665</v>
      </c>
      <c r="S14"/>
      <c r="T14"/>
      <c r="U14"/>
      <c r="V14"/>
      <c r="W14"/>
      <c r="X14"/>
      <c r="Y14"/>
    </row>
    <row r="15" spans="1:47">
      <c r="A15" s="50" t="s">
        <v>1338</v>
      </c>
      <c r="B15" s="25" t="s">
        <v>1266</v>
      </c>
      <c r="C15" s="15">
        <v>0.16111111111111112</v>
      </c>
      <c r="D15" s="32">
        <v>0</v>
      </c>
      <c r="E15" s="19">
        <v>30</v>
      </c>
      <c r="F15" s="19" t="s">
        <v>1037</v>
      </c>
      <c r="G15" s="16">
        <v>1190</v>
      </c>
      <c r="H15" s="33">
        <v>995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57" t="s">
        <v>430</v>
      </c>
      <c r="O15" s="100">
        <v>267.3</v>
      </c>
      <c r="P15" s="100">
        <v>272.39999999999998</v>
      </c>
      <c r="Q15" s="100">
        <v>267.36669999999998</v>
      </c>
      <c r="R15" s="100">
        <v>272.26670000000001</v>
      </c>
      <c r="S15"/>
      <c r="T15"/>
      <c r="U15"/>
      <c r="V15"/>
      <c r="W15"/>
      <c r="X15"/>
      <c r="Y15"/>
    </row>
    <row r="16" spans="1:47">
      <c r="A16" s="50" t="s">
        <v>1338</v>
      </c>
      <c r="B16" s="25" t="s">
        <v>1339</v>
      </c>
      <c r="C16" s="15">
        <v>0.16319444444444445</v>
      </c>
      <c r="D16" s="32">
        <v>0</v>
      </c>
      <c r="E16" s="19">
        <v>30</v>
      </c>
      <c r="F16" s="19" t="s">
        <v>1037</v>
      </c>
      <c r="G16" s="16">
        <v>1070</v>
      </c>
      <c r="H16" s="33">
        <v>875</v>
      </c>
      <c r="I16" s="91" t="s">
        <v>239</v>
      </c>
      <c r="J16" s="66" t="s">
        <v>1258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272.39999999999998</v>
      </c>
      <c r="Q16" s="100">
        <v>267.36669999999998</v>
      </c>
      <c r="R16" s="100">
        <v>272.26670000000001</v>
      </c>
      <c r="S16"/>
      <c r="T16"/>
      <c r="U16"/>
      <c r="V16"/>
      <c r="W16"/>
      <c r="X16"/>
      <c r="Y16"/>
    </row>
    <row r="17" spans="1:25">
      <c r="A17" s="50" t="s">
        <v>1338</v>
      </c>
      <c r="B17" s="25" t="s">
        <v>1340</v>
      </c>
      <c r="C17" s="15">
        <v>0.19027777777777777</v>
      </c>
      <c r="D17" s="32">
        <v>0</v>
      </c>
      <c r="E17" s="19">
        <v>30</v>
      </c>
      <c r="F17" s="16" t="s">
        <v>1038</v>
      </c>
      <c r="G17" s="16">
        <v>880</v>
      </c>
      <c r="H17" s="33">
        <v>861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57" t="s">
        <v>1268</v>
      </c>
      <c r="O17" s="100">
        <v>265.5</v>
      </c>
      <c r="P17" s="100">
        <v>262.5</v>
      </c>
      <c r="Q17" s="100">
        <f>AVERAGE(O17:O18)</f>
        <v>265.39999999999998</v>
      </c>
      <c r="R17" s="100">
        <f>AVERAGE(P17:P18)</f>
        <v>262.55</v>
      </c>
      <c r="S17"/>
      <c r="T17"/>
      <c r="U17"/>
      <c r="V17"/>
      <c r="W17"/>
      <c r="X17"/>
      <c r="Y17"/>
    </row>
    <row r="18" spans="1:25">
      <c r="A18" s="50" t="s">
        <v>431</v>
      </c>
      <c r="B18" s="25" t="s">
        <v>1242</v>
      </c>
      <c r="C18" s="38">
        <v>0.19999999999999998</v>
      </c>
      <c r="D18" s="32">
        <v>4.1666666666666699E-2</v>
      </c>
      <c r="E18" s="19">
        <v>10</v>
      </c>
      <c r="F18" s="16" t="s">
        <v>1039</v>
      </c>
      <c r="G18" s="33">
        <v>870</v>
      </c>
      <c r="H18" s="33">
        <v>779</v>
      </c>
      <c r="I18" s="91" t="s">
        <v>240</v>
      </c>
      <c r="J18" s="66" t="s">
        <v>1258</v>
      </c>
      <c r="K18" s="33">
        <v>4</v>
      </c>
      <c r="L18" s="33">
        <v>180</v>
      </c>
      <c r="M18" s="8">
        <v>7698.9647000000004</v>
      </c>
      <c r="N18" s="91"/>
      <c r="O18" s="100">
        <v>265.3</v>
      </c>
      <c r="P18" s="100">
        <v>262.60000000000002</v>
      </c>
      <c r="Q18" s="100">
        <v>265.39999999999998</v>
      </c>
      <c r="R18" s="100">
        <v>262.55</v>
      </c>
      <c r="S18"/>
      <c r="T18"/>
      <c r="U18"/>
      <c r="V18"/>
      <c r="W18"/>
      <c r="X18"/>
      <c r="Y18"/>
    </row>
    <row r="19" spans="1:25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S19"/>
      <c r="T19"/>
      <c r="U19"/>
      <c r="V19"/>
      <c r="W19"/>
      <c r="X19"/>
      <c r="Y19"/>
    </row>
    <row r="20" spans="1:25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N20" t="s">
        <v>428</v>
      </c>
      <c r="S20"/>
      <c r="T20"/>
      <c r="U20"/>
      <c r="V20"/>
      <c r="W20"/>
      <c r="X20"/>
      <c r="Y20"/>
    </row>
    <row r="21" spans="1:25">
      <c r="A21" s="50"/>
      <c r="B21" s="25"/>
      <c r="C21" s="38"/>
      <c r="E21" s="19"/>
      <c r="F21" s="19"/>
      <c r="G21" s="179"/>
      <c r="H21" s="179"/>
      <c r="I21" s="91"/>
      <c r="J21" s="178"/>
      <c r="K21" s="179"/>
      <c r="L21" s="179"/>
      <c r="S21"/>
      <c r="T21"/>
      <c r="U21"/>
      <c r="V21"/>
      <c r="W21"/>
      <c r="X21"/>
      <c r="Y21"/>
    </row>
    <row r="22" spans="1:25">
      <c r="A22" s="50"/>
      <c r="B22" s="5" t="s">
        <v>1260</v>
      </c>
      <c r="C22" s="147" t="s">
        <v>1261</v>
      </c>
      <c r="D22" s="84">
        <v>5888.5839999999998</v>
      </c>
      <c r="E22" s="149"/>
      <c r="F22" s="84" t="s">
        <v>1262</v>
      </c>
      <c r="G22" s="84" t="s">
        <v>1263</v>
      </c>
      <c r="H22" s="84" t="s">
        <v>1264</v>
      </c>
      <c r="I22" s="22" t="s">
        <v>1100</v>
      </c>
      <c r="J22" s="84" t="s">
        <v>1101</v>
      </c>
      <c r="K22" s="84" t="s">
        <v>1102</v>
      </c>
      <c r="L22" s="177"/>
      <c r="S22"/>
      <c r="T22"/>
      <c r="U22"/>
      <c r="V22"/>
      <c r="W22"/>
      <c r="X22"/>
      <c r="Y22"/>
    </row>
    <row r="23" spans="1:25">
      <c r="A23" s="50"/>
      <c r="B23" s="183"/>
      <c r="C23" s="147" t="s">
        <v>1099</v>
      </c>
      <c r="D23" s="84">
        <v>5889.9508999999998</v>
      </c>
      <c r="E23" s="149"/>
      <c r="F23" s="84" t="s">
        <v>652</v>
      </c>
      <c r="G23" s="84" t="s">
        <v>653</v>
      </c>
      <c r="H23" s="84" t="s">
        <v>654</v>
      </c>
      <c r="I23" s="22" t="s">
        <v>1294</v>
      </c>
      <c r="J23" s="84" t="s">
        <v>1295</v>
      </c>
      <c r="K23" s="84" t="s">
        <v>501</v>
      </c>
      <c r="L23" s="177"/>
      <c r="S23"/>
      <c r="T23"/>
      <c r="U23"/>
      <c r="V23"/>
      <c r="W23"/>
      <c r="X23"/>
      <c r="Y23"/>
    </row>
    <row r="24" spans="1:25">
      <c r="A24" s="50"/>
      <c r="B24" s="182"/>
      <c r="C24" s="147" t="s">
        <v>502</v>
      </c>
      <c r="D24" s="84">
        <v>5891.451</v>
      </c>
      <c r="E24" s="149"/>
      <c r="F24" s="84" t="s">
        <v>503</v>
      </c>
      <c r="G24" s="84" t="s">
        <v>504</v>
      </c>
      <c r="H24" s="84" t="s">
        <v>505</v>
      </c>
      <c r="I24" s="22" t="s">
        <v>480</v>
      </c>
      <c r="J24" s="84" t="s">
        <v>496</v>
      </c>
      <c r="K24" s="84" t="s">
        <v>440</v>
      </c>
      <c r="L24" s="177"/>
      <c r="S24"/>
      <c r="T24"/>
      <c r="U24"/>
      <c r="V24"/>
      <c r="W24"/>
      <c r="X24"/>
      <c r="Y24"/>
    </row>
    <row r="25" spans="1:25">
      <c r="A25" s="50"/>
      <c r="B25" s="182"/>
      <c r="C25" s="147" t="s">
        <v>497</v>
      </c>
      <c r="D25" s="155">
        <v>7647.38</v>
      </c>
      <c r="E25" s="149"/>
      <c r="F25" s="84" t="s">
        <v>1132</v>
      </c>
      <c r="G25" s="84" t="s">
        <v>1095</v>
      </c>
      <c r="H25" s="84" t="s">
        <v>1293</v>
      </c>
      <c r="I25" s="22" t="s">
        <v>498</v>
      </c>
      <c r="J25" s="84" t="s">
        <v>499</v>
      </c>
      <c r="K25" s="84" t="s">
        <v>500</v>
      </c>
      <c r="L25" s="177"/>
      <c r="S25"/>
      <c r="T25"/>
      <c r="U25"/>
      <c r="V25"/>
      <c r="W25"/>
      <c r="X25"/>
      <c r="Y25"/>
    </row>
    <row r="26" spans="1:25">
      <c r="A26" s="50"/>
      <c r="B26" s="182"/>
      <c r="C26" s="147" t="s">
        <v>374</v>
      </c>
      <c r="D26" s="84">
        <v>7698.9647000000004</v>
      </c>
      <c r="E26" s="149"/>
      <c r="F26" s="84" t="s">
        <v>375</v>
      </c>
      <c r="G26" s="84" t="s">
        <v>376</v>
      </c>
      <c r="H26" s="84" t="s">
        <v>377</v>
      </c>
      <c r="I26" s="22" t="s">
        <v>378</v>
      </c>
      <c r="J26" s="84" t="s">
        <v>379</v>
      </c>
      <c r="K26" s="84" t="s">
        <v>380</v>
      </c>
      <c r="L26" s="177"/>
      <c r="S26"/>
      <c r="T26"/>
      <c r="U26"/>
      <c r="V26"/>
      <c r="W26"/>
      <c r="X26"/>
      <c r="Y26"/>
    </row>
    <row r="27" spans="1:25">
      <c r="A27" s="50"/>
      <c r="B27" s="182"/>
      <c r="C27" s="147"/>
      <c r="D27" s="84"/>
      <c r="E27" s="149"/>
      <c r="F27" s="84"/>
      <c r="G27" s="177"/>
      <c r="H27" s="177"/>
      <c r="J27" s="177"/>
      <c r="K27" s="177"/>
      <c r="L27" s="177"/>
      <c r="S27"/>
      <c r="T27"/>
      <c r="U27"/>
      <c r="V27"/>
      <c r="W27"/>
      <c r="X27"/>
      <c r="Y27"/>
    </row>
    <row r="28" spans="1:25">
      <c r="A28" s="50"/>
      <c r="B28" s="182"/>
      <c r="C28" s="147" t="s">
        <v>1302</v>
      </c>
      <c r="D28" s="748" t="s">
        <v>1297</v>
      </c>
      <c r="E28" s="748"/>
      <c r="F28" s="84" t="s">
        <v>381</v>
      </c>
      <c r="G28" s="177"/>
      <c r="H28" s="177"/>
      <c r="I28" s="173" t="s">
        <v>1139</v>
      </c>
      <c r="J28" s="736" t="s">
        <v>1140</v>
      </c>
      <c r="K28" s="736"/>
      <c r="L28" s="148" t="s">
        <v>1141</v>
      </c>
      <c r="S28"/>
      <c r="T28"/>
      <c r="U28"/>
      <c r="V28"/>
      <c r="W28"/>
      <c r="X28"/>
      <c r="Y28"/>
    </row>
    <row r="29" spans="1:25">
      <c r="A29" s="50"/>
      <c r="B29" s="182"/>
      <c r="C29" s="147" t="s">
        <v>1303</v>
      </c>
      <c r="D29" s="748" t="s">
        <v>1298</v>
      </c>
      <c r="E29" s="748"/>
      <c r="F29" s="19"/>
      <c r="G29" s="177"/>
      <c r="H29" s="177"/>
      <c r="J29" s="736" t="s">
        <v>441</v>
      </c>
      <c r="K29" s="736"/>
      <c r="L29" s="148" t="s">
        <v>1143</v>
      </c>
      <c r="S29"/>
      <c r="T29"/>
      <c r="U29"/>
      <c r="V29"/>
      <c r="W29"/>
      <c r="X29"/>
      <c r="Y29"/>
    </row>
    <row r="30" spans="1:25">
      <c r="A30" s="50"/>
      <c r="B30" s="182"/>
      <c r="C30" s="147" t="s">
        <v>1304</v>
      </c>
      <c r="D30" s="748" t="s">
        <v>1299</v>
      </c>
      <c r="E30" s="748"/>
      <c r="F30" s="19"/>
      <c r="G30" s="177"/>
      <c r="H30" s="177"/>
      <c r="J30" s="177"/>
      <c r="K30" s="177"/>
      <c r="L30" s="177"/>
      <c r="S30"/>
      <c r="T30"/>
      <c r="U30"/>
      <c r="V30"/>
      <c r="W30"/>
      <c r="X30"/>
      <c r="Y30"/>
    </row>
    <row r="31" spans="1:25">
      <c r="A31" s="50"/>
      <c r="B31" s="182"/>
      <c r="C31" s="147" t="s">
        <v>1305</v>
      </c>
      <c r="D31" s="748" t="s">
        <v>1138</v>
      </c>
      <c r="E31" s="748"/>
      <c r="F31" s="19"/>
      <c r="G31" s="177"/>
      <c r="H31" s="177"/>
      <c r="I31" s="177"/>
      <c r="J31" s="177"/>
      <c r="K31" s="177"/>
      <c r="L31" s="177"/>
      <c r="S31"/>
      <c r="T31"/>
      <c r="U31"/>
      <c r="V31"/>
      <c r="W31"/>
      <c r="X31"/>
      <c r="Y31"/>
    </row>
    <row r="32" spans="1:25">
      <c r="A32" s="50"/>
      <c r="B32" s="182"/>
      <c r="C32" s="85"/>
      <c r="D32" s="177"/>
      <c r="E32" s="15"/>
      <c r="F32" s="19"/>
      <c r="G32" s="177"/>
      <c r="H32" s="177"/>
      <c r="I32" s="177"/>
      <c r="J32" s="177"/>
      <c r="K32" s="177"/>
      <c r="L32" s="177"/>
      <c r="S32"/>
      <c r="T32"/>
      <c r="U32"/>
      <c r="V32"/>
      <c r="W32"/>
      <c r="X32"/>
      <c r="Y32"/>
    </row>
    <row r="33" spans="1:25">
      <c r="A33" s="50"/>
      <c r="B33" s="182"/>
      <c r="C33" s="28" t="s">
        <v>786</v>
      </c>
      <c r="D33" s="175">
        <v>1</v>
      </c>
      <c r="E33" s="749" t="s">
        <v>1032</v>
      </c>
      <c r="F33" s="749"/>
      <c r="G33" s="749"/>
      <c r="H33" s="177"/>
      <c r="I33" s="177"/>
      <c r="J33" s="177"/>
      <c r="K33" s="177"/>
      <c r="L33" s="177"/>
      <c r="S33"/>
      <c r="T33"/>
      <c r="U33"/>
      <c r="V33"/>
      <c r="W33"/>
      <c r="X33"/>
      <c r="Y33"/>
    </row>
    <row r="34" spans="1:25">
      <c r="A34" s="50"/>
      <c r="B34" s="182"/>
      <c r="C34" s="19"/>
      <c r="D34" s="28"/>
      <c r="E34" s="750" t="s">
        <v>1183</v>
      </c>
      <c r="F34" s="751"/>
      <c r="G34" s="751"/>
      <c r="H34" s="177"/>
      <c r="I34" s="177"/>
      <c r="J34" s="177"/>
      <c r="K34" s="177"/>
      <c r="L34" s="177"/>
      <c r="S34"/>
      <c r="T34"/>
      <c r="U34"/>
      <c r="V34"/>
      <c r="W34"/>
      <c r="X34"/>
      <c r="Y34"/>
    </row>
    <row r="35" spans="1:25">
      <c r="A35" s="50"/>
      <c r="B35" s="182"/>
      <c r="C35" s="85"/>
      <c r="D35" s="28">
        <v>2</v>
      </c>
      <c r="E35" s="749" t="s">
        <v>1008</v>
      </c>
      <c r="F35" s="749"/>
      <c r="G35" s="749"/>
      <c r="H35" s="177"/>
      <c r="I35" s="177"/>
      <c r="J35" s="177"/>
      <c r="K35" s="177"/>
      <c r="L35" s="177"/>
      <c r="S35"/>
      <c r="T35"/>
      <c r="U35"/>
      <c r="V35"/>
      <c r="W35"/>
      <c r="X35"/>
      <c r="Y35"/>
    </row>
    <row r="36" spans="1:25">
      <c r="A36" s="50"/>
      <c r="B36" s="182"/>
      <c r="C36" s="85"/>
      <c r="D36" s="28"/>
      <c r="E36" s="750" t="s">
        <v>1009</v>
      </c>
      <c r="F36" s="751"/>
      <c r="G36" s="751"/>
      <c r="H36" s="177"/>
      <c r="I36" s="177"/>
      <c r="J36" s="177"/>
      <c r="K36" s="177"/>
      <c r="L36" s="177"/>
      <c r="S36"/>
      <c r="T36"/>
      <c r="U36"/>
      <c r="V36"/>
      <c r="W36"/>
      <c r="X36"/>
      <c r="Y36"/>
    </row>
    <row r="37" spans="1:25">
      <c r="A37" s="50"/>
      <c r="B37" s="182"/>
      <c r="C37" s="177"/>
      <c r="D37" s="175">
        <v>3</v>
      </c>
      <c r="E37" s="736" t="s">
        <v>1010</v>
      </c>
      <c r="F37" s="736"/>
      <c r="G37" s="736"/>
      <c r="H37" s="177"/>
      <c r="I37" s="177"/>
      <c r="J37" s="177"/>
      <c r="K37" s="177"/>
      <c r="L37" s="177"/>
      <c r="S37"/>
      <c r="T37"/>
      <c r="U37"/>
      <c r="V37"/>
      <c r="W37"/>
      <c r="X37"/>
      <c r="Y37"/>
    </row>
    <row r="38" spans="1:25">
      <c r="A38" s="50"/>
      <c r="B38" s="182"/>
      <c r="C38" s="177"/>
      <c r="D38" s="175"/>
      <c r="E38" s="746" t="s">
        <v>1353</v>
      </c>
      <c r="F38" s="746"/>
      <c r="G38" s="746"/>
      <c r="H38" s="177"/>
      <c r="I38" s="177"/>
      <c r="J38" s="177"/>
      <c r="K38" s="177"/>
      <c r="L38" s="177"/>
      <c r="S38"/>
      <c r="T38"/>
      <c r="U38"/>
      <c r="V38"/>
      <c r="W38"/>
      <c r="X38"/>
      <c r="Y38"/>
    </row>
    <row r="39" spans="1:25">
      <c r="A39" s="50"/>
      <c r="B39" s="182"/>
      <c r="C39" s="177"/>
      <c r="D39" s="175">
        <v>4</v>
      </c>
      <c r="E39" s="736" t="s">
        <v>1035</v>
      </c>
      <c r="F39" s="736"/>
      <c r="G39" s="736"/>
      <c r="H39" s="177"/>
      <c r="I39" s="177"/>
      <c r="J39" s="177"/>
      <c r="K39" s="177"/>
      <c r="L39" s="177"/>
      <c r="S39"/>
      <c r="T39"/>
      <c r="U39"/>
      <c r="V39"/>
      <c r="W39"/>
      <c r="X39"/>
      <c r="Y39"/>
    </row>
    <row r="40" spans="1:25">
      <c r="A40" s="50"/>
      <c r="B40" s="25"/>
      <c r="C40" s="38"/>
      <c r="E40" s="19"/>
      <c r="F40" s="16"/>
      <c r="G40" s="16"/>
      <c r="H40" s="33"/>
      <c r="I40" s="91"/>
      <c r="J40" s="66"/>
      <c r="K40" s="33"/>
      <c r="L40" s="33"/>
      <c r="S40"/>
      <c r="T40"/>
      <c r="U40"/>
      <c r="V40"/>
      <c r="W40"/>
      <c r="X40"/>
      <c r="Y40"/>
    </row>
    <row r="41" spans="1:25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  <c r="S41"/>
      <c r="T41"/>
      <c r="U41"/>
      <c r="V41"/>
      <c r="W41"/>
      <c r="X41"/>
      <c r="Y41"/>
    </row>
    <row r="42" spans="1:25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  <c r="S42"/>
      <c r="T42"/>
      <c r="U42"/>
      <c r="V42"/>
      <c r="W42"/>
      <c r="X42"/>
      <c r="Y42"/>
    </row>
    <row r="43" spans="1:25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  <c r="S43"/>
      <c r="T43"/>
      <c r="U43"/>
      <c r="V43"/>
      <c r="W43"/>
      <c r="X43"/>
      <c r="Y43"/>
    </row>
    <row r="44" spans="1:25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  <c r="S44"/>
      <c r="T44"/>
      <c r="U44"/>
      <c r="V44"/>
      <c r="W44"/>
      <c r="X44"/>
      <c r="Y44"/>
    </row>
    <row r="45" spans="1:25">
      <c r="A45" s="50"/>
      <c r="B45" s="25"/>
      <c r="C45" s="38"/>
      <c r="E45" s="19"/>
      <c r="F45" s="16"/>
      <c r="G45" s="16"/>
      <c r="H45" s="90"/>
      <c r="I45" s="91"/>
      <c r="J45" s="66"/>
      <c r="K45" s="33"/>
      <c r="L45" s="33"/>
      <c r="S45"/>
      <c r="T45"/>
      <c r="U45"/>
      <c r="V45"/>
      <c r="W45"/>
      <c r="X45"/>
      <c r="Y45"/>
    </row>
    <row r="46" spans="1:25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  <c r="S46"/>
      <c r="T46"/>
      <c r="U46"/>
      <c r="V46"/>
      <c r="W46"/>
      <c r="X46"/>
      <c r="Y46"/>
    </row>
    <row r="47" spans="1:25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  <c r="S47"/>
      <c r="T47"/>
      <c r="U47"/>
      <c r="V47"/>
      <c r="W47"/>
      <c r="X47"/>
      <c r="Y47"/>
    </row>
    <row r="48" spans="1:25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  <c r="S48"/>
      <c r="T48"/>
      <c r="U48"/>
      <c r="V48"/>
      <c r="W48"/>
      <c r="X48"/>
      <c r="Y48"/>
    </row>
    <row r="49" spans="1:25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  <c r="S49"/>
      <c r="T49"/>
      <c r="U49"/>
      <c r="V49"/>
      <c r="W49"/>
      <c r="X49"/>
      <c r="Y49"/>
    </row>
    <row r="50" spans="1: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S50"/>
      <c r="T50"/>
      <c r="U50"/>
      <c r="V50"/>
      <c r="W50"/>
      <c r="X50"/>
      <c r="Y50"/>
    </row>
    <row r="51" spans="1: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S51"/>
      <c r="T51"/>
      <c r="U51"/>
      <c r="V51"/>
      <c r="W51"/>
      <c r="X51"/>
      <c r="Y51"/>
    </row>
    <row r="52" spans="1: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S52"/>
      <c r="T52"/>
      <c r="U52"/>
      <c r="V52"/>
      <c r="W52"/>
      <c r="X52"/>
      <c r="Y52"/>
    </row>
    <row r="53" spans="1: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S53"/>
      <c r="T53"/>
      <c r="U53"/>
      <c r="V53"/>
      <c r="W53"/>
      <c r="X53"/>
      <c r="Y53"/>
    </row>
    <row r="54" spans="1: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S54"/>
      <c r="T54"/>
      <c r="U54"/>
      <c r="V54"/>
      <c r="W54"/>
      <c r="X54"/>
      <c r="Y54"/>
    </row>
    <row r="55" spans="1: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S55"/>
      <c r="T55"/>
      <c r="U55"/>
      <c r="V55"/>
      <c r="W55"/>
      <c r="X55"/>
      <c r="Y55"/>
    </row>
    <row r="56" spans="1: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</row>
    <row r="57" spans="1: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</row>
    <row r="58" spans="1: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</row>
    <row r="59" spans="1: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</row>
    <row r="61" spans="1: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</row>
    <row r="62" spans="1: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67" spans="1:25">
      <c r="A67" s="50"/>
      <c r="B67" s="25"/>
      <c r="C67" s="38"/>
      <c r="E67" s="19"/>
      <c r="F67" s="19"/>
      <c r="G67" s="16"/>
      <c r="H67" s="90"/>
      <c r="I67" s="91"/>
      <c r="J67" s="66"/>
      <c r="K67" s="33"/>
      <c r="L67" s="33"/>
      <c r="S67"/>
      <c r="T67"/>
      <c r="U67"/>
      <c r="V67"/>
      <c r="W67"/>
      <c r="X67"/>
      <c r="Y67"/>
    </row>
    <row r="72" spans="1:25">
      <c r="B72" s="20" t="s">
        <v>1261</v>
      </c>
      <c r="C72" s="21">
        <v>5888.5839999999998</v>
      </c>
      <c r="D72" s="51"/>
      <c r="E72" s="22"/>
      <c r="F72" s="22" t="s">
        <v>1262</v>
      </c>
      <c r="G72" s="84" t="s">
        <v>1263</v>
      </c>
      <c r="H72" s="84" t="s">
        <v>1264</v>
      </c>
      <c r="I72" s="22" t="s">
        <v>1100</v>
      </c>
      <c r="J72" s="84" t="s">
        <v>1101</v>
      </c>
      <c r="K72" s="84" t="s">
        <v>1102</v>
      </c>
      <c r="S72"/>
      <c r="T72"/>
      <c r="U72"/>
      <c r="V72"/>
      <c r="W72"/>
      <c r="X72"/>
      <c r="Y72"/>
    </row>
    <row r="73" spans="1:25">
      <c r="B73" s="20" t="s">
        <v>1099</v>
      </c>
      <c r="C73" s="21">
        <v>5889.9508999999998</v>
      </c>
      <c r="D73" s="51"/>
      <c r="E73" s="22"/>
      <c r="F73" s="22" t="s">
        <v>652</v>
      </c>
      <c r="G73" s="84" t="s">
        <v>653</v>
      </c>
      <c r="H73" s="84" t="s">
        <v>654</v>
      </c>
      <c r="I73" s="22" t="s">
        <v>1294</v>
      </c>
      <c r="J73" s="84" t="s">
        <v>1295</v>
      </c>
      <c r="K73" s="84" t="s">
        <v>501</v>
      </c>
      <c r="S73" s="35"/>
      <c r="T73" s="35"/>
      <c r="U73" s="35"/>
      <c r="V73" s="35"/>
      <c r="W73"/>
      <c r="X73"/>
      <c r="Y73"/>
    </row>
    <row r="74" spans="1:25">
      <c r="B74" s="20" t="s">
        <v>502</v>
      </c>
      <c r="C74" s="21">
        <v>5891.451</v>
      </c>
      <c r="D74" s="51"/>
      <c r="E74" s="22"/>
      <c r="F74" s="84" t="s">
        <v>503</v>
      </c>
      <c r="G74" s="84" t="s">
        <v>504</v>
      </c>
      <c r="H74" s="84" t="s">
        <v>505</v>
      </c>
      <c r="I74" s="22" t="s">
        <v>480</v>
      </c>
      <c r="J74" s="84" t="s">
        <v>496</v>
      </c>
      <c r="K74" s="84" t="s">
        <v>509</v>
      </c>
      <c r="S74"/>
      <c r="T74"/>
      <c r="U74"/>
      <c r="V74"/>
      <c r="W74"/>
      <c r="X74"/>
      <c r="Y74"/>
    </row>
    <row r="75" spans="1:25">
      <c r="B75" s="20" t="s">
        <v>497</v>
      </c>
      <c r="C75" s="89">
        <v>7647.38</v>
      </c>
      <c r="D75" s="51"/>
      <c r="E75" s="22"/>
      <c r="F75" s="22" t="s">
        <v>1132</v>
      </c>
      <c r="G75" s="84" t="s">
        <v>1095</v>
      </c>
      <c r="H75" s="84" t="s">
        <v>1293</v>
      </c>
      <c r="I75" s="22" t="s">
        <v>498</v>
      </c>
      <c r="J75" s="84" t="s">
        <v>499</v>
      </c>
      <c r="K75" s="84" t="s">
        <v>500</v>
      </c>
      <c r="S75"/>
      <c r="T75"/>
      <c r="U75"/>
      <c r="V75"/>
      <c r="W75"/>
      <c r="X75"/>
      <c r="Y75"/>
    </row>
    <row r="76" spans="1:25">
      <c r="B76" s="20" t="s">
        <v>374</v>
      </c>
      <c r="C76" s="21">
        <v>7698.9647000000004</v>
      </c>
      <c r="D76" s="51"/>
      <c r="E76" s="22"/>
      <c r="F76" s="22" t="s">
        <v>375</v>
      </c>
      <c r="G76" s="84" t="s">
        <v>376</v>
      </c>
      <c r="H76" s="84" t="s">
        <v>377</v>
      </c>
      <c r="I76" s="22" t="s">
        <v>378</v>
      </c>
      <c r="J76" s="84" t="s">
        <v>379</v>
      </c>
      <c r="K76" s="84" t="s">
        <v>380</v>
      </c>
      <c r="S76"/>
      <c r="T76"/>
      <c r="U76"/>
      <c r="V76"/>
      <c r="W76"/>
      <c r="X76"/>
      <c r="Y76"/>
    </row>
    <row r="77" spans="1:25">
      <c r="B77" s="23"/>
      <c r="C77" s="22"/>
      <c r="D77" s="51"/>
      <c r="E77" s="22"/>
      <c r="K77" s="1"/>
      <c r="S77"/>
      <c r="T77"/>
      <c r="U77"/>
      <c r="V77"/>
      <c r="W77"/>
      <c r="X77"/>
      <c r="Y77"/>
    </row>
    <row r="78" spans="1:25">
      <c r="B78" s="20" t="s">
        <v>1302</v>
      </c>
      <c r="C78" s="61" t="s">
        <v>1297</v>
      </c>
      <c r="D78" s="61"/>
      <c r="E78" s="22" t="s">
        <v>381</v>
      </c>
      <c r="K78" s="1"/>
      <c r="S78"/>
      <c r="T78"/>
      <c r="U78"/>
      <c r="V78"/>
      <c r="W78"/>
      <c r="X78"/>
      <c r="Y78"/>
    </row>
    <row r="79" spans="1:25">
      <c r="B79" s="20" t="s">
        <v>1303</v>
      </c>
      <c r="C79" s="61" t="s">
        <v>1298</v>
      </c>
      <c r="D79" s="61"/>
      <c r="E79" s="8"/>
      <c r="K79" s="1"/>
      <c r="S79"/>
      <c r="T79"/>
      <c r="U79"/>
      <c r="V79"/>
      <c r="W79"/>
      <c r="X79"/>
      <c r="Y79"/>
    </row>
    <row r="80" spans="1:25">
      <c r="B80" s="20" t="s">
        <v>1304</v>
      </c>
      <c r="C80" s="61" t="s">
        <v>1299</v>
      </c>
      <c r="D80" s="61"/>
      <c r="E80" s="8"/>
      <c r="K80" s="1"/>
      <c r="S80"/>
      <c r="T80"/>
      <c r="U80"/>
      <c r="V80"/>
      <c r="W80"/>
      <c r="X80"/>
      <c r="Y80"/>
    </row>
    <row r="81" spans="2:25">
      <c r="B81" s="20" t="s">
        <v>1305</v>
      </c>
      <c r="C81" s="61" t="s">
        <v>1138</v>
      </c>
      <c r="D81" s="61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2"/>
      <c r="C82" s="1"/>
      <c r="D82" s="38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 t="s">
        <v>1139</v>
      </c>
      <c r="C83" s="6" t="s">
        <v>1140</v>
      </c>
      <c r="D83" s="43" t="s">
        <v>1141</v>
      </c>
      <c r="E83" s="8"/>
      <c r="F83" s="1"/>
      <c r="G83" s="16"/>
      <c r="H83" s="16"/>
      <c r="S83"/>
      <c r="T83"/>
      <c r="U83"/>
      <c r="V83"/>
      <c r="W83"/>
      <c r="X83"/>
      <c r="Y83"/>
    </row>
    <row r="84" spans="2:25">
      <c r="B84" s="3"/>
      <c r="C84" s="6" t="s">
        <v>1142</v>
      </c>
      <c r="D84" s="43" t="s">
        <v>1143</v>
      </c>
      <c r="E84" s="8"/>
      <c r="S84"/>
      <c r="T84"/>
      <c r="U84"/>
      <c r="V84"/>
      <c r="W84"/>
      <c r="X84"/>
      <c r="Y84"/>
    </row>
    <row r="85" spans="2:25">
      <c r="C85" s="1"/>
      <c r="D85" s="38"/>
      <c r="E85" s="1"/>
      <c r="F85" s="1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3" t="s">
        <v>786</v>
      </c>
      <c r="C86" s="6">
        <v>1</v>
      </c>
      <c r="D86" s="62" t="s">
        <v>1032</v>
      </c>
      <c r="E86" s="62"/>
      <c r="F86" s="62"/>
      <c r="G86" s="1"/>
      <c r="H86" s="1"/>
      <c r="I86" s="17"/>
      <c r="J86" s="1"/>
      <c r="K86" s="1"/>
      <c r="S86"/>
      <c r="T86"/>
      <c r="U86"/>
      <c r="V86"/>
      <c r="W86"/>
      <c r="X86"/>
      <c r="Y86"/>
    </row>
    <row r="87" spans="2:25">
      <c r="B87" s="24"/>
      <c r="C87" s="3"/>
      <c r="D87" s="58" t="s">
        <v>1183</v>
      </c>
      <c r="E87" s="47"/>
      <c r="F87" s="47"/>
      <c r="G87" s="22"/>
      <c r="H87" s="22"/>
      <c r="J87" s="1"/>
      <c r="K87" s="1"/>
      <c r="S87"/>
      <c r="T87"/>
      <c r="U87"/>
      <c r="V87"/>
      <c r="W87"/>
      <c r="X87"/>
      <c r="Y87"/>
    </row>
    <row r="88" spans="2:25">
      <c r="B88" s="2"/>
      <c r="C88" s="67">
        <v>2</v>
      </c>
      <c r="D88" s="62" t="s">
        <v>1008</v>
      </c>
      <c r="E88" s="62"/>
      <c r="F88" s="62"/>
      <c r="G88" s="22"/>
      <c r="H88" s="22"/>
      <c r="S88"/>
      <c r="T88"/>
      <c r="U88"/>
      <c r="V88"/>
      <c r="W88"/>
      <c r="X88"/>
      <c r="Y88"/>
    </row>
    <row r="89" spans="2:25">
      <c r="B89" s="2"/>
      <c r="C89" s="3"/>
      <c r="D89" s="58" t="s">
        <v>1009</v>
      </c>
      <c r="E89" s="47"/>
      <c r="F89" s="47"/>
      <c r="G89" s="22"/>
      <c r="H89" s="22"/>
      <c r="S89"/>
      <c r="T89"/>
      <c r="U89"/>
      <c r="V89"/>
      <c r="W89"/>
      <c r="X89"/>
      <c r="Y89"/>
    </row>
    <row r="90" spans="2:25">
      <c r="C90" s="6">
        <v>3</v>
      </c>
      <c r="D90" s="87" t="s">
        <v>1010</v>
      </c>
      <c r="E90" s="87"/>
      <c r="F90" s="87"/>
      <c r="G90" s="22"/>
      <c r="H90" s="22"/>
      <c r="S90"/>
      <c r="T90"/>
      <c r="U90"/>
      <c r="V90"/>
      <c r="W90"/>
      <c r="X90"/>
      <c r="Y90"/>
    </row>
    <row r="91" spans="2:25">
      <c r="C91" s="5"/>
      <c r="D91" s="1" t="s">
        <v>1353</v>
      </c>
      <c r="E91" s="1"/>
      <c r="F91" s="1"/>
      <c r="G91" s="1"/>
      <c r="H91" s="1"/>
      <c r="I91" s="40"/>
      <c r="S91"/>
      <c r="T91"/>
      <c r="U91"/>
      <c r="V91"/>
      <c r="W91"/>
      <c r="X91"/>
      <c r="Y91"/>
    </row>
    <row r="92" spans="2:25">
      <c r="C92" s="6">
        <v>4</v>
      </c>
      <c r="D92" s="87" t="s">
        <v>1035</v>
      </c>
      <c r="E92" s="87"/>
      <c r="F92" s="87"/>
      <c r="G92" s="1"/>
      <c r="H92" s="1"/>
      <c r="I92" s="17"/>
      <c r="S92"/>
      <c r="T92"/>
      <c r="U92"/>
      <c r="V92"/>
      <c r="W92"/>
      <c r="X92"/>
      <c r="Y92"/>
    </row>
    <row r="93" spans="2:25">
      <c r="D93" s="1" t="s">
        <v>1036</v>
      </c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mergeCells count="32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28:E28"/>
    <mergeCell ref="J28:K28"/>
    <mergeCell ref="O12:P12"/>
    <mergeCell ref="F6:I6"/>
    <mergeCell ref="F7:I7"/>
    <mergeCell ref="G12:H12"/>
    <mergeCell ref="D29:E29"/>
    <mergeCell ref="J29:K29"/>
    <mergeCell ref="D30:E30"/>
    <mergeCell ref="D31:E31"/>
    <mergeCell ref="E33:G33"/>
    <mergeCell ref="E39:G39"/>
    <mergeCell ref="E34:G34"/>
    <mergeCell ref="E35:G35"/>
    <mergeCell ref="E36:G36"/>
    <mergeCell ref="E37:G37"/>
    <mergeCell ref="E38:G38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8"/>
  <sheetViews>
    <sheetView topLeftCell="AP1" workbookViewId="0">
      <selection activeCell="AZ27" sqref="AZ27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432</v>
      </c>
      <c r="B4" s="3"/>
      <c r="C4" s="6"/>
      <c r="D4" s="43"/>
      <c r="E4" s="6"/>
      <c r="F4" s="738" t="s">
        <v>1204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319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304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54" t="s">
        <v>1205</v>
      </c>
      <c r="G8" s="754"/>
      <c r="H8" s="754"/>
      <c r="I8" s="754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4" t="s">
        <v>1206</v>
      </c>
      <c r="G9" s="754"/>
      <c r="H9" s="754"/>
      <c r="I9" s="754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0.16111111111111112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1099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262</v>
      </c>
      <c r="Q14" s="100">
        <f>AVERAGE(O14:O16)</f>
        <v>266.2</v>
      </c>
      <c r="R14" s="100">
        <f>AVERAGE(P14:P16)</f>
        <v>262.2</v>
      </c>
      <c r="S14"/>
      <c r="T14" s="400"/>
      <c r="U14" s="437"/>
      <c r="V14" s="342"/>
      <c r="W14"/>
      <c r="X14"/>
      <c r="Y14"/>
    </row>
    <row r="15" spans="1:47">
      <c r="A15" s="50" t="s">
        <v>1338</v>
      </c>
      <c r="B15" s="25" t="s">
        <v>1266</v>
      </c>
      <c r="C15" s="15">
        <v>0.17916666666666667</v>
      </c>
      <c r="D15" s="32">
        <v>0</v>
      </c>
      <c r="E15" s="19">
        <v>30</v>
      </c>
      <c r="F15" s="19" t="s">
        <v>1037</v>
      </c>
      <c r="G15" s="16">
        <v>1190</v>
      </c>
      <c r="H15" s="33">
        <v>994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5889.9508999999998</v>
      </c>
      <c r="N15" s="57" t="s">
        <v>433</v>
      </c>
      <c r="O15" s="100">
        <v>266.10000000000002</v>
      </c>
      <c r="P15" s="100">
        <v>262.3</v>
      </c>
      <c r="Q15" s="100">
        <v>266.2</v>
      </c>
      <c r="R15" s="100">
        <v>262.2</v>
      </c>
      <c r="S15"/>
      <c r="T15" s="400"/>
      <c r="U15" s="437"/>
      <c r="V15" s="342"/>
      <c r="W15"/>
      <c r="X15"/>
      <c r="Y15"/>
    </row>
    <row r="16" spans="1:47">
      <c r="A16" s="50" t="s">
        <v>1338</v>
      </c>
      <c r="B16" s="25" t="s">
        <v>1339</v>
      </c>
      <c r="C16" s="15">
        <v>0.18194444444444444</v>
      </c>
      <c r="D16" s="32">
        <v>0</v>
      </c>
      <c r="E16" s="19">
        <v>30</v>
      </c>
      <c r="F16" s="19" t="s">
        <v>1037</v>
      </c>
      <c r="G16" s="16">
        <v>1070</v>
      </c>
      <c r="H16" s="33">
        <v>874</v>
      </c>
      <c r="I16" s="91" t="s">
        <v>239</v>
      </c>
      <c r="J16" s="66" t="s">
        <v>1258</v>
      </c>
      <c r="K16" s="33">
        <v>4</v>
      </c>
      <c r="L16" s="33">
        <v>180</v>
      </c>
      <c r="M16" s="19">
        <v>5889.9508999999998</v>
      </c>
      <c r="N16" s="57"/>
      <c r="O16" s="100">
        <v>266.10000000000002</v>
      </c>
      <c r="P16" s="100">
        <v>262.3</v>
      </c>
      <c r="Q16" s="100">
        <v>266.2</v>
      </c>
      <c r="R16" s="100">
        <v>262.2</v>
      </c>
      <c r="S16"/>
      <c r="T16" s="400"/>
      <c r="U16" s="437"/>
      <c r="V16" s="342"/>
      <c r="W16"/>
      <c r="X16"/>
      <c r="Y16"/>
    </row>
    <row r="17" spans="1:46">
      <c r="A17" s="50" t="s">
        <v>1338</v>
      </c>
      <c r="B17" s="25" t="s">
        <v>1340</v>
      </c>
      <c r="C17" s="15">
        <v>0.19097222222222221</v>
      </c>
      <c r="D17" s="32">
        <v>0</v>
      </c>
      <c r="E17" s="19">
        <v>30</v>
      </c>
      <c r="F17" s="16" t="s">
        <v>1038</v>
      </c>
      <c r="G17" s="16">
        <v>880</v>
      </c>
      <c r="H17" s="33">
        <v>860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57" t="s">
        <v>1268</v>
      </c>
      <c r="O17" s="100">
        <v>266</v>
      </c>
      <c r="P17" s="100">
        <v>261.10000000000002</v>
      </c>
      <c r="Q17" s="100">
        <f>AVERAGE(O17,O18,O30)</f>
        <v>266</v>
      </c>
      <c r="R17" s="100">
        <f>AVERAGE(P17,P18,P30)</f>
        <v>261.26666666666671</v>
      </c>
      <c r="S17"/>
      <c r="T17" s="401"/>
      <c r="U17" s="438"/>
      <c r="V17" s="342"/>
      <c r="W17"/>
      <c r="X17"/>
      <c r="Y17"/>
    </row>
    <row r="18" spans="1:46">
      <c r="A18" s="50" t="s">
        <v>431</v>
      </c>
      <c r="B18" s="25" t="s">
        <v>1242</v>
      </c>
      <c r="C18" s="38">
        <v>0.20625000000000002</v>
      </c>
      <c r="E18" s="19">
        <v>10</v>
      </c>
      <c r="F18" s="16" t="s">
        <v>1039</v>
      </c>
      <c r="G18" s="33">
        <v>870</v>
      </c>
      <c r="H18" s="33">
        <v>778</v>
      </c>
      <c r="I18" s="91" t="s">
        <v>240</v>
      </c>
      <c r="J18" s="66" t="s">
        <v>1258</v>
      </c>
      <c r="K18" s="33">
        <v>4</v>
      </c>
      <c r="L18" s="33">
        <v>180</v>
      </c>
      <c r="M18" s="19">
        <v>7698.9647000000004</v>
      </c>
      <c r="N18" s="91"/>
      <c r="O18" s="100">
        <v>266</v>
      </c>
      <c r="P18" s="100">
        <v>261.3</v>
      </c>
      <c r="Q18" s="100">
        <v>266</v>
      </c>
      <c r="R18" s="100">
        <v>261.26670000000001</v>
      </c>
      <c r="S18"/>
      <c r="T18" s="401"/>
      <c r="U18" s="438"/>
      <c r="V18" s="342"/>
      <c r="W18"/>
      <c r="X18"/>
      <c r="Y18"/>
    </row>
    <row r="19" spans="1:46">
      <c r="A19" s="50" t="s">
        <v>1309</v>
      </c>
      <c r="B19" s="25" t="s">
        <v>1244</v>
      </c>
      <c r="C19" s="38">
        <v>0.32500000000000001</v>
      </c>
      <c r="E19" s="19">
        <v>30</v>
      </c>
      <c r="F19" s="16" t="s">
        <v>1039</v>
      </c>
      <c r="G19" s="33">
        <v>870</v>
      </c>
      <c r="H19" s="33">
        <v>778</v>
      </c>
      <c r="I19" s="91" t="s">
        <v>1181</v>
      </c>
      <c r="J19" s="66" t="s">
        <v>796</v>
      </c>
      <c r="K19" s="33">
        <v>4</v>
      </c>
      <c r="L19" s="33">
        <v>180</v>
      </c>
      <c r="M19" s="19">
        <v>7698.9647000000004</v>
      </c>
      <c r="Q19" s="100">
        <v>266</v>
      </c>
      <c r="R19" s="100">
        <v>261.26670000000001</v>
      </c>
      <c r="S19" s="431" t="s">
        <v>1188</v>
      </c>
      <c r="T19" s="401"/>
      <c r="U19" s="438"/>
      <c r="V19" s="342"/>
      <c r="W19"/>
      <c r="X19"/>
      <c r="Y19"/>
      <c r="Z19" s="621">
        <v>274.46503999999999</v>
      </c>
      <c r="AA19" s="621">
        <v>-19.212779999999999</v>
      </c>
      <c r="AB19" s="618">
        <v>122.2953</v>
      </c>
      <c r="AC19" s="618">
        <v>12.412000000000001</v>
      </c>
      <c r="AD19" s="620">
        <v>14.248699995999999</v>
      </c>
      <c r="AE19" s="618">
        <v>4.5359999999999996</v>
      </c>
      <c r="AF19" s="618">
        <v>0.71699999999999997</v>
      </c>
      <c r="AG19" s="618">
        <v>4.76</v>
      </c>
      <c r="AH19" s="618">
        <v>71.748000000000005</v>
      </c>
      <c r="AI19" s="617">
        <v>1936.567</v>
      </c>
      <c r="AJ19" s="618">
        <v>358.00357000000002</v>
      </c>
      <c r="AK19" s="618">
        <v>-5.5334700000000003</v>
      </c>
      <c r="AL19" s="618">
        <v>293.91093000000001</v>
      </c>
      <c r="AM19" s="618">
        <v>-4.6949999999999999E-2</v>
      </c>
      <c r="AN19" s="616">
        <v>150451635.5</v>
      </c>
      <c r="AO19" s="619">
        <v>-0.40053749999999999</v>
      </c>
      <c r="AP19" s="616">
        <v>370104.22716000001</v>
      </c>
      <c r="AQ19" s="619">
        <v>-0.32913189999999998</v>
      </c>
      <c r="AR19" s="618">
        <v>115.6533</v>
      </c>
      <c r="AS19" s="616" t="s">
        <v>473</v>
      </c>
      <c r="AT19" s="618">
        <v>64.2196</v>
      </c>
    </row>
    <row r="20" spans="1:46">
      <c r="A20" s="50" t="s">
        <v>1345</v>
      </c>
      <c r="B20" s="25" t="s">
        <v>1221</v>
      </c>
      <c r="C20" s="38">
        <v>0.34097222222222223</v>
      </c>
      <c r="E20" s="19">
        <v>300</v>
      </c>
      <c r="F20" s="16" t="s">
        <v>1039</v>
      </c>
      <c r="G20" s="33">
        <v>870</v>
      </c>
      <c r="H20" s="33">
        <v>778</v>
      </c>
      <c r="I20" s="91" t="s">
        <v>1300</v>
      </c>
      <c r="J20" s="66" t="s">
        <v>796</v>
      </c>
      <c r="K20" s="33">
        <v>4</v>
      </c>
      <c r="L20" s="33">
        <v>180</v>
      </c>
      <c r="M20" s="19">
        <v>7698.9647000000004</v>
      </c>
      <c r="Q20" s="100">
        <v>266</v>
      </c>
      <c r="R20" s="100">
        <v>261.26670000000001</v>
      </c>
      <c r="S20" s="431" t="s">
        <v>1262</v>
      </c>
      <c r="T20" s="401">
        <v>0</v>
      </c>
      <c r="U20" s="441">
        <v>0</v>
      </c>
      <c r="V20" s="431" t="s">
        <v>13</v>
      </c>
      <c r="W20" s="617">
        <v>-92.021804967422185</v>
      </c>
      <c r="X20" s="617">
        <v>-2.9821582106000859</v>
      </c>
      <c r="Y20" s="617">
        <v>161.2628842315537</v>
      </c>
      <c r="Z20" s="621">
        <v>274.68065000000001</v>
      </c>
      <c r="AA20" s="621">
        <v>-19.221689999999999</v>
      </c>
      <c r="AB20" s="618">
        <v>126.4276</v>
      </c>
      <c r="AC20" s="618">
        <v>16.820599999999999</v>
      </c>
      <c r="AD20" s="620">
        <v>14.683219770499999</v>
      </c>
      <c r="AE20" s="618">
        <v>3.41</v>
      </c>
      <c r="AF20" s="618">
        <v>0.53900000000000003</v>
      </c>
      <c r="AG20" s="618">
        <v>4.76</v>
      </c>
      <c r="AH20" s="618">
        <v>71.602999999999994</v>
      </c>
      <c r="AI20" s="617">
        <v>1939.173</v>
      </c>
      <c r="AJ20" s="618">
        <v>357.97001</v>
      </c>
      <c r="AK20" s="618">
        <v>-5.52034</v>
      </c>
      <c r="AL20" s="618">
        <v>293.69090999999997</v>
      </c>
      <c r="AM20" s="618">
        <v>-4.7579999999999997E-2</v>
      </c>
      <c r="AN20" s="616">
        <v>150451009.30000001</v>
      </c>
      <c r="AO20" s="619">
        <v>-0.40229520000000002</v>
      </c>
      <c r="AP20" s="616">
        <v>369606.75692999997</v>
      </c>
      <c r="AQ20" s="619">
        <v>-0.30809300000000001</v>
      </c>
      <c r="AR20" s="618">
        <v>115.4686</v>
      </c>
      <c r="AS20" s="616" t="s">
        <v>473</v>
      </c>
      <c r="AT20" s="618">
        <v>64.404399999999995</v>
      </c>
    </row>
    <row r="21" spans="1:46">
      <c r="A21" s="50" t="s">
        <v>1345</v>
      </c>
      <c r="B21" s="25" t="s">
        <v>1182</v>
      </c>
      <c r="C21" s="38">
        <v>0.34583333333333338</v>
      </c>
      <c r="E21" s="19">
        <v>300</v>
      </c>
      <c r="F21" s="16" t="s">
        <v>1039</v>
      </c>
      <c r="G21" s="33">
        <v>870</v>
      </c>
      <c r="H21" s="33">
        <v>778</v>
      </c>
      <c r="I21" s="91" t="s">
        <v>792</v>
      </c>
      <c r="J21" s="66" t="s">
        <v>796</v>
      </c>
      <c r="K21" s="33">
        <v>4</v>
      </c>
      <c r="L21" s="33">
        <v>180</v>
      </c>
      <c r="M21" s="19">
        <v>7698.9647000000004</v>
      </c>
      <c r="Q21" s="100">
        <v>266</v>
      </c>
      <c r="R21" s="100">
        <v>261.26670000000001</v>
      </c>
      <c r="S21" s="431" t="s">
        <v>1262</v>
      </c>
      <c r="T21" s="401">
        <v>0</v>
      </c>
      <c r="U21" s="441">
        <v>0</v>
      </c>
      <c r="V21" s="431" t="s">
        <v>203</v>
      </c>
      <c r="W21" s="617">
        <v>-91.985589271084393</v>
      </c>
      <c r="X21" s="617">
        <v>-2.832559731303756</v>
      </c>
      <c r="Y21" s="617">
        <v>369.44743489577786</v>
      </c>
      <c r="Z21" s="621">
        <v>274.73716999999999</v>
      </c>
      <c r="AA21" s="621">
        <v>-19.223700000000001</v>
      </c>
      <c r="AB21" s="618">
        <v>127.5998</v>
      </c>
      <c r="AC21" s="618">
        <v>17.969799999999999</v>
      </c>
      <c r="AD21" s="620">
        <v>14.8002058637</v>
      </c>
      <c r="AE21" s="618">
        <v>3.2040000000000002</v>
      </c>
      <c r="AF21" s="618">
        <v>0.50700000000000001</v>
      </c>
      <c r="AG21" s="618">
        <v>4.76</v>
      </c>
      <c r="AH21" s="618">
        <v>71.564999999999998</v>
      </c>
      <c r="AI21" s="617">
        <v>1939.846</v>
      </c>
      <c r="AJ21" s="618">
        <v>357.95952</v>
      </c>
      <c r="AK21" s="618">
        <v>-5.5171599999999996</v>
      </c>
      <c r="AL21" s="618">
        <v>293.63168000000002</v>
      </c>
      <c r="AM21" s="618">
        <v>-4.7739999999999998E-2</v>
      </c>
      <c r="AN21" s="616">
        <v>150450840.19999999</v>
      </c>
      <c r="AO21" s="619">
        <v>-0.40276610000000002</v>
      </c>
      <c r="AP21" s="616">
        <v>369478.67989000003</v>
      </c>
      <c r="AQ21" s="619">
        <v>-0.30180970000000001</v>
      </c>
      <c r="AR21" s="618">
        <v>115.4203</v>
      </c>
      <c r="AS21" s="616" t="s">
        <v>473</v>
      </c>
      <c r="AT21" s="618">
        <v>64.452699999999993</v>
      </c>
    </row>
    <row r="22" spans="1:46">
      <c r="A22" s="50" t="s">
        <v>1345</v>
      </c>
      <c r="B22" s="25" t="s">
        <v>582</v>
      </c>
      <c r="C22" s="38">
        <v>0.35069444444444442</v>
      </c>
      <c r="E22" s="19">
        <v>300</v>
      </c>
      <c r="F22" s="16" t="s">
        <v>1039</v>
      </c>
      <c r="G22" s="33">
        <v>870</v>
      </c>
      <c r="H22" s="33">
        <v>778</v>
      </c>
      <c r="I22" s="91" t="s">
        <v>1065</v>
      </c>
      <c r="J22" s="66" t="s">
        <v>796</v>
      </c>
      <c r="K22" s="33">
        <v>4</v>
      </c>
      <c r="L22" s="33">
        <v>180</v>
      </c>
      <c r="M22" s="19">
        <v>7698.9647000000004</v>
      </c>
      <c r="Q22" s="100">
        <v>266</v>
      </c>
      <c r="R22" s="100">
        <v>261.26670000000001</v>
      </c>
      <c r="S22" s="431" t="s">
        <v>1262</v>
      </c>
      <c r="T22" s="401">
        <v>28</v>
      </c>
      <c r="U22" s="441">
        <v>0</v>
      </c>
      <c r="V22" s="431" t="s">
        <v>13</v>
      </c>
      <c r="W22" s="617">
        <v>-91.893459043422908</v>
      </c>
      <c r="X22" s="617">
        <v>-2.5769953173453826</v>
      </c>
      <c r="Y22" s="617">
        <v>871.05450018286228</v>
      </c>
      <c r="Z22" s="621">
        <v>274.79306000000003</v>
      </c>
      <c r="AA22" s="621">
        <v>-19.225549999999998</v>
      </c>
      <c r="AB22" s="618">
        <v>128.79920000000001</v>
      </c>
      <c r="AC22" s="618">
        <v>19.101299999999998</v>
      </c>
      <c r="AD22" s="620">
        <v>14.9171919568</v>
      </c>
      <c r="AE22" s="618">
        <v>3.0249999999999999</v>
      </c>
      <c r="AF22" s="618">
        <v>0.47799999999999998</v>
      </c>
      <c r="AG22" s="618">
        <v>4.76</v>
      </c>
      <c r="AH22" s="618">
        <v>71.527000000000001</v>
      </c>
      <c r="AI22" s="617">
        <v>1940.5039999999999</v>
      </c>
      <c r="AJ22" s="618">
        <v>357.94844999999998</v>
      </c>
      <c r="AK22" s="618">
        <v>-5.5141400000000003</v>
      </c>
      <c r="AL22" s="618">
        <v>293.57243999999997</v>
      </c>
      <c r="AM22" s="618">
        <v>-4.7910000000000001E-2</v>
      </c>
      <c r="AN22" s="616">
        <v>150450670.90000001</v>
      </c>
      <c r="AO22" s="619">
        <v>-0.40323589999999998</v>
      </c>
      <c r="AP22" s="616">
        <v>369353.29495000001</v>
      </c>
      <c r="AQ22" s="619">
        <v>-0.29527330000000002</v>
      </c>
      <c r="AR22" s="618">
        <v>115.3725</v>
      </c>
      <c r="AS22" s="616" t="s">
        <v>473</v>
      </c>
      <c r="AT22" s="618">
        <v>64.500399999999999</v>
      </c>
    </row>
    <row r="23" spans="1:46">
      <c r="A23" s="50" t="s">
        <v>437</v>
      </c>
      <c r="B23" s="25" t="s">
        <v>794</v>
      </c>
      <c r="C23" s="38">
        <v>0.35694444444444445</v>
      </c>
      <c r="E23" s="19">
        <v>300</v>
      </c>
      <c r="F23" s="16" t="s">
        <v>1039</v>
      </c>
      <c r="G23" s="33">
        <v>870</v>
      </c>
      <c r="H23" s="33">
        <v>778</v>
      </c>
      <c r="I23" s="91" t="s">
        <v>1300</v>
      </c>
      <c r="J23" s="66" t="s">
        <v>796</v>
      </c>
      <c r="K23" s="33">
        <v>4</v>
      </c>
      <c r="L23" s="33">
        <v>180</v>
      </c>
      <c r="M23" s="19">
        <v>7698.9647000000004</v>
      </c>
      <c r="Q23" s="100">
        <v>266</v>
      </c>
      <c r="R23" s="100">
        <v>261.26670000000001</v>
      </c>
      <c r="S23" s="431" t="s">
        <v>652</v>
      </c>
      <c r="T23" s="401">
        <v>0</v>
      </c>
      <c r="U23" s="441">
        <v>0</v>
      </c>
      <c r="V23" s="431" t="s">
        <v>13</v>
      </c>
      <c r="W23" s="617">
        <v>-89.228777236326962</v>
      </c>
      <c r="X23" s="617">
        <v>24.449621979386034</v>
      </c>
      <c r="Y23" s="617">
        <v>161.09691520265324</v>
      </c>
      <c r="Z23" s="621">
        <v>274.86403000000001</v>
      </c>
      <c r="AA23" s="621">
        <v>-19.22766</v>
      </c>
      <c r="AB23" s="618">
        <v>130.38319999999999</v>
      </c>
      <c r="AC23" s="618">
        <v>20.528600000000001</v>
      </c>
      <c r="AD23" s="620">
        <v>15.067602647999999</v>
      </c>
      <c r="AE23" s="618">
        <v>2.827</v>
      </c>
      <c r="AF23" s="618">
        <v>0.44700000000000001</v>
      </c>
      <c r="AG23" s="618">
        <v>4.7699999999999996</v>
      </c>
      <c r="AH23" s="618">
        <v>71.478999999999999</v>
      </c>
      <c r="AI23" s="617">
        <v>1941.33</v>
      </c>
      <c r="AJ23" s="618">
        <v>357.93335999999999</v>
      </c>
      <c r="AK23" s="618">
        <v>-5.51051</v>
      </c>
      <c r="AL23" s="618">
        <v>293.49628000000001</v>
      </c>
      <c r="AM23" s="618">
        <v>-4.8129999999999999E-2</v>
      </c>
      <c r="AN23" s="616">
        <v>150450453</v>
      </c>
      <c r="AO23" s="619">
        <v>-0.40383849999999999</v>
      </c>
      <c r="AP23" s="616">
        <v>369196.21030999999</v>
      </c>
      <c r="AQ23" s="619">
        <v>-0.2865067</v>
      </c>
      <c r="AR23" s="618">
        <v>115.312</v>
      </c>
      <c r="AS23" s="616" t="s">
        <v>473</v>
      </c>
      <c r="AT23" s="618">
        <v>64.560900000000004</v>
      </c>
    </row>
    <row r="24" spans="1:46">
      <c r="A24" s="50" t="s">
        <v>437</v>
      </c>
      <c r="B24" s="25" t="s">
        <v>795</v>
      </c>
      <c r="C24" s="38">
        <v>0.36249999999999999</v>
      </c>
      <c r="E24" s="19">
        <v>300</v>
      </c>
      <c r="F24" s="16" t="s">
        <v>1039</v>
      </c>
      <c r="G24" s="33">
        <v>870</v>
      </c>
      <c r="H24" s="33">
        <v>778</v>
      </c>
      <c r="I24" s="91" t="s">
        <v>792</v>
      </c>
      <c r="J24" s="66" t="s">
        <v>796</v>
      </c>
      <c r="K24" s="33">
        <v>4</v>
      </c>
      <c r="L24" s="33">
        <v>180</v>
      </c>
      <c r="M24" s="19">
        <v>7698.9647000000004</v>
      </c>
      <c r="Q24" s="100">
        <v>266</v>
      </c>
      <c r="R24" s="100">
        <v>261.26670000000001</v>
      </c>
      <c r="S24" s="431" t="s">
        <v>652</v>
      </c>
      <c r="T24" s="401">
        <v>0</v>
      </c>
      <c r="U24" s="441">
        <v>0</v>
      </c>
      <c r="V24" s="431" t="s">
        <v>203</v>
      </c>
      <c r="W24" s="617">
        <v>-89.525702533369241</v>
      </c>
      <c r="X24" s="617">
        <v>21.720081124128452</v>
      </c>
      <c r="Y24" s="617">
        <v>369.03175029863587</v>
      </c>
      <c r="Z24" s="621">
        <v>274.92628000000002</v>
      </c>
      <c r="AA24" s="621">
        <v>-19.229279999999999</v>
      </c>
      <c r="AB24" s="618">
        <v>131.8323</v>
      </c>
      <c r="AC24" s="618">
        <v>21.7697</v>
      </c>
      <c r="AD24" s="620">
        <v>15.201301040100001</v>
      </c>
      <c r="AE24" s="618">
        <v>2.6760000000000002</v>
      </c>
      <c r="AF24" s="618">
        <v>0.42299999999999999</v>
      </c>
      <c r="AG24" s="618">
        <v>4.7699999999999996</v>
      </c>
      <c r="AH24" s="618">
        <v>71.438000000000002</v>
      </c>
      <c r="AI24" s="617">
        <v>1942.0429999999999</v>
      </c>
      <c r="AJ24" s="618">
        <v>357.91917000000001</v>
      </c>
      <c r="AK24" s="618">
        <v>-5.50753</v>
      </c>
      <c r="AL24" s="618">
        <v>293.42858000000001</v>
      </c>
      <c r="AM24" s="618">
        <v>-4.8320000000000002E-2</v>
      </c>
      <c r="AN24" s="616">
        <v>150450259.09999999</v>
      </c>
      <c r="AO24" s="619">
        <v>-0.40437279999999998</v>
      </c>
      <c r="AP24" s="616">
        <v>369060.63718000002</v>
      </c>
      <c r="AQ24" s="619">
        <v>-0.27838059999999998</v>
      </c>
      <c r="AR24" s="618">
        <v>115.2589</v>
      </c>
      <c r="AS24" s="616" t="s">
        <v>473</v>
      </c>
      <c r="AT24" s="618">
        <v>64.614000000000004</v>
      </c>
    </row>
    <row r="25" spans="1:46">
      <c r="A25" s="50" t="s">
        <v>437</v>
      </c>
      <c r="B25" s="25" t="s">
        <v>797</v>
      </c>
      <c r="C25" s="38">
        <v>0.36805555555555558</v>
      </c>
      <c r="E25" s="19">
        <v>300</v>
      </c>
      <c r="F25" s="16" t="s">
        <v>1039</v>
      </c>
      <c r="G25" s="33">
        <v>870</v>
      </c>
      <c r="H25" s="33">
        <v>778</v>
      </c>
      <c r="I25" s="91" t="s">
        <v>1065</v>
      </c>
      <c r="J25" s="66" t="s">
        <v>796</v>
      </c>
      <c r="K25" s="33">
        <v>4</v>
      </c>
      <c r="L25" s="33">
        <v>180</v>
      </c>
      <c r="M25" s="19">
        <v>7698.9647000000004</v>
      </c>
      <c r="Q25" s="100">
        <v>266</v>
      </c>
      <c r="R25" s="100">
        <v>261.26670000000001</v>
      </c>
      <c r="S25" s="431" t="s">
        <v>652</v>
      </c>
      <c r="T25" s="401">
        <v>28</v>
      </c>
      <c r="U25" s="441">
        <v>0</v>
      </c>
      <c r="V25" s="431" t="s">
        <v>13</v>
      </c>
      <c r="W25" s="617">
        <v>-89.941505861635846</v>
      </c>
      <c r="X25" s="617">
        <v>17.447908583967568</v>
      </c>
      <c r="Y25" s="617">
        <v>817.7282696597008</v>
      </c>
      <c r="Z25" s="621">
        <v>274.98779000000002</v>
      </c>
      <c r="AA25" s="621">
        <v>-19.230650000000001</v>
      </c>
      <c r="AB25" s="618">
        <v>133.32169999999999</v>
      </c>
      <c r="AC25" s="618">
        <v>22.9833</v>
      </c>
      <c r="AD25" s="620">
        <v>15.3349994323</v>
      </c>
      <c r="AE25" s="618">
        <v>2.544</v>
      </c>
      <c r="AF25" s="618">
        <v>0.40200000000000002</v>
      </c>
      <c r="AG25" s="618">
        <v>4.7699999999999996</v>
      </c>
      <c r="AH25" s="618">
        <v>71.396000000000001</v>
      </c>
      <c r="AI25" s="617">
        <v>1942.7360000000001</v>
      </c>
      <c r="AJ25" s="618">
        <v>357.90427</v>
      </c>
      <c r="AK25" s="618">
        <v>-5.5047899999999998</v>
      </c>
      <c r="AL25" s="618">
        <v>293.36088000000001</v>
      </c>
      <c r="AM25" s="618">
        <v>-4.8520000000000001E-2</v>
      </c>
      <c r="AN25" s="616">
        <v>150450064.80000001</v>
      </c>
      <c r="AO25" s="619">
        <v>-0.40490569999999998</v>
      </c>
      <c r="AP25" s="616">
        <v>368929.03765000001</v>
      </c>
      <c r="AQ25" s="619">
        <v>-0.26995000000000002</v>
      </c>
      <c r="AR25" s="618">
        <v>115.20659999999999</v>
      </c>
      <c r="AS25" s="616" t="s">
        <v>473</v>
      </c>
      <c r="AT25" s="618">
        <v>64.666300000000007</v>
      </c>
    </row>
    <row r="26" spans="1:46">
      <c r="A26" s="50" t="s">
        <v>437</v>
      </c>
      <c r="B26" s="25" t="s">
        <v>798</v>
      </c>
      <c r="C26" s="38">
        <v>0.37361111111111112</v>
      </c>
      <c r="E26" s="19">
        <v>300</v>
      </c>
      <c r="F26" s="16" t="s">
        <v>1039</v>
      </c>
      <c r="G26" s="33">
        <v>870</v>
      </c>
      <c r="H26" s="33">
        <v>778</v>
      </c>
      <c r="I26" s="91" t="s">
        <v>508</v>
      </c>
      <c r="J26" s="66" t="s">
        <v>796</v>
      </c>
      <c r="K26" s="33">
        <v>4</v>
      </c>
      <c r="L26" s="33">
        <v>180</v>
      </c>
      <c r="M26" s="19">
        <v>7698.9647000000004</v>
      </c>
      <c r="Q26" s="100">
        <v>266</v>
      </c>
      <c r="R26" s="100">
        <v>261.26670000000001</v>
      </c>
      <c r="S26" s="431" t="s">
        <v>652</v>
      </c>
      <c r="T26" s="401">
        <v>42</v>
      </c>
      <c r="U26" s="441">
        <v>0</v>
      </c>
      <c r="V26" s="431" t="s">
        <v>13</v>
      </c>
      <c r="W26" s="617">
        <v>-90.146839417958816</v>
      </c>
      <c r="X26" s="617">
        <v>15.146108454424372</v>
      </c>
      <c r="Y26" s="617">
        <v>1155.0375548144411</v>
      </c>
      <c r="Z26" s="621">
        <v>275.041</v>
      </c>
      <c r="AA26" s="621">
        <v>-19.231639999999999</v>
      </c>
      <c r="AB26" s="618">
        <v>134.6591</v>
      </c>
      <c r="AC26" s="618">
        <v>24.0213</v>
      </c>
      <c r="AD26" s="620">
        <v>15.4519855254</v>
      </c>
      <c r="AE26" s="618">
        <v>2.4409999999999998</v>
      </c>
      <c r="AF26" s="618">
        <v>0.38600000000000001</v>
      </c>
      <c r="AG26" s="618">
        <v>4.7699999999999996</v>
      </c>
      <c r="AH26" s="618">
        <v>71.361000000000004</v>
      </c>
      <c r="AI26" s="617">
        <v>1943.3240000000001</v>
      </c>
      <c r="AJ26" s="618">
        <v>357.89067</v>
      </c>
      <c r="AK26" s="618">
        <v>-5.5026000000000002</v>
      </c>
      <c r="AL26" s="618">
        <v>293.30164000000002</v>
      </c>
      <c r="AM26" s="618">
        <v>-4.8689999999999997E-2</v>
      </c>
      <c r="AN26" s="616">
        <v>150449894.69999999</v>
      </c>
      <c r="AO26" s="619">
        <v>-0.40537089999999998</v>
      </c>
      <c r="AP26" s="616">
        <v>368817.26088999998</v>
      </c>
      <c r="AQ26" s="619">
        <v>-0.26233089999999998</v>
      </c>
      <c r="AR26" s="618">
        <v>115.1613</v>
      </c>
      <c r="AS26" s="616" t="s">
        <v>473</v>
      </c>
      <c r="AT26" s="618">
        <v>64.711600000000004</v>
      </c>
    </row>
    <row r="27" spans="1:46">
      <c r="A27" s="50" t="s">
        <v>1086</v>
      </c>
      <c r="B27" s="25" t="s">
        <v>799</v>
      </c>
      <c r="C27" s="38">
        <v>0.37847222222222227</v>
      </c>
      <c r="E27" s="19">
        <v>300</v>
      </c>
      <c r="F27" s="16" t="s">
        <v>1039</v>
      </c>
      <c r="G27" s="33">
        <v>870</v>
      </c>
      <c r="H27" s="33">
        <v>778</v>
      </c>
      <c r="I27" s="91" t="s">
        <v>438</v>
      </c>
      <c r="J27" s="66" t="s">
        <v>796</v>
      </c>
      <c r="K27" s="33">
        <v>4</v>
      </c>
      <c r="L27" s="33">
        <v>180</v>
      </c>
      <c r="M27" s="19">
        <v>7698.9647000000004</v>
      </c>
      <c r="Q27" s="100">
        <v>266</v>
      </c>
      <c r="R27" s="100">
        <v>261.26670000000001</v>
      </c>
      <c r="S27" s="431" t="s">
        <v>375</v>
      </c>
      <c r="T27" s="401">
        <v>0</v>
      </c>
      <c r="U27" s="438">
        <v>0</v>
      </c>
      <c r="V27" s="431" t="s">
        <v>198</v>
      </c>
      <c r="W27" s="617">
        <v>-39.46499229580639</v>
      </c>
      <c r="X27" s="617">
        <v>82.723249420837178</v>
      </c>
      <c r="Y27" s="617">
        <v>160.87043099035236</v>
      </c>
      <c r="Z27" s="621">
        <v>275.10115999999999</v>
      </c>
      <c r="AA27" s="621">
        <v>-19.232520000000001</v>
      </c>
      <c r="AB27" s="618">
        <v>136.22790000000001</v>
      </c>
      <c r="AC27" s="618">
        <v>25.178699999999999</v>
      </c>
      <c r="AD27" s="620">
        <v>15.585683917500001</v>
      </c>
      <c r="AE27" s="618">
        <v>2.3370000000000002</v>
      </c>
      <c r="AF27" s="618">
        <v>0.37</v>
      </c>
      <c r="AG27" s="618">
        <v>4.7699999999999996</v>
      </c>
      <c r="AH27" s="618">
        <v>71.319999999999993</v>
      </c>
      <c r="AI27" s="617">
        <v>1943.9770000000001</v>
      </c>
      <c r="AJ27" s="618">
        <v>357.87448999999998</v>
      </c>
      <c r="AK27" s="618">
        <v>-5.5003299999999999</v>
      </c>
      <c r="AL27" s="618">
        <v>293.23394000000002</v>
      </c>
      <c r="AM27" s="618">
        <v>-4.888E-2</v>
      </c>
      <c r="AN27" s="616">
        <v>150449700</v>
      </c>
      <c r="AO27" s="619">
        <v>-0.40590140000000002</v>
      </c>
      <c r="AP27" s="616">
        <v>368693.49611000001</v>
      </c>
      <c r="AQ27" s="619">
        <v>-0.2533551</v>
      </c>
      <c r="AR27" s="618">
        <v>115.11020000000001</v>
      </c>
      <c r="AS27" s="616" t="s">
        <v>473</v>
      </c>
      <c r="AT27" s="618">
        <v>64.762699999999995</v>
      </c>
    </row>
    <row r="28" spans="1:46">
      <c r="A28" s="50" t="s">
        <v>1254</v>
      </c>
      <c r="B28" s="25" t="s">
        <v>800</v>
      </c>
      <c r="C28" s="38">
        <v>0.3840277777777778</v>
      </c>
      <c r="E28" s="19">
        <v>300</v>
      </c>
      <c r="F28" s="16" t="s">
        <v>1039</v>
      </c>
      <c r="G28" s="33">
        <v>870</v>
      </c>
      <c r="H28" s="33">
        <v>778</v>
      </c>
      <c r="I28" s="91" t="s">
        <v>1300</v>
      </c>
      <c r="J28" s="66" t="s">
        <v>796</v>
      </c>
      <c r="K28" s="33">
        <v>4</v>
      </c>
      <c r="L28" s="33">
        <v>180</v>
      </c>
      <c r="M28" s="19">
        <v>7698.9647000000004</v>
      </c>
      <c r="Q28" s="100">
        <v>266</v>
      </c>
      <c r="R28" s="100">
        <v>261.26670000000001</v>
      </c>
      <c r="S28" s="431" t="s">
        <v>1132</v>
      </c>
      <c r="T28" s="401">
        <v>0</v>
      </c>
      <c r="U28" s="438">
        <v>0</v>
      </c>
      <c r="V28" s="431" t="s">
        <v>199</v>
      </c>
      <c r="W28" s="617">
        <v>-135.19318338437805</v>
      </c>
      <c r="X28" s="617">
        <v>-82.403447939374644</v>
      </c>
      <c r="Y28" s="617">
        <v>160.81786747940578</v>
      </c>
      <c r="Z28" s="621">
        <v>275.16063000000003</v>
      </c>
      <c r="AA28" s="621">
        <v>-19.233129999999999</v>
      </c>
      <c r="AB28" s="618">
        <v>137.8409</v>
      </c>
      <c r="AC28" s="618">
        <v>26.303599999999999</v>
      </c>
      <c r="AD28" s="620">
        <v>15.7193823097</v>
      </c>
      <c r="AE28" s="618">
        <v>2.2450000000000001</v>
      </c>
      <c r="AF28" s="618">
        <v>0.35499999999999998</v>
      </c>
      <c r="AG28" s="618">
        <v>4.7699999999999996</v>
      </c>
      <c r="AH28" s="618">
        <v>71.28</v>
      </c>
      <c r="AI28" s="617">
        <v>1944.607</v>
      </c>
      <c r="AJ28" s="618">
        <v>357.85768000000002</v>
      </c>
      <c r="AK28" s="618">
        <v>-5.4983300000000002</v>
      </c>
      <c r="AL28" s="618">
        <v>293.16624000000002</v>
      </c>
      <c r="AM28" s="618">
        <v>-4.9070000000000003E-2</v>
      </c>
      <c r="AN28" s="616">
        <v>150449505</v>
      </c>
      <c r="AO28" s="619">
        <v>-0.40643049999999997</v>
      </c>
      <c r="AP28" s="616">
        <v>368574.10609000002</v>
      </c>
      <c r="AQ28" s="619">
        <v>-0.24410280000000001</v>
      </c>
      <c r="AR28" s="618">
        <v>115.05970000000001</v>
      </c>
      <c r="AS28" s="616" t="s">
        <v>473</v>
      </c>
      <c r="AT28" s="618">
        <v>64.813199999999995</v>
      </c>
    </row>
    <row r="29" spans="1:46">
      <c r="A29" s="50" t="s">
        <v>1309</v>
      </c>
      <c r="B29" s="25" t="s">
        <v>1040</v>
      </c>
      <c r="C29" s="38">
        <v>0.3888888888888889</v>
      </c>
      <c r="E29" s="19">
        <v>30</v>
      </c>
      <c r="F29" s="16" t="s">
        <v>1039</v>
      </c>
      <c r="G29" s="33">
        <v>870</v>
      </c>
      <c r="H29" s="33">
        <v>778</v>
      </c>
      <c r="I29" s="91" t="s">
        <v>1181</v>
      </c>
      <c r="J29" s="66" t="s">
        <v>796</v>
      </c>
      <c r="K29" s="33">
        <v>4</v>
      </c>
      <c r="L29" s="33">
        <v>180</v>
      </c>
      <c r="M29" s="19">
        <v>7698.9647000000004</v>
      </c>
      <c r="Q29" s="100">
        <v>266</v>
      </c>
      <c r="R29" s="100">
        <v>261.26670000000001</v>
      </c>
      <c r="S29" s="431" t="s">
        <v>1188</v>
      </c>
      <c r="T29" s="401"/>
      <c r="U29" s="438"/>
      <c r="V29" s="342"/>
      <c r="W29"/>
      <c r="X29"/>
      <c r="Y29"/>
      <c r="Z29" s="621">
        <v>275.19011999999998</v>
      </c>
      <c r="AA29" s="621">
        <v>-19.233319999999999</v>
      </c>
      <c r="AB29" s="618">
        <v>138.6644</v>
      </c>
      <c r="AC29" s="618">
        <v>26.853300000000001</v>
      </c>
      <c r="AD29" s="620">
        <v>15.7862315057</v>
      </c>
      <c r="AE29" s="618">
        <v>2.2029999999999998</v>
      </c>
      <c r="AF29" s="618">
        <v>0.34799999999999998</v>
      </c>
      <c r="AG29" s="618">
        <v>4.7699999999999996</v>
      </c>
      <c r="AH29" s="618">
        <v>71.260999999999996</v>
      </c>
      <c r="AI29" s="617">
        <v>1944.913</v>
      </c>
      <c r="AJ29" s="618">
        <v>357.84904</v>
      </c>
      <c r="AK29" s="618">
        <v>-5.4974299999999996</v>
      </c>
      <c r="AL29" s="618">
        <v>293.13240000000002</v>
      </c>
      <c r="AM29" s="618">
        <v>-4.9169999999999998E-2</v>
      </c>
      <c r="AN29" s="616">
        <v>150449407.40000001</v>
      </c>
      <c r="AO29" s="619">
        <v>-0.40669450000000001</v>
      </c>
      <c r="AP29" s="616">
        <v>368516.09250000003</v>
      </c>
      <c r="AQ29" s="619">
        <v>-0.23937629999999999</v>
      </c>
      <c r="AR29" s="618">
        <v>115.0346</v>
      </c>
      <c r="AS29" s="616" t="s">
        <v>473</v>
      </c>
      <c r="AT29" s="618">
        <v>64.838200000000001</v>
      </c>
    </row>
    <row r="30" spans="1:46">
      <c r="A30" s="50" t="s">
        <v>1338</v>
      </c>
      <c r="B30" s="25" t="s">
        <v>982</v>
      </c>
      <c r="C30" s="38">
        <v>0.39166666666666666</v>
      </c>
      <c r="D30" s="32">
        <v>0</v>
      </c>
      <c r="E30" s="19">
        <v>30</v>
      </c>
      <c r="F30" s="16" t="s">
        <v>1038</v>
      </c>
      <c r="G30" s="16">
        <v>880</v>
      </c>
      <c r="H30" s="33">
        <v>860</v>
      </c>
      <c r="I30" s="57" t="s">
        <v>975</v>
      </c>
      <c r="J30" s="66" t="s">
        <v>1258</v>
      </c>
      <c r="K30" s="33">
        <v>4</v>
      </c>
      <c r="L30" s="33">
        <v>180</v>
      </c>
      <c r="M30" s="80">
        <v>7647.38</v>
      </c>
      <c r="N30" t="s">
        <v>590</v>
      </c>
      <c r="O30" s="115">
        <v>266</v>
      </c>
      <c r="P30" s="115">
        <v>261.39999999999998</v>
      </c>
      <c r="Q30" s="100">
        <v>266</v>
      </c>
      <c r="R30" s="100">
        <v>261.26670000000001</v>
      </c>
      <c r="S30"/>
      <c r="T30" s="401"/>
      <c r="U30" s="438"/>
      <c r="V30" s="342"/>
      <c r="W30"/>
      <c r="X30"/>
      <c r="Y30"/>
    </row>
    <row r="31" spans="1:46">
      <c r="A31" s="50" t="s">
        <v>1338</v>
      </c>
      <c r="B31" s="25" t="s">
        <v>1324</v>
      </c>
      <c r="C31" s="38">
        <v>0.39305555555555555</v>
      </c>
      <c r="D31" s="32">
        <v>0</v>
      </c>
      <c r="E31" s="19">
        <v>30</v>
      </c>
      <c r="F31" s="19" t="s">
        <v>1037</v>
      </c>
      <c r="G31" s="16">
        <v>1190</v>
      </c>
      <c r="H31" s="33">
        <v>994</v>
      </c>
      <c r="I31" s="57" t="s">
        <v>975</v>
      </c>
      <c r="J31" s="66" t="s">
        <v>1258</v>
      </c>
      <c r="K31" s="33">
        <v>4</v>
      </c>
      <c r="L31" s="33">
        <v>180</v>
      </c>
      <c r="M31" s="19">
        <v>5891.451</v>
      </c>
      <c r="N31" t="s">
        <v>802</v>
      </c>
      <c r="O31" s="105">
        <v>265.39999999999998</v>
      </c>
      <c r="P31" s="105">
        <v>262.5</v>
      </c>
      <c r="Q31" s="100">
        <f>AVERAGE(O31,O50:O52)</f>
        <v>265.39999999999998</v>
      </c>
      <c r="R31" s="100">
        <f>AVERAGE(P31,P50:P52)</f>
        <v>262.45</v>
      </c>
      <c r="S31"/>
      <c r="T31" s="401"/>
      <c r="U31" s="438"/>
      <c r="V31" s="342"/>
      <c r="W31"/>
      <c r="X31"/>
      <c r="Y31"/>
    </row>
    <row r="32" spans="1:46">
      <c r="A32" s="50" t="s">
        <v>1345</v>
      </c>
      <c r="B32" s="25" t="s">
        <v>1043</v>
      </c>
      <c r="C32" s="38">
        <v>0.3972222222222222</v>
      </c>
      <c r="E32" s="19">
        <v>300</v>
      </c>
      <c r="F32" s="19" t="s">
        <v>1037</v>
      </c>
      <c r="G32" s="33">
        <v>1190</v>
      </c>
      <c r="H32" s="33">
        <v>1099</v>
      </c>
      <c r="I32" s="91" t="s">
        <v>1300</v>
      </c>
      <c r="J32" s="66" t="s">
        <v>796</v>
      </c>
      <c r="K32" s="33">
        <v>4</v>
      </c>
      <c r="L32" s="33">
        <v>180</v>
      </c>
      <c r="M32" s="19">
        <v>5889.9508999999998</v>
      </c>
      <c r="Q32" s="100">
        <v>265.39999999999998</v>
      </c>
      <c r="R32" s="100">
        <v>262.45</v>
      </c>
      <c r="S32" s="431" t="s">
        <v>1262</v>
      </c>
      <c r="T32" s="401">
        <v>0</v>
      </c>
      <c r="U32" s="441">
        <v>0</v>
      </c>
      <c r="V32" s="431" t="s">
        <v>13</v>
      </c>
      <c r="W32" s="617">
        <v>-92.178919520412094</v>
      </c>
      <c r="X32" s="617">
        <v>-3.0236344098596413</v>
      </c>
      <c r="Y32" s="617">
        <v>160.70704587327759</v>
      </c>
      <c r="Z32" s="621">
        <v>275.29928999999998</v>
      </c>
      <c r="AA32" s="621">
        <v>-19.233429999999998</v>
      </c>
      <c r="AB32" s="618">
        <v>141.85589999999999</v>
      </c>
      <c r="AC32" s="618">
        <v>28.834099999999999</v>
      </c>
      <c r="AD32" s="620">
        <v>16.036915990899999</v>
      </c>
      <c r="AE32" s="618">
        <v>2.0649999999999999</v>
      </c>
      <c r="AF32" s="618">
        <v>0.32700000000000001</v>
      </c>
      <c r="AG32" s="618">
        <v>4.7699999999999996</v>
      </c>
      <c r="AH32" s="618">
        <v>71.188000000000002</v>
      </c>
      <c r="AI32" s="617">
        <v>1946.0070000000001</v>
      </c>
      <c r="AJ32" s="618">
        <v>357.81531999999999</v>
      </c>
      <c r="AK32" s="618">
        <v>-5.4946700000000002</v>
      </c>
      <c r="AL32" s="618">
        <v>293.00546000000003</v>
      </c>
      <c r="AM32" s="618">
        <v>-4.9529999999999998E-2</v>
      </c>
      <c r="AN32" s="616">
        <v>150449041</v>
      </c>
      <c r="AO32" s="619">
        <v>-0.40768179999999998</v>
      </c>
      <c r="AP32" s="616">
        <v>368308.83873000002</v>
      </c>
      <c r="AQ32" s="619">
        <v>-0.22108240000000001</v>
      </c>
      <c r="AR32" s="618">
        <v>114.9421</v>
      </c>
      <c r="AS32" s="616" t="s">
        <v>473</v>
      </c>
      <c r="AT32" s="618">
        <v>64.930800000000005</v>
      </c>
    </row>
    <row r="33" spans="1:46">
      <c r="A33" s="50" t="s">
        <v>1345</v>
      </c>
      <c r="B33" s="25" t="s">
        <v>1044</v>
      </c>
      <c r="C33" s="38">
        <v>0.40138888888888885</v>
      </c>
      <c r="E33" s="19">
        <v>300</v>
      </c>
      <c r="F33" s="19" t="s">
        <v>1037</v>
      </c>
      <c r="G33" s="33">
        <v>1190</v>
      </c>
      <c r="H33" s="33">
        <v>1099</v>
      </c>
      <c r="I33" s="91" t="s">
        <v>792</v>
      </c>
      <c r="J33" s="66" t="s">
        <v>796</v>
      </c>
      <c r="K33" s="33">
        <v>4</v>
      </c>
      <c r="L33" s="33">
        <v>180</v>
      </c>
      <c r="M33" s="19">
        <v>5889.9508999999998</v>
      </c>
      <c r="Q33" s="100">
        <v>265.39999999999998</v>
      </c>
      <c r="R33" s="100">
        <v>262.45</v>
      </c>
      <c r="S33" s="431" t="s">
        <v>1262</v>
      </c>
      <c r="T33" s="401">
        <v>0</v>
      </c>
      <c r="U33" s="441">
        <v>0</v>
      </c>
      <c r="V33" s="431" t="s">
        <v>203</v>
      </c>
      <c r="W33" s="617">
        <v>-92.147579003675034</v>
      </c>
      <c r="X33" s="617">
        <v>-2.8929458604007299</v>
      </c>
      <c r="Y33" s="617">
        <v>368.20223246973774</v>
      </c>
      <c r="Z33" s="621">
        <v>275.34235999999999</v>
      </c>
      <c r="AA33" s="621">
        <v>-19.233180000000001</v>
      </c>
      <c r="AB33" s="618">
        <v>143.17910000000001</v>
      </c>
      <c r="AC33" s="618">
        <v>29.588699999999999</v>
      </c>
      <c r="AD33" s="620">
        <v>16.137189785</v>
      </c>
      <c r="AE33" s="618">
        <v>2.0169999999999999</v>
      </c>
      <c r="AF33" s="618">
        <v>0.31900000000000001</v>
      </c>
      <c r="AG33" s="618">
        <v>4.7699999999999996</v>
      </c>
      <c r="AH33" s="618">
        <v>71.159000000000006</v>
      </c>
      <c r="AI33" s="617">
        <v>1946.42</v>
      </c>
      <c r="AJ33" s="618">
        <v>357.80128000000002</v>
      </c>
      <c r="AK33" s="618">
        <v>-5.4938500000000001</v>
      </c>
      <c r="AL33" s="618">
        <v>292.95468</v>
      </c>
      <c r="AM33" s="618">
        <v>-4.9680000000000002E-2</v>
      </c>
      <c r="AN33" s="616">
        <v>150448894.09999999</v>
      </c>
      <c r="AO33" s="619">
        <v>-0.40807539999999998</v>
      </c>
      <c r="AP33" s="616">
        <v>368230.61254</v>
      </c>
      <c r="AQ33" s="619">
        <v>-0.21352460000000001</v>
      </c>
      <c r="AR33" s="618">
        <v>114.90560000000001</v>
      </c>
      <c r="AS33" s="616" t="s">
        <v>473</v>
      </c>
      <c r="AT33" s="618">
        <v>64.967200000000005</v>
      </c>
    </row>
    <row r="34" spans="1:46">
      <c r="A34" s="50" t="s">
        <v>1345</v>
      </c>
      <c r="B34" s="25" t="s">
        <v>874</v>
      </c>
      <c r="C34" s="38">
        <v>0.40625</v>
      </c>
      <c r="E34" s="19">
        <v>300</v>
      </c>
      <c r="F34" s="19" t="s">
        <v>1037</v>
      </c>
      <c r="G34" s="33">
        <v>1190</v>
      </c>
      <c r="H34" s="33">
        <v>1099</v>
      </c>
      <c r="I34" s="91" t="s">
        <v>507</v>
      </c>
      <c r="J34" s="66" t="s">
        <v>796</v>
      </c>
      <c r="K34" s="33">
        <v>4</v>
      </c>
      <c r="L34" s="33">
        <v>180</v>
      </c>
      <c r="M34" s="19">
        <v>5889.9508999999998</v>
      </c>
      <c r="Q34" s="100">
        <v>265.39999999999998</v>
      </c>
      <c r="R34" s="100">
        <v>262.45</v>
      </c>
      <c r="S34" s="431" t="s">
        <v>1262</v>
      </c>
      <c r="T34" s="401">
        <v>28</v>
      </c>
      <c r="U34" s="441">
        <v>0</v>
      </c>
      <c r="V34" s="431" t="s">
        <v>13</v>
      </c>
      <c r="W34" s="617">
        <v>-92.065464981964922</v>
      </c>
      <c r="X34" s="617">
        <v>-2.6738827530211871</v>
      </c>
      <c r="Y34" s="617">
        <v>868.22618466168569</v>
      </c>
      <c r="Z34" s="621">
        <v>275.39220999999998</v>
      </c>
      <c r="AA34" s="621">
        <v>-19.232679999999998</v>
      </c>
      <c r="AB34" s="618">
        <v>144.75700000000001</v>
      </c>
      <c r="AC34" s="618">
        <v>30.440100000000001</v>
      </c>
      <c r="AD34" s="620">
        <v>16.2541758781</v>
      </c>
      <c r="AE34" s="618">
        <v>1.9670000000000001</v>
      </c>
      <c r="AF34" s="618">
        <v>0.311</v>
      </c>
      <c r="AG34" s="618">
        <v>4.7699999999999996</v>
      </c>
      <c r="AH34" s="618">
        <v>71.125</v>
      </c>
      <c r="AI34" s="617">
        <v>1946.885</v>
      </c>
      <c r="AJ34" s="618">
        <v>357.78451000000001</v>
      </c>
      <c r="AK34" s="618">
        <v>-5.4931000000000001</v>
      </c>
      <c r="AL34" s="618">
        <v>292.89544000000001</v>
      </c>
      <c r="AM34" s="618">
        <v>-4.9849999999999998E-2</v>
      </c>
      <c r="AN34" s="616">
        <v>150448722.59999999</v>
      </c>
      <c r="AO34" s="619">
        <v>-0.4085337</v>
      </c>
      <c r="AP34" s="616">
        <v>368142.82017999998</v>
      </c>
      <c r="AQ34" s="619">
        <v>-0.204543</v>
      </c>
      <c r="AR34" s="618">
        <v>114.8634</v>
      </c>
      <c r="AS34" s="616" t="s">
        <v>473</v>
      </c>
      <c r="AT34" s="618">
        <v>65.009399999999999</v>
      </c>
    </row>
    <row r="35" spans="1:46">
      <c r="A35" s="50" t="s">
        <v>1345</v>
      </c>
      <c r="B35" s="25" t="s">
        <v>875</v>
      </c>
      <c r="C35" s="38">
        <v>0.41041666666666665</v>
      </c>
      <c r="E35" s="19">
        <v>300</v>
      </c>
      <c r="F35" s="19" t="s">
        <v>1037</v>
      </c>
      <c r="G35" s="33">
        <v>1190</v>
      </c>
      <c r="H35" s="33">
        <v>1099</v>
      </c>
      <c r="I35" s="91" t="s">
        <v>508</v>
      </c>
      <c r="J35" s="66" t="s">
        <v>796</v>
      </c>
      <c r="K35" s="33">
        <v>4</v>
      </c>
      <c r="L35" s="33">
        <v>180</v>
      </c>
      <c r="M35" s="19">
        <v>5889.9508999999998</v>
      </c>
      <c r="Q35" s="100">
        <v>265.39999999999998</v>
      </c>
      <c r="R35" s="100">
        <v>262.45</v>
      </c>
      <c r="S35" s="431" t="s">
        <v>1262</v>
      </c>
      <c r="T35" s="401">
        <v>42</v>
      </c>
      <c r="U35" s="441">
        <v>0</v>
      </c>
      <c r="V35" s="431" t="s">
        <v>13</v>
      </c>
      <c r="W35" s="617">
        <v>-92.014259854115195</v>
      </c>
      <c r="X35" s="617">
        <v>-2.5722133458923029</v>
      </c>
      <c r="Y35" s="617">
        <v>1221.8088563533483</v>
      </c>
      <c r="Z35" s="621">
        <v>275.43459999999999</v>
      </c>
      <c r="AA35" s="621">
        <v>-19.232060000000001</v>
      </c>
      <c r="AB35" s="618">
        <v>146.13900000000001</v>
      </c>
      <c r="AC35" s="618">
        <v>31.144100000000002</v>
      </c>
      <c r="AD35" s="620">
        <v>16.354449672200001</v>
      </c>
      <c r="AE35" s="618">
        <v>1.927</v>
      </c>
      <c r="AF35" s="618">
        <v>0.30499999999999999</v>
      </c>
      <c r="AG35" s="618">
        <v>4.7699999999999996</v>
      </c>
      <c r="AH35" s="618">
        <v>71.096999999999994</v>
      </c>
      <c r="AI35" s="617">
        <v>1947.2670000000001</v>
      </c>
      <c r="AJ35" s="618">
        <v>357.76983000000001</v>
      </c>
      <c r="AK35" s="618">
        <v>-5.4926399999999997</v>
      </c>
      <c r="AL35" s="618">
        <v>292.84467000000001</v>
      </c>
      <c r="AM35" s="618">
        <v>-4.999E-2</v>
      </c>
      <c r="AN35" s="616">
        <v>150448575.5</v>
      </c>
      <c r="AO35" s="619">
        <v>-0.4089256</v>
      </c>
      <c r="AP35" s="616">
        <v>368070.59755000001</v>
      </c>
      <c r="AQ35" s="619">
        <v>-0.19670960000000001</v>
      </c>
      <c r="AR35" s="618">
        <v>114.8275</v>
      </c>
      <c r="AS35" s="616" t="s">
        <v>473</v>
      </c>
      <c r="AT35" s="618">
        <v>65.045299999999997</v>
      </c>
    </row>
    <row r="36" spans="1:46">
      <c r="A36" s="50" t="s">
        <v>1345</v>
      </c>
      <c r="B36" s="25" t="s">
        <v>877</v>
      </c>
      <c r="C36" s="38">
        <v>0.4152777777777778</v>
      </c>
      <c r="E36" s="19">
        <v>300</v>
      </c>
      <c r="F36" s="19" t="s">
        <v>1037</v>
      </c>
      <c r="G36" s="33">
        <v>1190</v>
      </c>
      <c r="H36" s="33">
        <v>1099</v>
      </c>
      <c r="I36" s="91" t="s">
        <v>1149</v>
      </c>
      <c r="J36" s="66" t="s">
        <v>796</v>
      </c>
      <c r="K36" s="33">
        <v>4</v>
      </c>
      <c r="L36" s="33">
        <v>180</v>
      </c>
      <c r="M36" s="19">
        <v>5889.9508999999998</v>
      </c>
      <c r="Q36" s="100">
        <v>265.39999999999998</v>
      </c>
      <c r="R36" s="100">
        <v>262.45</v>
      </c>
      <c r="S36" s="431" t="s">
        <v>1262</v>
      </c>
      <c r="T36" s="401">
        <v>60</v>
      </c>
      <c r="U36" s="441">
        <v>0</v>
      </c>
      <c r="V36" s="431" t="s">
        <v>13</v>
      </c>
      <c r="W36" s="617">
        <v>-91.950015207806004</v>
      </c>
      <c r="X36" s="617">
        <v>-2.4804615238818166</v>
      </c>
      <c r="Y36" s="617">
        <v>1676.3512135476112</v>
      </c>
      <c r="Z36" s="621">
        <v>275.47669999999999</v>
      </c>
      <c r="AA36" s="621">
        <v>-19.231269999999999</v>
      </c>
      <c r="AB36" s="618">
        <v>147.54839999999999</v>
      </c>
      <c r="AC36" s="618">
        <v>31.8232</v>
      </c>
      <c r="AD36" s="620">
        <v>16.454723466299999</v>
      </c>
      <c r="AE36" s="618">
        <v>1.89</v>
      </c>
      <c r="AF36" s="618">
        <v>0.29899999999999999</v>
      </c>
      <c r="AG36" s="618">
        <v>4.78</v>
      </c>
      <c r="AH36" s="618">
        <v>71.069000000000003</v>
      </c>
      <c r="AI36" s="617">
        <v>1947.634</v>
      </c>
      <c r="AJ36" s="618">
        <v>357.75488000000001</v>
      </c>
      <c r="AK36" s="618">
        <v>-5.4923500000000001</v>
      </c>
      <c r="AL36" s="618">
        <v>292.79388999999998</v>
      </c>
      <c r="AM36" s="618">
        <v>-5.0139999999999997E-2</v>
      </c>
      <c r="AN36" s="616">
        <v>150448428.19999999</v>
      </c>
      <c r="AO36" s="619">
        <v>-0.40931689999999998</v>
      </c>
      <c r="AP36" s="616">
        <v>368001.21632000001</v>
      </c>
      <c r="AQ36" s="619">
        <v>-0.18875700000000001</v>
      </c>
      <c r="AR36" s="618">
        <v>114.7919</v>
      </c>
      <c r="AS36" s="616" t="s">
        <v>473</v>
      </c>
      <c r="AT36" s="618">
        <v>65.0809</v>
      </c>
    </row>
    <row r="37" spans="1:46">
      <c r="A37" s="50" t="s">
        <v>1309</v>
      </c>
      <c r="B37" s="25" t="s">
        <v>879</v>
      </c>
      <c r="C37" s="38">
        <v>0.42083333333333334</v>
      </c>
      <c r="E37" s="19">
        <v>30</v>
      </c>
      <c r="F37" s="19" t="s">
        <v>1037</v>
      </c>
      <c r="G37" s="33">
        <v>1190</v>
      </c>
      <c r="H37" s="33">
        <v>1099</v>
      </c>
      <c r="I37" s="91" t="s">
        <v>1181</v>
      </c>
      <c r="J37" s="66" t="s">
        <v>796</v>
      </c>
      <c r="K37" s="33">
        <v>4</v>
      </c>
      <c r="L37" s="33">
        <v>180</v>
      </c>
      <c r="M37" s="19">
        <v>5889.9508999999998</v>
      </c>
      <c r="Q37" s="100">
        <v>265.39999999999998</v>
      </c>
      <c r="R37" s="100">
        <v>262.45</v>
      </c>
      <c r="S37" s="431" t="s">
        <v>1188</v>
      </c>
      <c r="T37" s="401"/>
      <c r="U37" s="438"/>
      <c r="V37" s="342"/>
      <c r="W37"/>
      <c r="X37"/>
      <c r="Y37"/>
      <c r="Z37" s="621">
        <v>275.51850999999999</v>
      </c>
      <c r="AA37" s="621">
        <v>-19.2303</v>
      </c>
      <c r="AB37" s="618">
        <v>148.98509999999999</v>
      </c>
      <c r="AC37" s="618">
        <v>32.476700000000001</v>
      </c>
      <c r="AD37" s="620">
        <v>16.554997260299999</v>
      </c>
      <c r="AE37" s="618">
        <v>1.857</v>
      </c>
      <c r="AF37" s="618">
        <v>0.29399999999999998</v>
      </c>
      <c r="AG37" s="618">
        <v>4.78</v>
      </c>
      <c r="AH37" s="618">
        <v>71.040999999999997</v>
      </c>
      <c r="AI37" s="617">
        <v>1947.9860000000001</v>
      </c>
      <c r="AJ37" s="618">
        <v>357.73966000000001</v>
      </c>
      <c r="AK37" s="618">
        <v>-5.4922300000000002</v>
      </c>
      <c r="AL37" s="618">
        <v>292.74311999999998</v>
      </c>
      <c r="AM37" s="618">
        <v>-5.0279999999999998E-2</v>
      </c>
      <c r="AN37" s="616">
        <v>150448280.80000001</v>
      </c>
      <c r="AO37" s="619">
        <v>-0.4097073</v>
      </c>
      <c r="AP37" s="616">
        <v>367934.71847999998</v>
      </c>
      <c r="AQ37" s="619">
        <v>-0.1806902</v>
      </c>
      <c r="AR37" s="618">
        <v>114.75660000000001</v>
      </c>
      <c r="AS37" s="616" t="s">
        <v>473</v>
      </c>
      <c r="AT37" s="618">
        <v>65.116200000000006</v>
      </c>
    </row>
    <row r="38" spans="1:46">
      <c r="A38" s="50" t="s">
        <v>1172</v>
      </c>
      <c r="B38" s="25" t="s">
        <v>880</v>
      </c>
      <c r="C38" s="38">
        <v>0.42152777777777778</v>
      </c>
      <c r="E38" s="19">
        <v>300</v>
      </c>
      <c r="F38" s="19" t="s">
        <v>1037</v>
      </c>
      <c r="G38" s="33">
        <v>1190</v>
      </c>
      <c r="H38" s="33">
        <v>1099</v>
      </c>
      <c r="I38" s="91" t="s">
        <v>4</v>
      </c>
      <c r="J38" s="66" t="s">
        <v>796</v>
      </c>
      <c r="K38" s="33">
        <v>4</v>
      </c>
      <c r="L38" s="33">
        <v>180</v>
      </c>
      <c r="M38" s="19">
        <v>5889.9508999999998</v>
      </c>
      <c r="Q38" s="100">
        <v>265.39999999999998</v>
      </c>
      <c r="R38" s="100">
        <v>262.45</v>
      </c>
      <c r="S38"/>
      <c r="T38" s="401"/>
      <c r="U38" s="438"/>
      <c r="V38" s="342"/>
      <c r="W38"/>
      <c r="X38"/>
      <c r="Y38"/>
    </row>
    <row r="39" spans="1:46">
      <c r="A39" s="50" t="s">
        <v>1338</v>
      </c>
      <c r="B39" s="25" t="s">
        <v>883</v>
      </c>
      <c r="C39" s="38">
        <v>0.42708333333333331</v>
      </c>
      <c r="D39" s="32">
        <v>0</v>
      </c>
      <c r="E39" s="19">
        <v>30</v>
      </c>
      <c r="F39" s="19" t="s">
        <v>1037</v>
      </c>
      <c r="G39" s="16">
        <v>1190</v>
      </c>
      <c r="H39" s="33">
        <v>994</v>
      </c>
      <c r="I39" s="57" t="s">
        <v>975</v>
      </c>
      <c r="J39" s="66" t="s">
        <v>1258</v>
      </c>
      <c r="K39" s="33">
        <v>4</v>
      </c>
      <c r="L39" s="33">
        <v>180</v>
      </c>
      <c r="M39" s="19">
        <v>5891.451</v>
      </c>
      <c r="Q39" s="100">
        <v>265.39999999999998</v>
      </c>
      <c r="R39" s="100">
        <v>262.45</v>
      </c>
      <c r="S39"/>
      <c r="T39" s="401"/>
      <c r="U39" s="438"/>
      <c r="V39" s="342"/>
      <c r="W39"/>
      <c r="X39"/>
      <c r="Y39"/>
    </row>
    <row r="40" spans="1:46">
      <c r="A40" s="50" t="s">
        <v>437</v>
      </c>
      <c r="B40" s="25" t="s">
        <v>884</v>
      </c>
      <c r="C40" s="38">
        <v>0.4291666666666667</v>
      </c>
      <c r="E40" s="19">
        <v>300</v>
      </c>
      <c r="F40" s="19" t="s">
        <v>1037</v>
      </c>
      <c r="G40" s="16">
        <v>1190</v>
      </c>
      <c r="H40" s="33">
        <v>1099</v>
      </c>
      <c r="I40" s="91" t="s">
        <v>1300</v>
      </c>
      <c r="J40" s="66" t="s">
        <v>796</v>
      </c>
      <c r="K40" s="33">
        <v>4</v>
      </c>
      <c r="L40" s="33">
        <v>180</v>
      </c>
      <c r="M40" s="19">
        <v>5889.9508999999998</v>
      </c>
      <c r="Q40" s="100">
        <v>265.39999999999998</v>
      </c>
      <c r="R40" s="100">
        <v>262.45</v>
      </c>
      <c r="S40" s="431" t="s">
        <v>652</v>
      </c>
      <c r="T40" s="401">
        <v>0</v>
      </c>
      <c r="U40" s="441">
        <v>0</v>
      </c>
      <c r="V40" s="431" t="s">
        <v>13</v>
      </c>
      <c r="W40" s="617">
        <v>-89.479412136333735</v>
      </c>
      <c r="X40" s="617">
        <v>24.350427457453293</v>
      </c>
      <c r="Y40" s="617">
        <v>160.4746248881961</v>
      </c>
      <c r="Z40" s="621">
        <v>275.62191000000001</v>
      </c>
      <c r="AA40" s="621">
        <v>-19.22709</v>
      </c>
      <c r="AB40" s="618">
        <v>152.6951</v>
      </c>
      <c r="AC40" s="618">
        <v>33.991900000000001</v>
      </c>
      <c r="AD40" s="620">
        <v>16.805681745499999</v>
      </c>
      <c r="AE40" s="618">
        <v>1.784</v>
      </c>
      <c r="AF40" s="618">
        <v>0.28199999999999997</v>
      </c>
      <c r="AG40" s="618">
        <v>4.78</v>
      </c>
      <c r="AH40" s="618">
        <v>70.971999999999994</v>
      </c>
      <c r="AI40" s="617">
        <v>1948.798</v>
      </c>
      <c r="AJ40" s="618">
        <v>357.70055000000002</v>
      </c>
      <c r="AK40" s="618">
        <v>-5.4926899999999996</v>
      </c>
      <c r="AL40" s="618">
        <v>292.61617999999999</v>
      </c>
      <c r="AM40" s="618">
        <v>-5.0639999999999998E-2</v>
      </c>
      <c r="AN40" s="616">
        <v>150447911.59999999</v>
      </c>
      <c r="AO40" s="619">
        <v>-0.4106803</v>
      </c>
      <c r="AP40" s="616">
        <v>367781.34753000003</v>
      </c>
      <c r="AQ40" s="619">
        <v>-0.16005839999999999</v>
      </c>
      <c r="AR40" s="618">
        <v>114.6692</v>
      </c>
      <c r="AS40" s="616" t="s">
        <v>473</v>
      </c>
      <c r="AT40" s="618">
        <v>65.203500000000005</v>
      </c>
    </row>
    <row r="41" spans="1:46">
      <c r="A41" s="50" t="s">
        <v>437</v>
      </c>
      <c r="B41" s="25" t="s">
        <v>885</v>
      </c>
      <c r="C41" s="38">
        <v>0.43402777777777773</v>
      </c>
      <c r="E41" s="19">
        <v>300</v>
      </c>
      <c r="F41" s="19" t="s">
        <v>1037</v>
      </c>
      <c r="G41" s="16">
        <v>1190</v>
      </c>
      <c r="H41" s="33">
        <v>1099</v>
      </c>
      <c r="I41" s="91" t="s">
        <v>792</v>
      </c>
      <c r="J41" s="66" t="s">
        <v>796</v>
      </c>
      <c r="K41" s="33">
        <v>4</v>
      </c>
      <c r="L41" s="33">
        <v>180</v>
      </c>
      <c r="M41" s="19">
        <v>5889.9508999999998</v>
      </c>
      <c r="Q41" s="100">
        <v>265.39999999999998</v>
      </c>
      <c r="R41" s="100">
        <v>262.45</v>
      </c>
      <c r="S41" s="431" t="s">
        <v>652</v>
      </c>
      <c r="T41" s="401">
        <v>0</v>
      </c>
      <c r="U41" s="441">
        <v>0</v>
      </c>
      <c r="V41" s="431" t="s">
        <v>203</v>
      </c>
      <c r="W41" s="617">
        <v>-89.780135381667861</v>
      </c>
      <c r="X41" s="617">
        <v>21.606946804956028</v>
      </c>
      <c r="Y41" s="617">
        <v>367.68165928635972</v>
      </c>
      <c r="Z41" s="621">
        <v>275.66964000000002</v>
      </c>
      <c r="AA41" s="621">
        <v>-19.225200000000001</v>
      </c>
      <c r="AB41" s="618">
        <v>154.48320000000001</v>
      </c>
      <c r="AC41" s="618">
        <v>34.637900000000002</v>
      </c>
      <c r="AD41" s="620">
        <v>16.922667838500001</v>
      </c>
      <c r="AE41" s="618">
        <v>1.7549999999999999</v>
      </c>
      <c r="AF41" s="618">
        <v>0.27800000000000002</v>
      </c>
      <c r="AG41" s="618">
        <v>4.78</v>
      </c>
      <c r="AH41" s="618">
        <v>70.94</v>
      </c>
      <c r="AI41" s="617">
        <v>1949.143</v>
      </c>
      <c r="AJ41" s="618">
        <v>357.68182999999999</v>
      </c>
      <c r="AK41" s="618">
        <v>-5.49329</v>
      </c>
      <c r="AL41" s="618">
        <v>292.55694</v>
      </c>
      <c r="AM41" s="618">
        <v>-5.0810000000000001E-2</v>
      </c>
      <c r="AN41" s="616">
        <v>150447739</v>
      </c>
      <c r="AO41" s="619">
        <v>-0.41113270000000002</v>
      </c>
      <c r="AP41" s="616">
        <v>367716.19037999999</v>
      </c>
      <c r="AQ41" s="619">
        <v>-0.15022079999999999</v>
      </c>
      <c r="AR41" s="618">
        <v>114.6289</v>
      </c>
      <c r="AS41" s="616" t="s">
        <v>473</v>
      </c>
      <c r="AT41" s="618">
        <v>65.243799999999993</v>
      </c>
    </row>
    <row r="42" spans="1:46">
      <c r="A42" s="50" t="s">
        <v>437</v>
      </c>
      <c r="B42" s="25" t="s">
        <v>886</v>
      </c>
      <c r="C42" s="38">
        <v>0.43888888888888888</v>
      </c>
      <c r="E42" s="19">
        <v>300</v>
      </c>
      <c r="F42" s="19" t="s">
        <v>1037</v>
      </c>
      <c r="G42" s="16">
        <v>1190</v>
      </c>
      <c r="H42" s="33">
        <v>1099</v>
      </c>
      <c r="I42" s="91" t="s">
        <v>507</v>
      </c>
      <c r="J42" s="66" t="s">
        <v>796</v>
      </c>
      <c r="K42" s="33">
        <v>4</v>
      </c>
      <c r="L42" s="33">
        <v>180</v>
      </c>
      <c r="M42" s="19">
        <v>5889.9508999999998</v>
      </c>
      <c r="Q42" s="100">
        <v>265.39999999999998</v>
      </c>
      <c r="R42" s="100">
        <v>262.45</v>
      </c>
      <c r="S42" s="431" t="s">
        <v>652</v>
      </c>
      <c r="T42" s="401">
        <v>28</v>
      </c>
      <c r="U42" s="441">
        <v>0</v>
      </c>
      <c r="V42" s="431" t="s">
        <v>13</v>
      </c>
      <c r="W42" s="617">
        <v>-90.201078740929759</v>
      </c>
      <c r="X42" s="617">
        <v>17.314755695788044</v>
      </c>
      <c r="Y42" s="617">
        <v>814.0372486499632</v>
      </c>
      <c r="Z42" s="621">
        <v>275.71708000000001</v>
      </c>
      <c r="AA42" s="621">
        <v>-19.223050000000001</v>
      </c>
      <c r="AB42" s="618">
        <v>156.30619999999999</v>
      </c>
      <c r="AC42" s="618">
        <v>35.243200000000002</v>
      </c>
      <c r="AD42" s="620">
        <v>17.0396539316</v>
      </c>
      <c r="AE42" s="618">
        <v>1.7290000000000001</v>
      </c>
      <c r="AF42" s="618">
        <v>0.27300000000000002</v>
      </c>
      <c r="AG42" s="618">
        <v>4.78</v>
      </c>
      <c r="AH42" s="618">
        <v>70.908000000000001</v>
      </c>
      <c r="AI42" s="617">
        <v>1949.4670000000001</v>
      </c>
      <c r="AJ42" s="618">
        <v>357.66282000000001</v>
      </c>
      <c r="AK42" s="618">
        <v>-5.4941399999999998</v>
      </c>
      <c r="AL42" s="618">
        <v>292.49770000000001</v>
      </c>
      <c r="AM42" s="618">
        <v>-5.0979999999999998E-2</v>
      </c>
      <c r="AN42" s="616">
        <v>150447566.30000001</v>
      </c>
      <c r="AO42" s="619">
        <v>-0.41158410000000001</v>
      </c>
      <c r="AP42" s="616">
        <v>367655.19040000002</v>
      </c>
      <c r="AQ42" s="619">
        <v>-0.140262</v>
      </c>
      <c r="AR42" s="618">
        <v>114.5889</v>
      </c>
      <c r="AS42" s="616" t="s">
        <v>473</v>
      </c>
      <c r="AT42" s="618">
        <v>65.283900000000003</v>
      </c>
    </row>
    <row r="43" spans="1:46">
      <c r="A43" s="50" t="s">
        <v>437</v>
      </c>
      <c r="B43" s="25" t="s">
        <v>657</v>
      </c>
      <c r="C43" s="38">
        <v>0.44375000000000003</v>
      </c>
      <c r="E43" s="19">
        <v>300</v>
      </c>
      <c r="F43" s="19" t="s">
        <v>1037</v>
      </c>
      <c r="G43" s="16">
        <v>1190</v>
      </c>
      <c r="H43" s="33">
        <v>1099</v>
      </c>
      <c r="I43" s="91" t="s">
        <v>508</v>
      </c>
      <c r="J43" s="66" t="s">
        <v>796</v>
      </c>
      <c r="K43" s="33">
        <v>4</v>
      </c>
      <c r="L43" s="33">
        <v>180</v>
      </c>
      <c r="M43" s="19">
        <v>5889.9508999999998</v>
      </c>
      <c r="Q43" s="100">
        <v>265.39999999999998</v>
      </c>
      <c r="R43" s="100">
        <v>262.45</v>
      </c>
      <c r="S43" s="431" t="s">
        <v>652</v>
      </c>
      <c r="T43" s="401">
        <v>42</v>
      </c>
      <c r="U43" s="441">
        <v>0</v>
      </c>
      <c r="V43" s="431" t="s">
        <v>13</v>
      </c>
      <c r="W43" s="617">
        <v>-90.410052930081662</v>
      </c>
      <c r="X43" s="617">
        <v>14.998640525935523</v>
      </c>
      <c r="Y43" s="617">
        <v>1150.0756722280362</v>
      </c>
      <c r="Z43" s="621">
        <v>275.76423</v>
      </c>
      <c r="AA43" s="621">
        <v>-19.220649999999999</v>
      </c>
      <c r="AB43" s="618">
        <v>158.16290000000001</v>
      </c>
      <c r="AC43" s="618">
        <v>35.806100000000001</v>
      </c>
      <c r="AD43" s="620">
        <v>17.156640024600001</v>
      </c>
      <c r="AE43" s="618">
        <v>1.7050000000000001</v>
      </c>
      <c r="AF43" s="618">
        <v>0.27</v>
      </c>
      <c r="AG43" s="618">
        <v>4.78</v>
      </c>
      <c r="AH43" s="618">
        <v>70.876000000000005</v>
      </c>
      <c r="AI43" s="617">
        <v>1949.768</v>
      </c>
      <c r="AJ43" s="618">
        <v>357.64355999999998</v>
      </c>
      <c r="AK43" s="618">
        <v>-5.4952300000000003</v>
      </c>
      <c r="AL43" s="618">
        <v>292.43846000000002</v>
      </c>
      <c r="AM43" s="618">
        <v>-5.1150000000000001E-2</v>
      </c>
      <c r="AN43" s="616">
        <v>150447393.30000001</v>
      </c>
      <c r="AO43" s="619">
        <v>-0.41203440000000002</v>
      </c>
      <c r="AP43" s="616">
        <v>367598.39666999999</v>
      </c>
      <c r="AQ43" s="619">
        <v>-0.13019069999999999</v>
      </c>
      <c r="AR43" s="618">
        <v>114.5491</v>
      </c>
      <c r="AS43" s="616" t="s">
        <v>473</v>
      </c>
      <c r="AT43" s="618">
        <v>65.323599999999999</v>
      </c>
    </row>
    <row r="44" spans="1:46">
      <c r="A44" s="50" t="s">
        <v>437</v>
      </c>
      <c r="B44" s="25" t="s">
        <v>658</v>
      </c>
      <c r="C44" s="38">
        <v>0.44861111111111113</v>
      </c>
      <c r="E44" s="19">
        <v>300</v>
      </c>
      <c r="F44" s="19" t="s">
        <v>1037</v>
      </c>
      <c r="G44" s="16">
        <v>1190</v>
      </c>
      <c r="H44" s="33">
        <v>1099</v>
      </c>
      <c r="I44" s="91" t="s">
        <v>1149</v>
      </c>
      <c r="J44" s="66" t="s">
        <v>796</v>
      </c>
      <c r="K44" s="33">
        <v>4</v>
      </c>
      <c r="L44" s="33">
        <v>180</v>
      </c>
      <c r="M44" s="19">
        <v>5889.9508999999998</v>
      </c>
      <c r="Q44" s="100">
        <v>265.39999999999998</v>
      </c>
      <c r="R44" s="100">
        <v>262.45</v>
      </c>
      <c r="S44" s="431" t="s">
        <v>652</v>
      </c>
      <c r="T44" s="401">
        <v>60</v>
      </c>
      <c r="U44" s="441">
        <v>0</v>
      </c>
      <c r="V44" s="431" t="s">
        <v>13</v>
      </c>
      <c r="W44" s="617">
        <v>-90.598127890294847</v>
      </c>
      <c r="X44" s="617">
        <v>12.704615545514471</v>
      </c>
      <c r="Y44" s="617">
        <v>1587.3235582630568</v>
      </c>
      <c r="Z44" s="621">
        <v>275.81112999999999</v>
      </c>
      <c r="AA44" s="621">
        <v>-19.21799</v>
      </c>
      <c r="AB44" s="618">
        <v>160.05189999999999</v>
      </c>
      <c r="AC44" s="618">
        <v>36.325499999999998</v>
      </c>
      <c r="AD44" s="620">
        <v>17.273626117700001</v>
      </c>
      <c r="AE44" s="618">
        <v>1.6839999999999999</v>
      </c>
      <c r="AF44" s="618">
        <v>0.26600000000000001</v>
      </c>
      <c r="AG44" s="618">
        <v>4.78</v>
      </c>
      <c r="AH44" s="618">
        <v>70.844999999999999</v>
      </c>
      <c r="AI44" s="617">
        <v>1950.047</v>
      </c>
      <c r="AJ44" s="618">
        <v>357.62407000000002</v>
      </c>
      <c r="AK44" s="618">
        <v>-5.4965799999999998</v>
      </c>
      <c r="AL44" s="618">
        <v>292.37921999999998</v>
      </c>
      <c r="AM44" s="618">
        <v>-5.1319999999999998E-2</v>
      </c>
      <c r="AN44" s="616">
        <v>150447220.19999999</v>
      </c>
      <c r="AO44" s="619">
        <v>-0.41248380000000001</v>
      </c>
      <c r="AP44" s="616">
        <v>367545.85453999997</v>
      </c>
      <c r="AQ44" s="619">
        <v>-0.120016</v>
      </c>
      <c r="AR44" s="618">
        <v>114.5095</v>
      </c>
      <c r="AS44" s="616" t="s">
        <v>473</v>
      </c>
      <c r="AT44" s="618">
        <v>65.363200000000006</v>
      </c>
    </row>
    <row r="45" spans="1:46">
      <c r="A45" s="50" t="s">
        <v>437</v>
      </c>
      <c r="B45" s="25" t="s">
        <v>810</v>
      </c>
      <c r="C45" s="38">
        <v>0.45277777777777778</v>
      </c>
      <c r="E45" s="19">
        <v>300</v>
      </c>
      <c r="F45" s="19" t="s">
        <v>1037</v>
      </c>
      <c r="G45" s="16">
        <v>1190</v>
      </c>
      <c r="H45" s="33">
        <v>1099</v>
      </c>
      <c r="I45" s="91" t="s">
        <v>436</v>
      </c>
      <c r="J45" s="66" t="s">
        <v>796</v>
      </c>
      <c r="K45" s="33">
        <v>4</v>
      </c>
      <c r="L45" s="33">
        <v>180</v>
      </c>
      <c r="M45" s="19">
        <v>5889.9508999999998</v>
      </c>
      <c r="Q45" s="100">
        <v>265.39999999999998</v>
      </c>
      <c r="R45" s="100">
        <v>262.45</v>
      </c>
      <c r="S45" s="431" t="s">
        <v>652</v>
      </c>
      <c r="T45" s="401">
        <v>120</v>
      </c>
      <c r="U45" s="441">
        <v>0</v>
      </c>
      <c r="V45" s="431" t="s">
        <v>13</v>
      </c>
      <c r="W45" s="617">
        <v>-90.848992287875035</v>
      </c>
      <c r="X45" s="617">
        <v>8.0880884448524792</v>
      </c>
      <c r="Y45" s="617">
        <v>3067.93660366211</v>
      </c>
      <c r="Z45" s="621">
        <v>275.85115000000002</v>
      </c>
      <c r="AA45" s="621">
        <v>-19.215499999999999</v>
      </c>
      <c r="AB45" s="618">
        <v>161.6953</v>
      </c>
      <c r="AC45" s="618">
        <v>36.734999999999999</v>
      </c>
      <c r="AD45" s="620">
        <v>17.373899911700001</v>
      </c>
      <c r="AE45" s="618">
        <v>1.6679999999999999</v>
      </c>
      <c r="AF45" s="618">
        <v>0.26400000000000001</v>
      </c>
      <c r="AG45" s="618">
        <v>4.78</v>
      </c>
      <c r="AH45" s="618">
        <v>70.817999999999998</v>
      </c>
      <c r="AI45" s="617">
        <v>1950.268</v>
      </c>
      <c r="AJ45" s="618">
        <v>357.60719999999998</v>
      </c>
      <c r="AK45" s="618">
        <v>-5.4979300000000002</v>
      </c>
      <c r="AL45" s="618">
        <v>292.32844</v>
      </c>
      <c r="AM45" s="618">
        <v>-5.1459999999999999E-2</v>
      </c>
      <c r="AN45" s="616">
        <v>150447071.59999999</v>
      </c>
      <c r="AO45" s="619">
        <v>-0.41286810000000002</v>
      </c>
      <c r="AP45" s="616">
        <v>367504.23395999998</v>
      </c>
      <c r="AQ45" s="619">
        <v>-0.11121929999999999</v>
      </c>
      <c r="AR45" s="618">
        <v>114.4757</v>
      </c>
      <c r="AS45" s="616" t="s">
        <v>473</v>
      </c>
      <c r="AT45" s="618">
        <v>65.397000000000006</v>
      </c>
    </row>
    <row r="46" spans="1:46">
      <c r="A46" s="50" t="s">
        <v>1309</v>
      </c>
      <c r="B46" s="25" t="s">
        <v>1135</v>
      </c>
      <c r="C46" s="38">
        <v>0.45763888888888887</v>
      </c>
      <c r="E46" s="19">
        <v>30</v>
      </c>
      <c r="F46" s="19" t="s">
        <v>1037</v>
      </c>
      <c r="G46" s="16">
        <v>1190</v>
      </c>
      <c r="H46" s="33">
        <v>1099</v>
      </c>
      <c r="I46" s="91" t="s">
        <v>1181</v>
      </c>
      <c r="J46" s="66" t="s">
        <v>796</v>
      </c>
      <c r="K46" s="33">
        <v>4</v>
      </c>
      <c r="L46" s="33">
        <v>180</v>
      </c>
      <c r="M46" s="19">
        <v>5889.9508999999998</v>
      </c>
      <c r="Q46" s="100">
        <v>265.39999999999998</v>
      </c>
      <c r="R46" s="100">
        <v>262.45</v>
      </c>
      <c r="S46" s="431" t="s">
        <v>1188</v>
      </c>
      <c r="T46" s="401"/>
      <c r="U46" s="438"/>
      <c r="V46" s="342"/>
      <c r="W46"/>
      <c r="X46"/>
      <c r="Y46"/>
      <c r="Z46" s="621">
        <v>275.87774000000002</v>
      </c>
      <c r="AA46" s="621">
        <v>-19.213740000000001</v>
      </c>
      <c r="AB46" s="618">
        <v>162.80279999999999</v>
      </c>
      <c r="AC46" s="618">
        <v>36.989199999999997</v>
      </c>
      <c r="AD46" s="620">
        <v>17.4407491077</v>
      </c>
      <c r="AE46" s="618">
        <v>1.6579999999999999</v>
      </c>
      <c r="AF46" s="618">
        <v>0.26200000000000001</v>
      </c>
      <c r="AG46" s="618">
        <v>4.78</v>
      </c>
      <c r="AH46" s="618">
        <v>70.8</v>
      </c>
      <c r="AI46" s="617">
        <v>1950.4059999999999</v>
      </c>
      <c r="AJ46" s="618">
        <v>357.59586999999999</v>
      </c>
      <c r="AK46" s="618">
        <v>-5.4989400000000002</v>
      </c>
      <c r="AL46" s="618">
        <v>292.29459000000003</v>
      </c>
      <c r="AM46" s="618">
        <v>-5.1560000000000002E-2</v>
      </c>
      <c r="AN46" s="616">
        <v>150446972.5</v>
      </c>
      <c r="AO46" s="619">
        <v>-0.41312389999999999</v>
      </c>
      <c r="AP46" s="616">
        <v>367478.25115000003</v>
      </c>
      <c r="AQ46" s="619">
        <v>-0.1053191</v>
      </c>
      <c r="AR46" s="618">
        <v>114.4533</v>
      </c>
      <c r="AS46" s="616" t="s">
        <v>473</v>
      </c>
      <c r="AT46" s="618">
        <v>65.419399999999996</v>
      </c>
    </row>
    <row r="47" spans="1:46">
      <c r="A47" s="50" t="s">
        <v>1172</v>
      </c>
      <c r="B47" s="25" t="s">
        <v>587</v>
      </c>
      <c r="C47" s="38">
        <v>0.45833333333333331</v>
      </c>
      <c r="E47" s="19">
        <v>300</v>
      </c>
      <c r="F47" s="19" t="s">
        <v>1037</v>
      </c>
      <c r="G47" s="16">
        <v>1190</v>
      </c>
      <c r="H47" s="33">
        <v>1099</v>
      </c>
      <c r="I47" s="91" t="s">
        <v>4</v>
      </c>
      <c r="J47" s="66" t="s">
        <v>796</v>
      </c>
      <c r="K47" s="33">
        <v>4</v>
      </c>
      <c r="L47" s="33">
        <v>180</v>
      </c>
      <c r="M47" s="19">
        <v>5889.9508999999998</v>
      </c>
      <c r="Q47" s="100">
        <v>265.39999999999998</v>
      </c>
      <c r="R47" s="100">
        <v>262.45</v>
      </c>
      <c r="S47"/>
      <c r="T47" s="401"/>
      <c r="U47" s="438"/>
      <c r="V47" s="342"/>
      <c r="W47"/>
      <c r="X47"/>
      <c r="Y47"/>
    </row>
    <row r="48" spans="1:46">
      <c r="A48" s="50" t="s">
        <v>1086</v>
      </c>
      <c r="B48" s="25" t="s">
        <v>814</v>
      </c>
      <c r="C48" s="38">
        <v>0.46319444444444446</v>
      </c>
      <c r="E48" s="19">
        <v>300</v>
      </c>
      <c r="F48" s="19" t="s">
        <v>1037</v>
      </c>
      <c r="G48" s="16">
        <v>1190</v>
      </c>
      <c r="H48" s="33">
        <v>1099</v>
      </c>
      <c r="I48" s="91" t="s">
        <v>1300</v>
      </c>
      <c r="J48" s="66" t="s">
        <v>796</v>
      </c>
      <c r="K48" s="33">
        <v>4</v>
      </c>
      <c r="L48" s="33">
        <v>180</v>
      </c>
      <c r="M48" s="19">
        <v>5889.9508999999998</v>
      </c>
      <c r="Q48" s="100">
        <v>265.39999999999998</v>
      </c>
      <c r="R48" s="100">
        <v>262.45</v>
      </c>
      <c r="S48" s="431" t="s">
        <v>375</v>
      </c>
      <c r="T48" s="401">
        <v>0</v>
      </c>
      <c r="U48" s="438">
        <v>0</v>
      </c>
      <c r="V48" s="431" t="s">
        <v>198</v>
      </c>
      <c r="W48" s="617">
        <v>-39.178241696080057</v>
      </c>
      <c r="X48" s="617">
        <v>82.778873642090417</v>
      </c>
      <c r="Y48" s="617">
        <v>160.31372334519983</v>
      </c>
      <c r="Z48" s="621">
        <v>275.95053000000001</v>
      </c>
      <c r="AA48" s="621">
        <v>-19.20843</v>
      </c>
      <c r="AB48" s="618">
        <v>165.89349999999999</v>
      </c>
      <c r="AC48" s="618">
        <v>37.609099999999998</v>
      </c>
      <c r="AD48" s="620">
        <v>17.6245843968</v>
      </c>
      <c r="AE48" s="618">
        <v>1.635</v>
      </c>
      <c r="AF48" s="618">
        <v>0.25900000000000001</v>
      </c>
      <c r="AG48" s="618">
        <v>4.78</v>
      </c>
      <c r="AH48" s="618">
        <v>70.751999999999995</v>
      </c>
      <c r="AI48" s="617">
        <v>1950.7460000000001</v>
      </c>
      <c r="AJ48" s="618">
        <v>357.56441999999998</v>
      </c>
      <c r="AK48" s="618">
        <v>-5.5021300000000002</v>
      </c>
      <c r="AL48" s="618">
        <v>292.20150000000001</v>
      </c>
      <c r="AM48" s="618">
        <v>-5.1830000000000001E-2</v>
      </c>
      <c r="AN48" s="616">
        <v>150446699.59999999</v>
      </c>
      <c r="AO48" s="619">
        <v>-0.41382570000000002</v>
      </c>
      <c r="AP48" s="616">
        <v>367414.13416999998</v>
      </c>
      <c r="AQ48" s="619">
        <v>-8.8961899999999997E-2</v>
      </c>
      <c r="AR48" s="618">
        <v>114.3918</v>
      </c>
      <c r="AS48" s="616" t="s">
        <v>473</v>
      </c>
      <c r="AT48" s="618">
        <v>65.480800000000002</v>
      </c>
    </row>
    <row r="49" spans="1:46">
      <c r="A49" s="50" t="s">
        <v>1254</v>
      </c>
      <c r="B49" s="25" t="s">
        <v>1214</v>
      </c>
      <c r="C49" s="38">
        <v>0.4680555555555555</v>
      </c>
      <c r="E49" s="19">
        <v>300</v>
      </c>
      <c r="F49" s="19" t="s">
        <v>1037</v>
      </c>
      <c r="G49" s="16">
        <v>1190</v>
      </c>
      <c r="H49" s="33">
        <v>1099</v>
      </c>
      <c r="I49" s="91" t="s">
        <v>1300</v>
      </c>
      <c r="J49" s="66" t="s">
        <v>796</v>
      </c>
      <c r="K49" s="33">
        <v>4</v>
      </c>
      <c r="L49" s="33">
        <v>180</v>
      </c>
      <c r="M49" s="19">
        <v>5889.9508999999998</v>
      </c>
      <c r="Q49" s="100">
        <v>265.39999999999998</v>
      </c>
      <c r="R49" s="100">
        <v>262.45</v>
      </c>
      <c r="S49" s="431" t="s">
        <v>1132</v>
      </c>
      <c r="T49" s="401">
        <v>0</v>
      </c>
      <c r="U49" s="438">
        <v>0</v>
      </c>
      <c r="V49" s="431" t="s">
        <v>199</v>
      </c>
      <c r="W49" s="617">
        <v>-137.47556375340221</v>
      </c>
      <c r="X49" s="617">
        <v>-82.656375315532827</v>
      </c>
      <c r="Y49" s="617">
        <v>160.29907477933853</v>
      </c>
      <c r="Z49" s="621">
        <v>275.99664000000001</v>
      </c>
      <c r="AA49" s="621">
        <v>-19.204719999999998</v>
      </c>
      <c r="AB49" s="618">
        <v>167.8913</v>
      </c>
      <c r="AC49" s="618">
        <v>37.941600000000001</v>
      </c>
      <c r="AD49" s="620">
        <v>17.741570489800001</v>
      </c>
      <c r="AE49" s="618">
        <v>1.623</v>
      </c>
      <c r="AF49" s="618">
        <v>0.25700000000000001</v>
      </c>
      <c r="AG49" s="618">
        <v>4.78</v>
      </c>
      <c r="AH49" s="618">
        <v>70.721000000000004</v>
      </c>
      <c r="AI49" s="617">
        <v>1950.933</v>
      </c>
      <c r="AJ49" s="618">
        <v>357.54421000000002</v>
      </c>
      <c r="AK49" s="618">
        <v>-5.5045000000000002</v>
      </c>
      <c r="AL49" s="618">
        <v>292.14226000000002</v>
      </c>
      <c r="AM49" s="618">
        <v>-5.1990000000000001E-2</v>
      </c>
      <c r="AN49" s="616">
        <v>150446525.69999999</v>
      </c>
      <c r="AO49" s="619">
        <v>-0.4142709</v>
      </c>
      <c r="AP49" s="616">
        <v>367378.97560000001</v>
      </c>
      <c r="AQ49" s="619">
        <v>-7.8464699999999998E-2</v>
      </c>
      <c r="AR49" s="618">
        <v>114.35290000000001</v>
      </c>
      <c r="AS49" s="616" t="s">
        <v>473</v>
      </c>
      <c r="AT49" s="618">
        <v>65.5197</v>
      </c>
    </row>
    <row r="50" spans="1:46">
      <c r="A50" s="50" t="s">
        <v>1338</v>
      </c>
      <c r="B50" s="25" t="s">
        <v>588</v>
      </c>
      <c r="C50" s="38">
        <v>0.47291666666666665</v>
      </c>
      <c r="D50" s="32">
        <v>0</v>
      </c>
      <c r="E50" s="19">
        <v>30</v>
      </c>
      <c r="F50" s="19" t="s">
        <v>1037</v>
      </c>
      <c r="G50" s="16">
        <v>1190</v>
      </c>
      <c r="H50" s="90">
        <v>994</v>
      </c>
      <c r="I50" s="35" t="s">
        <v>526</v>
      </c>
      <c r="J50" s="66" t="s">
        <v>1258</v>
      </c>
      <c r="K50" s="33">
        <v>4</v>
      </c>
      <c r="L50" s="33">
        <v>180</v>
      </c>
      <c r="M50" s="19">
        <v>5891.451</v>
      </c>
      <c r="N50" t="s">
        <v>733</v>
      </c>
      <c r="O50" s="100">
        <v>265.39999999999998</v>
      </c>
      <c r="P50" s="100">
        <v>262.5</v>
      </c>
      <c r="Q50" s="100">
        <v>265.39999999999998</v>
      </c>
      <c r="R50" s="100">
        <v>262.45</v>
      </c>
      <c r="S50"/>
      <c r="T50" s="401"/>
      <c r="U50" s="401"/>
      <c r="V50" s="342"/>
      <c r="W50"/>
      <c r="X50"/>
      <c r="Y50"/>
    </row>
    <row r="51" spans="1:46">
      <c r="A51" s="50" t="s">
        <v>1338</v>
      </c>
      <c r="B51" s="25" t="s">
        <v>640</v>
      </c>
      <c r="C51" s="38">
        <v>0.47430555555555554</v>
      </c>
      <c r="D51" s="32">
        <v>0</v>
      </c>
      <c r="E51" s="19">
        <v>30</v>
      </c>
      <c r="F51" s="19" t="s">
        <v>1037</v>
      </c>
      <c r="G51" s="16">
        <v>1070</v>
      </c>
      <c r="H51" s="90">
        <v>874</v>
      </c>
      <c r="I51" s="91" t="s">
        <v>239</v>
      </c>
      <c r="J51" s="66" t="s">
        <v>1258</v>
      </c>
      <c r="K51" s="33">
        <v>4</v>
      </c>
      <c r="L51" s="33">
        <v>180</v>
      </c>
      <c r="M51" s="19">
        <v>5891.451</v>
      </c>
      <c r="O51" s="100">
        <v>265.39999999999998</v>
      </c>
      <c r="P51" s="100">
        <v>262.60000000000002</v>
      </c>
      <c r="Q51" s="100">
        <v>265.39999999999998</v>
      </c>
      <c r="R51" s="100">
        <v>262.45</v>
      </c>
      <c r="S51"/>
      <c r="T51" s="400"/>
      <c r="U51" s="400"/>
      <c r="V51" s="342"/>
      <c r="W51"/>
      <c r="X51"/>
      <c r="Y51"/>
    </row>
    <row r="52" spans="1:46">
      <c r="A52" s="50" t="s">
        <v>1259</v>
      </c>
      <c r="B52" s="25" t="s">
        <v>589</v>
      </c>
      <c r="C52" s="38">
        <v>0.48749999999999999</v>
      </c>
      <c r="D52" s="32">
        <v>0</v>
      </c>
      <c r="E52" s="19">
        <v>10</v>
      </c>
      <c r="F52" s="19" t="s">
        <v>1037</v>
      </c>
      <c r="G52" s="16">
        <v>1190</v>
      </c>
      <c r="H52" s="90">
        <v>1099</v>
      </c>
      <c r="I52" s="91" t="s">
        <v>240</v>
      </c>
      <c r="J52" s="66" t="s">
        <v>1258</v>
      </c>
      <c r="K52" s="33">
        <v>4</v>
      </c>
      <c r="L52" s="33">
        <v>180</v>
      </c>
      <c r="M52" s="19">
        <v>5889.9508999999998</v>
      </c>
      <c r="O52" s="100">
        <v>265.39999999999998</v>
      </c>
      <c r="P52" s="100">
        <v>262.2</v>
      </c>
      <c r="Q52" s="100">
        <v>265.39999999999998</v>
      </c>
      <c r="R52" s="100">
        <v>262.45</v>
      </c>
      <c r="S52"/>
      <c r="T52" s="400"/>
      <c r="U52" s="400"/>
      <c r="V52"/>
      <c r="W52"/>
      <c r="X52"/>
      <c r="Y52"/>
    </row>
    <row r="53" spans="1:46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 s="19"/>
      <c r="S53"/>
      <c r="T53" s="400"/>
      <c r="U53" s="400"/>
      <c r="V53"/>
      <c r="W53"/>
      <c r="X53"/>
      <c r="Y53"/>
    </row>
    <row r="54" spans="1:46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N54" t="s">
        <v>894</v>
      </c>
      <c r="S54"/>
      <c r="T54" s="400"/>
      <c r="U54" s="400"/>
      <c r="V54"/>
      <c r="W54"/>
      <c r="X54"/>
      <c r="Y54"/>
    </row>
    <row r="55" spans="1:46">
      <c r="S55"/>
      <c r="T55" s="400"/>
      <c r="U55" s="400"/>
      <c r="V55"/>
      <c r="W55"/>
      <c r="X55"/>
      <c r="Y55"/>
    </row>
    <row r="57" spans="1:46">
      <c r="B57" s="5" t="s">
        <v>1260</v>
      </c>
      <c r="C57" s="147" t="s">
        <v>1261</v>
      </c>
      <c r="D57" s="84">
        <v>5888.5839999999998</v>
      </c>
      <c r="E57" s="149"/>
      <c r="F57" s="84" t="s">
        <v>1262</v>
      </c>
      <c r="G57" s="84" t="s">
        <v>1263</v>
      </c>
      <c r="H57" s="84" t="s">
        <v>1264</v>
      </c>
      <c r="I57" s="22" t="s">
        <v>1100</v>
      </c>
      <c r="J57" s="84" t="s">
        <v>1101</v>
      </c>
      <c r="K57" s="84" t="s">
        <v>1102</v>
      </c>
      <c r="L57" s="177"/>
      <c r="S57"/>
      <c r="T57"/>
      <c r="U57"/>
      <c r="V57"/>
      <c r="W57"/>
      <c r="X57"/>
      <c r="Y57"/>
    </row>
    <row r="58" spans="1:46">
      <c r="B58" s="183"/>
      <c r="C58" s="147" t="s">
        <v>1099</v>
      </c>
      <c r="D58" s="84">
        <v>5889.9508999999998</v>
      </c>
      <c r="E58" s="149"/>
      <c r="F58" s="84" t="s">
        <v>652</v>
      </c>
      <c r="G58" s="84" t="s">
        <v>653</v>
      </c>
      <c r="H58" s="84" t="s">
        <v>654</v>
      </c>
      <c r="I58" s="22" t="s">
        <v>1294</v>
      </c>
      <c r="J58" s="84" t="s">
        <v>1295</v>
      </c>
      <c r="K58" s="84" t="s">
        <v>501</v>
      </c>
      <c r="L58" s="177"/>
      <c r="S58"/>
      <c r="T58"/>
      <c r="U58"/>
      <c r="V58"/>
      <c r="W58"/>
      <c r="X58"/>
      <c r="Y58"/>
    </row>
    <row r="59" spans="1:46">
      <c r="B59" s="182"/>
      <c r="C59" s="147" t="s">
        <v>502</v>
      </c>
      <c r="D59" s="84">
        <v>5891.451</v>
      </c>
      <c r="E59" s="149"/>
      <c r="F59" s="84" t="s">
        <v>503</v>
      </c>
      <c r="G59" s="84" t="s">
        <v>504</v>
      </c>
      <c r="H59" s="84" t="s">
        <v>505</v>
      </c>
      <c r="I59" s="22" t="s">
        <v>480</v>
      </c>
      <c r="J59" s="84" t="s">
        <v>496</v>
      </c>
      <c r="K59" s="84" t="s">
        <v>440</v>
      </c>
      <c r="L59" s="177"/>
      <c r="S59"/>
      <c r="T59"/>
      <c r="U59"/>
      <c r="V59"/>
      <c r="W59"/>
      <c r="X59"/>
      <c r="Y59"/>
    </row>
    <row r="60" spans="1:46">
      <c r="B60" s="182"/>
      <c r="C60" s="147" t="s">
        <v>497</v>
      </c>
      <c r="D60" s="155">
        <v>7647.38</v>
      </c>
      <c r="E60" s="149"/>
      <c r="F60" s="84" t="s">
        <v>1132</v>
      </c>
      <c r="G60" s="84" t="s">
        <v>1095</v>
      </c>
      <c r="H60" s="84" t="s">
        <v>1293</v>
      </c>
      <c r="I60" s="22" t="s">
        <v>498</v>
      </c>
      <c r="J60" s="84" t="s">
        <v>499</v>
      </c>
      <c r="K60" s="84" t="s">
        <v>500</v>
      </c>
      <c r="L60" s="177"/>
      <c r="S60"/>
      <c r="T60"/>
      <c r="U60"/>
      <c r="V60"/>
      <c r="W60"/>
      <c r="X60"/>
      <c r="Y60"/>
    </row>
    <row r="61" spans="1:46">
      <c r="B61" s="182"/>
      <c r="C61" s="147" t="s">
        <v>374</v>
      </c>
      <c r="D61" s="84">
        <v>7698.9647000000004</v>
      </c>
      <c r="E61" s="149"/>
      <c r="F61" s="84" t="s">
        <v>375</v>
      </c>
      <c r="G61" s="84" t="s">
        <v>376</v>
      </c>
      <c r="H61" s="84" t="s">
        <v>377</v>
      </c>
      <c r="I61" s="22" t="s">
        <v>378</v>
      </c>
      <c r="J61" s="84" t="s">
        <v>379</v>
      </c>
      <c r="K61" s="84" t="s">
        <v>380</v>
      </c>
      <c r="L61" s="177"/>
      <c r="S61"/>
      <c r="T61"/>
      <c r="U61"/>
      <c r="V61"/>
      <c r="W61"/>
      <c r="X61"/>
      <c r="Y61"/>
    </row>
    <row r="62" spans="1:46">
      <c r="B62" s="182"/>
      <c r="C62" s="147"/>
      <c r="D62" s="84"/>
      <c r="E62" s="149"/>
      <c r="F62" s="84"/>
      <c r="G62" s="177"/>
      <c r="H62" s="177"/>
      <c r="J62" s="177"/>
      <c r="K62" s="177"/>
      <c r="L62" s="177"/>
      <c r="S62"/>
      <c r="T62"/>
      <c r="U62"/>
      <c r="V62"/>
      <c r="W62"/>
      <c r="X62"/>
      <c r="Y62"/>
    </row>
    <row r="63" spans="1:46">
      <c r="B63" s="182"/>
      <c r="C63" s="147" t="s">
        <v>1302</v>
      </c>
      <c r="D63" s="748" t="s">
        <v>1297</v>
      </c>
      <c r="E63" s="748"/>
      <c r="F63" s="84" t="s">
        <v>381</v>
      </c>
      <c r="G63" s="177"/>
      <c r="H63" s="177"/>
      <c r="I63" s="173" t="s">
        <v>1139</v>
      </c>
      <c r="J63" s="736" t="s">
        <v>1140</v>
      </c>
      <c r="K63" s="736"/>
      <c r="L63" s="148" t="s">
        <v>1141</v>
      </c>
      <c r="S63"/>
      <c r="T63"/>
      <c r="U63"/>
      <c r="V63"/>
      <c r="W63"/>
      <c r="X63"/>
      <c r="Y63"/>
    </row>
    <row r="64" spans="1:46">
      <c r="B64" s="182"/>
      <c r="C64" s="147" t="s">
        <v>1303</v>
      </c>
      <c r="D64" s="748" t="s">
        <v>1298</v>
      </c>
      <c r="E64" s="748"/>
      <c r="F64" s="19"/>
      <c r="G64" s="177"/>
      <c r="H64" s="177"/>
      <c r="J64" s="736" t="s">
        <v>441</v>
      </c>
      <c r="K64" s="736"/>
      <c r="L64" s="148" t="s">
        <v>1143</v>
      </c>
      <c r="S64"/>
      <c r="T64"/>
      <c r="U64"/>
      <c r="V64"/>
      <c r="W64"/>
      <c r="X64"/>
      <c r="Y64"/>
    </row>
    <row r="65" spans="2:25">
      <c r="B65" s="182"/>
      <c r="C65" s="147" t="s">
        <v>1304</v>
      </c>
      <c r="D65" s="748" t="s">
        <v>1299</v>
      </c>
      <c r="E65" s="748"/>
      <c r="F65" s="19"/>
      <c r="G65" s="177"/>
      <c r="H65" s="177"/>
      <c r="J65" s="177"/>
      <c r="K65" s="177"/>
      <c r="L65" s="177"/>
      <c r="S65"/>
      <c r="T65"/>
      <c r="U65"/>
      <c r="V65"/>
      <c r="W65"/>
      <c r="X65"/>
      <c r="Y65"/>
    </row>
    <row r="66" spans="2:25">
      <c r="B66" s="182"/>
      <c r="C66" s="147" t="s">
        <v>1305</v>
      </c>
      <c r="D66" s="748" t="s">
        <v>1138</v>
      </c>
      <c r="E66" s="748"/>
      <c r="F66" s="19"/>
      <c r="G66" s="177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2:25">
      <c r="B67" s="182"/>
      <c r="C67" s="85"/>
      <c r="D67" s="177"/>
      <c r="E67" s="15"/>
      <c r="F67" s="19"/>
      <c r="G67" s="177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2:25">
      <c r="B68" s="182"/>
      <c r="C68" s="28" t="s">
        <v>786</v>
      </c>
      <c r="D68" s="175">
        <v>1</v>
      </c>
      <c r="E68" s="749" t="s">
        <v>1032</v>
      </c>
      <c r="F68" s="749"/>
      <c r="G68" s="749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2:25">
      <c r="B69" s="182"/>
      <c r="C69" s="19"/>
      <c r="D69" s="28"/>
      <c r="E69" s="750" t="s">
        <v>1183</v>
      </c>
      <c r="F69" s="751"/>
      <c r="G69" s="751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2:25">
      <c r="B70" s="182"/>
      <c r="C70" s="85"/>
      <c r="D70" s="28">
        <v>2</v>
      </c>
      <c r="E70" s="749" t="s">
        <v>1008</v>
      </c>
      <c r="F70" s="749"/>
      <c r="G70" s="749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2:25">
      <c r="B71" s="182"/>
      <c r="C71" s="85"/>
      <c r="D71" s="28"/>
      <c r="E71" s="750" t="s">
        <v>1009</v>
      </c>
      <c r="F71" s="751"/>
      <c r="G71" s="751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2:25">
      <c r="B72" s="182"/>
      <c r="C72" s="177"/>
      <c r="D72" s="175">
        <v>3</v>
      </c>
      <c r="E72" s="736" t="s">
        <v>1010</v>
      </c>
      <c r="F72" s="736"/>
      <c r="G72" s="736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2:25">
      <c r="B73" s="182"/>
      <c r="C73" s="177"/>
      <c r="D73" s="175"/>
      <c r="E73" s="746" t="s">
        <v>1353</v>
      </c>
      <c r="F73" s="746"/>
      <c r="G73" s="746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2:25">
      <c r="B74" s="182"/>
      <c r="C74" s="177"/>
      <c r="D74" s="175">
        <v>4</v>
      </c>
      <c r="E74" s="736" t="s">
        <v>1035</v>
      </c>
      <c r="F74" s="736"/>
      <c r="G74" s="736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2:25">
      <c r="C75" s="6"/>
      <c r="D75" s="87"/>
      <c r="E75" s="87"/>
      <c r="F75" s="87"/>
      <c r="G75" s="22"/>
      <c r="H75" s="22"/>
      <c r="S75"/>
      <c r="T75"/>
      <c r="U75"/>
      <c r="V75"/>
      <c r="W75"/>
      <c r="X75"/>
      <c r="Y75"/>
    </row>
    <row r="76" spans="2:25">
      <c r="C76" s="5"/>
      <c r="D76" s="1"/>
      <c r="E76" s="1"/>
      <c r="F76" s="1"/>
      <c r="G76" s="1"/>
      <c r="H76" s="1"/>
      <c r="I76" s="40"/>
      <c r="S76"/>
      <c r="T76"/>
      <c r="U76"/>
      <c r="V76"/>
      <c r="W76"/>
      <c r="X76"/>
      <c r="Y76"/>
    </row>
    <row r="77" spans="2:25">
      <c r="C77" s="6"/>
      <c r="D77" s="87"/>
      <c r="E77" s="87"/>
      <c r="F77" s="87"/>
      <c r="G77" s="1"/>
      <c r="H77" s="1"/>
      <c r="I77" s="17"/>
      <c r="S77"/>
      <c r="T77"/>
      <c r="U77"/>
      <c r="V77"/>
      <c r="W77"/>
      <c r="X77"/>
      <c r="Y77"/>
    </row>
    <row r="78" spans="2:25">
      <c r="D78" s="1"/>
      <c r="E78" s="1"/>
      <c r="F78" s="1"/>
      <c r="G78" s="1"/>
      <c r="H78" s="1"/>
      <c r="I78" s="17"/>
      <c r="S78"/>
      <c r="T78"/>
      <c r="U78"/>
      <c r="V78"/>
      <c r="W78"/>
      <c r="X78"/>
      <c r="Y78"/>
    </row>
  </sheetData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63:E63"/>
    <mergeCell ref="J63:K63"/>
    <mergeCell ref="O12:P12"/>
    <mergeCell ref="D64:E64"/>
    <mergeCell ref="J64:K64"/>
    <mergeCell ref="G12:H12"/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K1" workbookViewId="0">
      <selection activeCell="AY19" sqref="AY19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734</v>
      </c>
      <c r="B4" s="3"/>
      <c r="C4" s="6"/>
      <c r="D4" s="43"/>
      <c r="E4" s="6"/>
      <c r="F4" s="738" t="s">
        <v>1204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740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305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54" t="s">
        <v>412</v>
      </c>
      <c r="G8" s="754"/>
      <c r="H8" s="754"/>
      <c r="I8" s="754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4" t="s">
        <v>1206</v>
      </c>
      <c r="G9" s="754"/>
      <c r="H9" s="754"/>
      <c r="I9" s="754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0.12638888888888888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1098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O14" s="104">
        <v>265.60000000000002</v>
      </c>
      <c r="P14" s="104">
        <v>262</v>
      </c>
      <c r="Q14" s="100">
        <f>AVERAGE(O14:O16)</f>
        <v>265.46666666666664</v>
      </c>
      <c r="R14" s="100">
        <f>AVERAGE(P14:P16)</f>
        <v>262.33333333333331</v>
      </c>
      <c r="S14"/>
      <c r="T14" s="402"/>
      <c r="U14" s="437"/>
      <c r="V14" s="342"/>
      <c r="W14"/>
      <c r="X14"/>
      <c r="Y14"/>
    </row>
    <row r="15" spans="1:47">
      <c r="A15" s="50" t="s">
        <v>1338</v>
      </c>
      <c r="B15" s="25" t="s">
        <v>1266</v>
      </c>
      <c r="C15" s="15">
        <v>0.14166666666666666</v>
      </c>
      <c r="D15" s="32">
        <v>0</v>
      </c>
      <c r="E15" s="19">
        <v>30</v>
      </c>
      <c r="F15" s="19" t="s">
        <v>1037</v>
      </c>
      <c r="G15" s="16">
        <v>1190</v>
      </c>
      <c r="H15" s="33">
        <v>995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57" t="s">
        <v>735</v>
      </c>
      <c r="O15" s="100">
        <v>265.39999999999998</v>
      </c>
      <c r="P15" s="100">
        <v>262.39999999999998</v>
      </c>
      <c r="Q15" s="100">
        <v>265.4667</v>
      </c>
      <c r="R15" s="100">
        <v>262.33330000000001</v>
      </c>
      <c r="S15"/>
      <c r="T15" s="403"/>
      <c r="U15" s="438"/>
      <c r="V15" s="342"/>
      <c r="W15"/>
      <c r="X15"/>
      <c r="Y15"/>
    </row>
    <row r="16" spans="1:47">
      <c r="A16" s="50" t="s">
        <v>1338</v>
      </c>
      <c r="B16" s="25" t="s">
        <v>1339</v>
      </c>
      <c r="C16" s="15">
        <v>0.14305555555555557</v>
      </c>
      <c r="D16" s="32">
        <v>0</v>
      </c>
      <c r="E16" s="19">
        <v>30</v>
      </c>
      <c r="F16" s="19" t="s">
        <v>1037</v>
      </c>
      <c r="G16" s="16">
        <v>1070</v>
      </c>
      <c r="H16" s="33">
        <v>875</v>
      </c>
      <c r="I16" s="91" t="s">
        <v>239</v>
      </c>
      <c r="J16" s="66" t="s">
        <v>1258</v>
      </c>
      <c r="K16" s="33">
        <v>4</v>
      </c>
      <c r="L16" s="33">
        <v>180</v>
      </c>
      <c r="M16" s="19">
        <v>5891.451</v>
      </c>
      <c r="N16" s="57"/>
      <c r="O16" s="100">
        <v>265.39999999999998</v>
      </c>
      <c r="P16" s="100">
        <v>262.60000000000002</v>
      </c>
      <c r="Q16" s="100">
        <v>265.4667</v>
      </c>
      <c r="R16" s="100">
        <v>262.33330000000001</v>
      </c>
      <c r="S16"/>
      <c r="T16" s="403"/>
      <c r="U16" s="438"/>
      <c r="V16" s="342"/>
      <c r="W16"/>
      <c r="X16"/>
      <c r="Y16"/>
    </row>
    <row r="17" spans="1:47" ht="24">
      <c r="A17" s="50" t="s">
        <v>1338</v>
      </c>
      <c r="B17" s="25" t="s">
        <v>1340</v>
      </c>
      <c r="C17" s="15">
        <v>0.15277777777777776</v>
      </c>
      <c r="D17" s="32">
        <v>0</v>
      </c>
      <c r="E17" s="19">
        <v>30</v>
      </c>
      <c r="F17" s="16" t="s">
        <v>1038</v>
      </c>
      <c r="G17" s="16">
        <v>880</v>
      </c>
      <c r="H17" s="33">
        <v>863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57" t="s">
        <v>596</v>
      </c>
      <c r="O17" s="100">
        <v>265.8</v>
      </c>
      <c r="P17" s="100">
        <v>261.2</v>
      </c>
      <c r="Q17" s="100">
        <v>265.8</v>
      </c>
      <c r="R17" s="100">
        <f>AVERAGE(P17:P18)</f>
        <v>261.14999999999998</v>
      </c>
      <c r="S17"/>
      <c r="T17" s="403"/>
      <c r="U17" s="438"/>
      <c r="V17" s="342"/>
      <c r="W17"/>
      <c r="X17"/>
      <c r="Y17"/>
    </row>
    <row r="18" spans="1:47">
      <c r="A18" s="50" t="s">
        <v>431</v>
      </c>
      <c r="B18" s="25" t="s">
        <v>1242</v>
      </c>
      <c r="C18" s="38">
        <v>0.16805555555555554</v>
      </c>
      <c r="D18" s="32">
        <v>0</v>
      </c>
      <c r="E18" s="19">
        <v>10</v>
      </c>
      <c r="F18" s="16" t="s">
        <v>1039</v>
      </c>
      <c r="G18" s="33">
        <v>870</v>
      </c>
      <c r="H18" s="33">
        <v>776</v>
      </c>
      <c r="I18" s="91" t="s">
        <v>240</v>
      </c>
      <c r="J18" s="66" t="s">
        <v>1258</v>
      </c>
      <c r="K18" s="33">
        <v>4</v>
      </c>
      <c r="L18" s="33">
        <v>180</v>
      </c>
      <c r="M18" s="8">
        <v>7698.9647000000004</v>
      </c>
      <c r="N18" s="91"/>
      <c r="O18" s="100">
        <v>265.8</v>
      </c>
      <c r="P18" s="100">
        <v>261.10000000000002</v>
      </c>
      <c r="Q18" s="100">
        <v>265.8</v>
      </c>
      <c r="R18" s="100">
        <v>261.14999999999998</v>
      </c>
      <c r="S18"/>
      <c r="T18" s="403"/>
      <c r="U18" s="438"/>
      <c r="V18" s="342"/>
      <c r="W18"/>
      <c r="X18"/>
      <c r="Y18"/>
    </row>
    <row r="19" spans="1:47" s="35" customFormat="1" ht="24">
      <c r="A19" s="50" t="s">
        <v>597</v>
      </c>
      <c r="B19" s="25" t="s">
        <v>741</v>
      </c>
      <c r="C19" s="15">
        <v>0.27083333333333331</v>
      </c>
      <c r="D19" s="32">
        <v>0</v>
      </c>
      <c r="E19" s="19">
        <v>30</v>
      </c>
      <c r="F19" s="19" t="s">
        <v>1037</v>
      </c>
      <c r="G19" s="314">
        <v>1750</v>
      </c>
      <c r="H19" s="314">
        <v>1662</v>
      </c>
      <c r="I19" s="91" t="s">
        <v>242</v>
      </c>
      <c r="J19" s="313" t="s">
        <v>1258</v>
      </c>
      <c r="K19" s="314">
        <v>4</v>
      </c>
      <c r="L19" s="314">
        <v>180</v>
      </c>
      <c r="M19" s="98" t="s">
        <v>243</v>
      </c>
      <c r="N19" s="25" t="s">
        <v>898</v>
      </c>
      <c r="O19" s="100"/>
      <c r="P19" s="100"/>
      <c r="Q19" s="100">
        <v>265.8</v>
      </c>
      <c r="R19" s="100">
        <v>262.39999999999998</v>
      </c>
      <c r="S19" s="339"/>
      <c r="T19" s="403"/>
      <c r="U19" s="438"/>
      <c r="V19" s="342"/>
      <c r="W19" s="436"/>
      <c r="X19" s="436"/>
      <c r="Y19" s="436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47">
      <c r="A20" s="50" t="s">
        <v>1188</v>
      </c>
      <c r="B20" s="25" t="s">
        <v>1221</v>
      </c>
      <c r="C20" s="38">
        <v>0.36944444444444446</v>
      </c>
      <c r="E20" s="19">
        <v>300</v>
      </c>
      <c r="F20" s="16" t="s">
        <v>1039</v>
      </c>
      <c r="G20" s="33">
        <v>870</v>
      </c>
      <c r="H20" s="33">
        <v>776</v>
      </c>
      <c r="I20" s="91" t="s">
        <v>1181</v>
      </c>
      <c r="J20" s="66" t="s">
        <v>796</v>
      </c>
      <c r="K20" s="33">
        <v>4</v>
      </c>
      <c r="L20" s="33">
        <v>180</v>
      </c>
      <c r="M20" s="19">
        <v>7698.9647000000004</v>
      </c>
      <c r="N20" s="91" t="s">
        <v>1209</v>
      </c>
      <c r="Q20" s="100">
        <v>264.3</v>
      </c>
      <c r="R20" s="100">
        <v>263.39999999999998</v>
      </c>
      <c r="S20" s="431" t="s">
        <v>1188</v>
      </c>
      <c r="T20" s="403"/>
      <c r="U20" s="438"/>
      <c r="V20" s="342"/>
      <c r="W20"/>
      <c r="X20"/>
      <c r="Y20"/>
      <c r="Z20" s="627">
        <v>289.85861</v>
      </c>
      <c r="AA20" s="627">
        <v>-17.65314</v>
      </c>
      <c r="AB20" s="624">
        <v>122.6011</v>
      </c>
      <c r="AC20" s="624">
        <v>15.162599999999999</v>
      </c>
      <c r="AD20" s="626">
        <v>15.4341344526</v>
      </c>
      <c r="AE20" s="624">
        <v>3.76</v>
      </c>
      <c r="AF20" s="624">
        <v>0.59499999999999997</v>
      </c>
      <c r="AG20" s="624">
        <v>5.01</v>
      </c>
      <c r="AH20" s="624">
        <v>60.506999999999998</v>
      </c>
      <c r="AI20" s="623">
        <v>1944.056</v>
      </c>
      <c r="AJ20" s="624">
        <v>358.96609000000001</v>
      </c>
      <c r="AK20" s="624">
        <v>-5.9757400000000001</v>
      </c>
      <c r="AL20" s="624">
        <v>281.15460000000002</v>
      </c>
      <c r="AM20" s="624">
        <v>-8.3030000000000007E-2</v>
      </c>
      <c r="AN20" s="622">
        <v>150411522.59999999</v>
      </c>
      <c r="AO20" s="625">
        <v>-0.47841860000000003</v>
      </c>
      <c r="AP20" s="622">
        <v>368678.48859999998</v>
      </c>
      <c r="AQ20" s="625">
        <v>-0.31943860000000002</v>
      </c>
      <c r="AR20" s="624">
        <v>101.99160000000001</v>
      </c>
      <c r="AS20" s="622" t="s">
        <v>473</v>
      </c>
      <c r="AT20" s="624">
        <v>77.870999999999995</v>
      </c>
    </row>
    <row r="21" spans="1:47">
      <c r="A21" s="50" t="s">
        <v>1346</v>
      </c>
      <c r="B21" s="25" t="s">
        <v>1182</v>
      </c>
      <c r="C21" s="38">
        <v>0.37083333333333335</v>
      </c>
      <c r="E21" s="19">
        <v>300</v>
      </c>
      <c r="F21" s="16" t="s">
        <v>1039</v>
      </c>
      <c r="G21" s="33">
        <v>870</v>
      </c>
      <c r="H21" s="33">
        <v>776</v>
      </c>
      <c r="I21" s="91" t="s">
        <v>1300</v>
      </c>
      <c r="J21" s="66" t="s">
        <v>796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263.39999999999998</v>
      </c>
      <c r="S21" s="431" t="s">
        <v>652</v>
      </c>
      <c r="T21" s="403">
        <v>0</v>
      </c>
      <c r="U21" s="441">
        <v>0</v>
      </c>
      <c r="V21" s="431" t="s">
        <v>13</v>
      </c>
      <c r="W21" s="623">
        <v>-88.231041828223169</v>
      </c>
      <c r="X21" s="623">
        <v>22.493101706127923</v>
      </c>
      <c r="Y21" s="623">
        <v>160.84247427897571</v>
      </c>
      <c r="Z21" s="627">
        <v>289.87500999999997</v>
      </c>
      <c r="AA21" s="627">
        <v>-17.652069999999998</v>
      </c>
      <c r="AB21" s="624">
        <v>122.9181</v>
      </c>
      <c r="AC21" s="624">
        <v>15.5093</v>
      </c>
      <c r="AD21" s="626">
        <v>15.4675590501</v>
      </c>
      <c r="AE21" s="624">
        <v>3.681</v>
      </c>
      <c r="AF21" s="624">
        <v>0.58199999999999996</v>
      </c>
      <c r="AG21" s="624">
        <v>5.01</v>
      </c>
      <c r="AH21" s="624">
        <v>60.494</v>
      </c>
      <c r="AI21" s="623">
        <v>1944.258</v>
      </c>
      <c r="AJ21" s="624">
        <v>358.96350000000001</v>
      </c>
      <c r="AK21" s="624">
        <v>-5.9747500000000002</v>
      </c>
      <c r="AL21" s="624">
        <v>281.13767000000001</v>
      </c>
      <c r="AM21" s="624">
        <v>-8.3080000000000001E-2</v>
      </c>
      <c r="AN21" s="622">
        <v>150411465.19999999</v>
      </c>
      <c r="AO21" s="625">
        <v>-0.47848829999999998</v>
      </c>
      <c r="AP21" s="622">
        <v>368640.25582000002</v>
      </c>
      <c r="AQ21" s="625">
        <v>-0.31783250000000002</v>
      </c>
      <c r="AR21" s="624">
        <v>101.9773</v>
      </c>
      <c r="AS21" s="622" t="s">
        <v>473</v>
      </c>
      <c r="AT21" s="624">
        <v>77.885300000000001</v>
      </c>
    </row>
    <row r="22" spans="1:47">
      <c r="A22" s="50" t="s">
        <v>1346</v>
      </c>
      <c r="B22" s="25" t="s">
        <v>582</v>
      </c>
      <c r="C22" s="38">
        <v>0.3756944444444445</v>
      </c>
      <c r="E22" s="19">
        <v>300</v>
      </c>
      <c r="F22" s="16" t="s">
        <v>1039</v>
      </c>
      <c r="G22" s="33">
        <v>870</v>
      </c>
      <c r="H22" s="33">
        <v>776</v>
      </c>
      <c r="I22" s="91" t="s">
        <v>792</v>
      </c>
      <c r="J22" s="66" t="s">
        <v>796</v>
      </c>
      <c r="K22" s="33">
        <v>4</v>
      </c>
      <c r="L22" s="33">
        <v>180</v>
      </c>
      <c r="M22" s="19">
        <v>7698.9647000000004</v>
      </c>
      <c r="Q22" s="100">
        <v>264.3</v>
      </c>
      <c r="R22" s="100">
        <v>263.39999999999998</v>
      </c>
      <c r="S22" s="431" t="s">
        <v>652</v>
      </c>
      <c r="T22" s="403">
        <v>0</v>
      </c>
      <c r="U22" s="441">
        <v>0</v>
      </c>
      <c r="V22" s="431" t="s">
        <v>203</v>
      </c>
      <c r="W22" s="623">
        <v>-88.60470753063899</v>
      </c>
      <c r="X22" s="623">
        <v>19.251936561787041</v>
      </c>
      <c r="Y22" s="623">
        <v>368.47975788071108</v>
      </c>
      <c r="Z22" s="627">
        <v>289.93198000000001</v>
      </c>
      <c r="AA22" s="627">
        <v>-17.648240000000001</v>
      </c>
      <c r="AB22" s="624">
        <v>124.0433</v>
      </c>
      <c r="AC22" s="624">
        <v>16.7134</v>
      </c>
      <c r="AD22" s="626">
        <v>15.5845451414</v>
      </c>
      <c r="AE22" s="624">
        <v>3.43</v>
      </c>
      <c r="AF22" s="624">
        <v>0.54300000000000004</v>
      </c>
      <c r="AG22" s="624">
        <v>5.01</v>
      </c>
      <c r="AH22" s="624">
        <v>60.451999999999998</v>
      </c>
      <c r="AI22" s="623">
        <v>1944.9549999999999</v>
      </c>
      <c r="AJ22" s="624">
        <v>358.95407999999998</v>
      </c>
      <c r="AK22" s="624">
        <v>-5.9714200000000002</v>
      </c>
      <c r="AL22" s="624">
        <v>281.07839999999999</v>
      </c>
      <c r="AM22" s="624">
        <v>-8.3250000000000005E-2</v>
      </c>
      <c r="AN22" s="622">
        <v>150411264.19999999</v>
      </c>
      <c r="AO22" s="625">
        <v>-0.47873149999999998</v>
      </c>
      <c r="AP22" s="622">
        <v>368507.98655999999</v>
      </c>
      <c r="AQ22" s="625">
        <v>-0.31203720000000001</v>
      </c>
      <c r="AR22" s="624">
        <v>101.92789999999999</v>
      </c>
      <c r="AS22" s="622" t="s">
        <v>473</v>
      </c>
      <c r="AT22" s="624">
        <v>77.934700000000007</v>
      </c>
    </row>
    <row r="23" spans="1:47">
      <c r="A23" s="50" t="s">
        <v>1346</v>
      </c>
      <c r="B23" s="25" t="s">
        <v>794</v>
      </c>
      <c r="C23" s="38">
        <v>0.38263888888888892</v>
      </c>
      <c r="E23" s="19">
        <v>300</v>
      </c>
      <c r="F23" s="16" t="s">
        <v>1039</v>
      </c>
      <c r="G23" s="33">
        <v>870</v>
      </c>
      <c r="H23" s="33">
        <v>776</v>
      </c>
      <c r="I23" s="91" t="s">
        <v>507</v>
      </c>
      <c r="J23" s="66" t="s">
        <v>796</v>
      </c>
      <c r="K23" s="33">
        <v>4</v>
      </c>
      <c r="L23" s="33">
        <v>180</v>
      </c>
      <c r="M23" s="19">
        <v>7698.9647000000004</v>
      </c>
      <c r="Q23" s="100">
        <v>264.3</v>
      </c>
      <c r="R23" s="100">
        <v>263.39999999999998</v>
      </c>
      <c r="S23" s="431" t="s">
        <v>652</v>
      </c>
      <c r="T23" s="403">
        <v>28</v>
      </c>
      <c r="U23" s="441">
        <v>0</v>
      </c>
      <c r="V23" s="431" t="s">
        <v>13</v>
      </c>
      <c r="W23" s="623">
        <v>-89.118380792884096</v>
      </c>
      <c r="X23" s="623">
        <v>14.3388569776744</v>
      </c>
      <c r="Y23" s="623">
        <v>803.88038858068876</v>
      </c>
      <c r="Z23" s="627">
        <v>290.01222999999999</v>
      </c>
      <c r="AA23" s="627">
        <v>-17.642489999999999</v>
      </c>
      <c r="AB23" s="624">
        <v>125.69589999999999</v>
      </c>
      <c r="AC23" s="624">
        <v>18.406600000000001</v>
      </c>
      <c r="AD23" s="626">
        <v>15.7516681288</v>
      </c>
      <c r="AE23" s="624">
        <v>3.1320000000000001</v>
      </c>
      <c r="AF23" s="624">
        <v>0.495</v>
      </c>
      <c r="AG23" s="624">
        <v>5.01</v>
      </c>
      <c r="AH23" s="624">
        <v>60.393000000000001</v>
      </c>
      <c r="AI23" s="623">
        <v>1945.93</v>
      </c>
      <c r="AJ23" s="624">
        <v>358.93957</v>
      </c>
      <c r="AK23" s="624">
        <v>-5.9670199999999998</v>
      </c>
      <c r="AL23" s="624">
        <v>280.99372</v>
      </c>
      <c r="AM23" s="624">
        <v>-8.3479999999999999E-2</v>
      </c>
      <c r="AN23" s="622">
        <v>150410976.90000001</v>
      </c>
      <c r="AO23" s="625">
        <v>-0.47907690000000003</v>
      </c>
      <c r="AP23" s="622">
        <v>368323.37742999999</v>
      </c>
      <c r="AQ23" s="625">
        <v>-0.30329650000000002</v>
      </c>
      <c r="AR23" s="624">
        <v>101.8583</v>
      </c>
      <c r="AS23" s="622" t="s">
        <v>473</v>
      </c>
      <c r="AT23" s="624">
        <v>78.004400000000004</v>
      </c>
    </row>
    <row r="24" spans="1:47">
      <c r="A24" s="50" t="s">
        <v>1346</v>
      </c>
      <c r="B24" s="25" t="s">
        <v>795</v>
      </c>
      <c r="C24" s="38">
        <v>0.38819444444444445</v>
      </c>
      <c r="E24" s="19">
        <v>300</v>
      </c>
      <c r="F24" s="16" t="s">
        <v>1039</v>
      </c>
      <c r="G24" s="33">
        <v>870</v>
      </c>
      <c r="H24" s="33">
        <v>776</v>
      </c>
      <c r="I24" s="91" t="s">
        <v>508</v>
      </c>
      <c r="J24" s="66" t="s">
        <v>796</v>
      </c>
      <c r="K24" s="33">
        <v>4</v>
      </c>
      <c r="L24" s="33">
        <v>180</v>
      </c>
      <c r="M24" s="19">
        <v>7698.9647000000004</v>
      </c>
      <c r="Q24" s="100">
        <v>264.3</v>
      </c>
      <c r="R24" s="100">
        <v>263.39999999999998</v>
      </c>
      <c r="S24" s="431" t="s">
        <v>652</v>
      </c>
      <c r="T24" s="403">
        <v>42</v>
      </c>
      <c r="U24" s="441">
        <v>0</v>
      </c>
      <c r="V24" s="431" t="s">
        <v>13</v>
      </c>
      <c r="W24" s="623">
        <v>-89.38049845931296</v>
      </c>
      <c r="X24" s="623">
        <v>11.643304456329655</v>
      </c>
      <c r="Y24" s="623">
        <v>1137.6874089974435</v>
      </c>
      <c r="Z24" s="627">
        <v>290.07549999999998</v>
      </c>
      <c r="AA24" s="627">
        <v>-17.63766</v>
      </c>
      <c r="AB24" s="624">
        <v>127.0582</v>
      </c>
      <c r="AC24" s="624">
        <v>19.736799999999999</v>
      </c>
      <c r="AD24" s="626">
        <v>15.8853665187</v>
      </c>
      <c r="AE24" s="624">
        <v>2.9329999999999998</v>
      </c>
      <c r="AF24" s="624">
        <v>0.46400000000000002</v>
      </c>
      <c r="AG24" s="624">
        <v>5.01</v>
      </c>
      <c r="AH24" s="624">
        <v>60.345999999999997</v>
      </c>
      <c r="AI24" s="623">
        <v>1946.69</v>
      </c>
      <c r="AJ24" s="624">
        <v>358.92711000000003</v>
      </c>
      <c r="AK24" s="624">
        <v>-5.9638200000000001</v>
      </c>
      <c r="AL24" s="624">
        <v>280.92597999999998</v>
      </c>
      <c r="AM24" s="624">
        <v>-8.3669999999999994E-2</v>
      </c>
      <c r="AN24" s="622">
        <v>150410746.80000001</v>
      </c>
      <c r="AO24" s="625">
        <v>-0.47935159999999999</v>
      </c>
      <c r="AP24" s="622">
        <v>368179.56553000002</v>
      </c>
      <c r="AQ24" s="625">
        <v>-0.29592180000000001</v>
      </c>
      <c r="AR24" s="624">
        <v>101.8034</v>
      </c>
      <c r="AS24" s="622" t="s">
        <v>473</v>
      </c>
      <c r="AT24" s="624">
        <v>78.059299999999993</v>
      </c>
    </row>
    <row r="25" spans="1:47">
      <c r="A25" s="50" t="s">
        <v>1345</v>
      </c>
      <c r="B25" s="25" t="s">
        <v>797</v>
      </c>
      <c r="C25" s="38">
        <v>0.39305555555555555</v>
      </c>
      <c r="E25" s="19">
        <v>300</v>
      </c>
      <c r="F25" s="16" t="s">
        <v>1039</v>
      </c>
      <c r="G25" s="33">
        <v>870</v>
      </c>
      <c r="H25" s="33">
        <v>776</v>
      </c>
      <c r="I25" s="91" t="s">
        <v>1300</v>
      </c>
      <c r="J25" s="66" t="s">
        <v>796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263.39999999999998</v>
      </c>
      <c r="S25" s="431" t="s">
        <v>1262</v>
      </c>
      <c r="T25" s="403">
        <v>0</v>
      </c>
      <c r="U25" s="441">
        <v>0</v>
      </c>
      <c r="V25" s="431" t="s">
        <v>13</v>
      </c>
      <c r="W25" s="623">
        <v>-91.192465943011399</v>
      </c>
      <c r="X25" s="623">
        <v>-3.8765591112763014</v>
      </c>
      <c r="Y25" s="623">
        <v>160.59123916780823</v>
      </c>
      <c r="Z25" s="627">
        <v>290.1302</v>
      </c>
      <c r="AA25" s="627">
        <v>-17.63326</v>
      </c>
      <c r="AB25" s="624">
        <v>128.28100000000001</v>
      </c>
      <c r="AC25" s="624">
        <v>20.881799999999998</v>
      </c>
      <c r="AD25" s="626">
        <v>16.002352609900001</v>
      </c>
      <c r="AE25" s="624">
        <v>2.782</v>
      </c>
      <c r="AF25" s="624">
        <v>0.44</v>
      </c>
      <c r="AG25" s="624">
        <v>5.01</v>
      </c>
      <c r="AH25" s="624">
        <v>60.305</v>
      </c>
      <c r="AI25" s="623">
        <v>1947.34</v>
      </c>
      <c r="AJ25" s="624">
        <v>358.91559999999998</v>
      </c>
      <c r="AK25" s="624">
        <v>-5.9612499999999997</v>
      </c>
      <c r="AL25" s="624">
        <v>280.86671000000001</v>
      </c>
      <c r="AM25" s="624">
        <v>-8.3839999999999998E-2</v>
      </c>
      <c r="AN25" s="622">
        <v>150410545.5</v>
      </c>
      <c r="AO25" s="625">
        <v>-0.47959069999999998</v>
      </c>
      <c r="AP25" s="622">
        <v>368056.69364999997</v>
      </c>
      <c r="AQ25" s="625">
        <v>-0.28919719999999999</v>
      </c>
      <c r="AR25" s="624">
        <v>101.756</v>
      </c>
      <c r="AS25" s="622" t="s">
        <v>473</v>
      </c>
      <c r="AT25" s="624">
        <v>78.106700000000004</v>
      </c>
    </row>
    <row r="26" spans="1:47">
      <c r="A26" s="50" t="s">
        <v>1345</v>
      </c>
      <c r="B26" s="25" t="s">
        <v>798</v>
      </c>
      <c r="C26" s="38">
        <v>0.3979166666666667</v>
      </c>
      <c r="E26" s="19">
        <v>300</v>
      </c>
      <c r="F26" s="16" t="s">
        <v>1039</v>
      </c>
      <c r="G26" s="33">
        <v>870</v>
      </c>
      <c r="H26" s="33">
        <v>776</v>
      </c>
      <c r="I26" s="91" t="s">
        <v>792</v>
      </c>
      <c r="J26" s="66" t="s">
        <v>796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263.39999999999998</v>
      </c>
      <c r="S26" s="431" t="s">
        <v>1262</v>
      </c>
      <c r="T26" s="403">
        <v>0</v>
      </c>
      <c r="U26" s="441">
        <v>0</v>
      </c>
      <c r="V26" s="431" t="s">
        <v>203</v>
      </c>
      <c r="W26" s="623">
        <v>-91.212030183474411</v>
      </c>
      <c r="X26" s="623">
        <v>-4.2659684637592097</v>
      </c>
      <c r="Y26" s="623">
        <v>367.90880070876847</v>
      </c>
      <c r="Z26" s="627">
        <v>290.18428999999998</v>
      </c>
      <c r="AA26" s="627">
        <v>-17.628689999999999</v>
      </c>
      <c r="AB26" s="624">
        <v>129.53380000000001</v>
      </c>
      <c r="AC26" s="624">
        <v>22.007999999999999</v>
      </c>
      <c r="AD26" s="626">
        <v>16.119338701</v>
      </c>
      <c r="AE26" s="624">
        <v>2.649</v>
      </c>
      <c r="AF26" s="624">
        <v>0.41899999999999998</v>
      </c>
      <c r="AG26" s="624">
        <v>5.01</v>
      </c>
      <c r="AH26" s="624">
        <v>60.265000000000001</v>
      </c>
      <c r="AI26" s="623">
        <v>1947.9749999999999</v>
      </c>
      <c r="AJ26" s="624">
        <v>358.90354000000002</v>
      </c>
      <c r="AK26" s="624">
        <v>-5.9589100000000004</v>
      </c>
      <c r="AL26" s="624">
        <v>280.80743999999999</v>
      </c>
      <c r="AM26" s="624">
        <v>-8.4000000000000005E-2</v>
      </c>
      <c r="AN26" s="622">
        <v>150410344</v>
      </c>
      <c r="AO26" s="625">
        <v>-0.4798287</v>
      </c>
      <c r="AP26" s="622">
        <v>367936.69809999998</v>
      </c>
      <c r="AQ26" s="625">
        <v>-0.2822247</v>
      </c>
      <c r="AR26" s="624">
        <v>101.7092</v>
      </c>
      <c r="AS26" s="622" t="s">
        <v>473</v>
      </c>
      <c r="AT26" s="624">
        <v>78.153599999999997</v>
      </c>
    </row>
    <row r="27" spans="1:47">
      <c r="A27" s="50" t="s">
        <v>1345</v>
      </c>
      <c r="B27" s="25" t="s">
        <v>799</v>
      </c>
      <c r="C27" s="38">
        <v>0.40277777777777773</v>
      </c>
      <c r="E27" s="19">
        <v>300</v>
      </c>
      <c r="F27" s="16" t="s">
        <v>1039</v>
      </c>
      <c r="G27" s="33">
        <v>870</v>
      </c>
      <c r="H27" s="33">
        <v>776</v>
      </c>
      <c r="I27" s="91" t="s">
        <v>507</v>
      </c>
      <c r="J27" s="66" t="s">
        <v>796</v>
      </c>
      <c r="K27" s="33">
        <v>4</v>
      </c>
      <c r="L27" s="33">
        <v>180</v>
      </c>
      <c r="M27" s="19">
        <v>7698.9647000000004</v>
      </c>
      <c r="Q27" s="100">
        <v>264.3</v>
      </c>
      <c r="R27" s="100">
        <v>263.39999999999998</v>
      </c>
      <c r="S27" s="431" t="s">
        <v>1262</v>
      </c>
      <c r="T27" s="403">
        <v>28</v>
      </c>
      <c r="U27" s="441">
        <v>0</v>
      </c>
      <c r="V27" s="431" t="s">
        <v>13</v>
      </c>
      <c r="W27" s="623">
        <v>-91.217043309122971</v>
      </c>
      <c r="X27" s="623">
        <v>-4.9628052002616956</v>
      </c>
      <c r="Y27" s="623">
        <v>873.14112369674604</v>
      </c>
      <c r="Z27" s="627">
        <v>290.23779000000002</v>
      </c>
      <c r="AA27" s="627">
        <v>-17.623940000000001</v>
      </c>
      <c r="AB27" s="624">
        <v>130.8177</v>
      </c>
      <c r="AC27" s="624">
        <v>23.1144</v>
      </c>
      <c r="AD27" s="626">
        <v>16.236324792200001</v>
      </c>
      <c r="AE27" s="624">
        <v>2.5299999999999998</v>
      </c>
      <c r="AF27" s="624">
        <v>0.4</v>
      </c>
      <c r="AG27" s="624">
        <v>5.01</v>
      </c>
      <c r="AH27" s="624">
        <v>60.225999999999999</v>
      </c>
      <c r="AI27" s="623">
        <v>1948.595</v>
      </c>
      <c r="AJ27" s="624">
        <v>358.89094</v>
      </c>
      <c r="AK27" s="624">
        <v>-5.9568000000000003</v>
      </c>
      <c r="AL27" s="624">
        <v>280.74817000000002</v>
      </c>
      <c r="AM27" s="624">
        <v>-8.4169999999999995E-2</v>
      </c>
      <c r="AN27" s="622">
        <v>150410142.40000001</v>
      </c>
      <c r="AO27" s="625">
        <v>-0.48006559999999998</v>
      </c>
      <c r="AP27" s="622">
        <v>367819.68170000002</v>
      </c>
      <c r="AQ27" s="625">
        <v>-0.27501039999999999</v>
      </c>
      <c r="AR27" s="624">
        <v>101.6628</v>
      </c>
      <c r="AS27" s="622" t="s">
        <v>473</v>
      </c>
      <c r="AT27" s="624">
        <v>78.1999</v>
      </c>
    </row>
    <row r="28" spans="1:47">
      <c r="A28" s="50" t="s">
        <v>1345</v>
      </c>
      <c r="B28" s="25" t="s">
        <v>800</v>
      </c>
      <c r="C28" s="38">
        <v>0.40763888888888888</v>
      </c>
      <c r="E28" s="19">
        <v>300</v>
      </c>
      <c r="F28" s="16" t="s">
        <v>1039</v>
      </c>
      <c r="G28" s="33">
        <v>870</v>
      </c>
      <c r="H28" s="33">
        <v>776</v>
      </c>
      <c r="I28" s="91" t="s">
        <v>508</v>
      </c>
      <c r="J28" s="66" t="s">
        <v>796</v>
      </c>
      <c r="K28" s="33">
        <v>4</v>
      </c>
      <c r="L28" s="33">
        <v>180</v>
      </c>
      <c r="M28" s="19">
        <v>7698.9647000000004</v>
      </c>
      <c r="Q28" s="100">
        <v>264.3</v>
      </c>
      <c r="R28" s="100">
        <v>263.39999999999998</v>
      </c>
      <c r="S28" s="431" t="s">
        <v>1262</v>
      </c>
      <c r="T28" s="403">
        <v>42</v>
      </c>
      <c r="U28" s="441">
        <v>0</v>
      </c>
      <c r="V28" s="431" t="s">
        <v>13</v>
      </c>
      <c r="W28" s="623">
        <v>-91.212019970167646</v>
      </c>
      <c r="X28" s="623">
        <v>-5.323206424757962</v>
      </c>
      <c r="Y28" s="623">
        <v>1229.3126917008585</v>
      </c>
      <c r="Z28" s="627">
        <v>290.29072000000002</v>
      </c>
      <c r="AA28" s="627">
        <v>-17.619009999999999</v>
      </c>
      <c r="AB28" s="624">
        <v>132.13390000000001</v>
      </c>
      <c r="AC28" s="624">
        <v>24.2</v>
      </c>
      <c r="AD28" s="626">
        <v>16.353310883300001</v>
      </c>
      <c r="AE28" s="624">
        <v>2.4249999999999998</v>
      </c>
      <c r="AF28" s="624">
        <v>0.38300000000000001</v>
      </c>
      <c r="AG28" s="624">
        <v>5.01</v>
      </c>
      <c r="AH28" s="624">
        <v>60.186999999999998</v>
      </c>
      <c r="AI28" s="623">
        <v>1949.1990000000001</v>
      </c>
      <c r="AJ28" s="624">
        <v>358.87781999999999</v>
      </c>
      <c r="AK28" s="624">
        <v>-5.9549300000000001</v>
      </c>
      <c r="AL28" s="624">
        <v>280.68889000000001</v>
      </c>
      <c r="AM28" s="624">
        <v>-8.4339999999999998E-2</v>
      </c>
      <c r="AN28" s="622">
        <v>150409940.69999999</v>
      </c>
      <c r="AO28" s="625">
        <v>-0.48030129999999999</v>
      </c>
      <c r="AP28" s="622">
        <v>367705.74475000001</v>
      </c>
      <c r="AQ28" s="625">
        <v>-0.26756029999999997</v>
      </c>
      <c r="AR28" s="624">
        <v>101.617</v>
      </c>
      <c r="AS28" s="622" t="s">
        <v>473</v>
      </c>
      <c r="AT28" s="624">
        <v>78.245800000000003</v>
      </c>
    </row>
    <row r="29" spans="1:47">
      <c r="A29" s="50" t="s">
        <v>1086</v>
      </c>
      <c r="B29" s="25" t="s">
        <v>1040</v>
      </c>
      <c r="C29" s="38">
        <v>0.41250000000000003</v>
      </c>
      <c r="E29" s="19">
        <v>300</v>
      </c>
      <c r="F29" s="16" t="s">
        <v>1039</v>
      </c>
      <c r="G29" s="33">
        <v>870</v>
      </c>
      <c r="H29" s="33">
        <v>776</v>
      </c>
      <c r="I29" s="91" t="s">
        <v>1300</v>
      </c>
      <c r="J29" s="66" t="s">
        <v>796</v>
      </c>
      <c r="K29" s="33">
        <v>4</v>
      </c>
      <c r="L29" s="33">
        <v>180</v>
      </c>
      <c r="M29" s="19">
        <v>7698.9647000000004</v>
      </c>
      <c r="Q29" s="100">
        <v>264.3</v>
      </c>
      <c r="R29" s="100">
        <v>263.39999999999998</v>
      </c>
      <c r="S29" s="431" t="s">
        <v>375</v>
      </c>
      <c r="T29" s="403">
        <v>0</v>
      </c>
      <c r="U29" s="438">
        <v>0</v>
      </c>
      <c r="V29" s="431" t="s">
        <v>198</v>
      </c>
      <c r="W29" s="623">
        <v>-46.817501598262446</v>
      </c>
      <c r="X29" s="623">
        <v>81.090223113799539</v>
      </c>
      <c r="Y29" s="623">
        <v>160.39246805498169</v>
      </c>
      <c r="Z29" s="627">
        <v>290.34307999999999</v>
      </c>
      <c r="AA29" s="627">
        <v>-17.613890000000001</v>
      </c>
      <c r="AB29" s="624">
        <v>133.48339999999999</v>
      </c>
      <c r="AC29" s="624">
        <v>25.2636</v>
      </c>
      <c r="AD29" s="626">
        <v>16.4702969744</v>
      </c>
      <c r="AE29" s="624">
        <v>2.33</v>
      </c>
      <c r="AF29" s="624">
        <v>0.36899999999999999</v>
      </c>
      <c r="AG29" s="624">
        <v>5.0199999999999996</v>
      </c>
      <c r="AH29" s="624">
        <v>60.148000000000003</v>
      </c>
      <c r="AI29" s="623">
        <v>1949.7860000000001</v>
      </c>
      <c r="AJ29" s="624">
        <v>358.86419999999998</v>
      </c>
      <c r="AK29" s="624">
        <v>-5.95329</v>
      </c>
      <c r="AL29" s="624">
        <v>280.62961999999999</v>
      </c>
      <c r="AM29" s="624">
        <v>-8.4500000000000006E-2</v>
      </c>
      <c r="AN29" s="622">
        <v>150409739</v>
      </c>
      <c r="AO29" s="625">
        <v>-0.48053590000000002</v>
      </c>
      <c r="AP29" s="622">
        <v>367594.98492000002</v>
      </c>
      <c r="AQ29" s="625">
        <v>-0.25988080000000002</v>
      </c>
      <c r="AR29" s="624">
        <v>101.57170000000001</v>
      </c>
      <c r="AS29" s="622" t="s">
        <v>473</v>
      </c>
      <c r="AT29" s="624">
        <v>78.2911</v>
      </c>
    </row>
    <row r="30" spans="1:47">
      <c r="A30" s="50" t="s">
        <v>1086</v>
      </c>
      <c r="B30" s="25" t="s">
        <v>1041</v>
      </c>
      <c r="C30" s="38">
        <v>0.41736111111111113</v>
      </c>
      <c r="E30" s="19">
        <v>300</v>
      </c>
      <c r="F30" s="16" t="s">
        <v>1039</v>
      </c>
      <c r="G30" s="33">
        <v>870</v>
      </c>
      <c r="H30" s="33">
        <v>776</v>
      </c>
      <c r="I30" s="91" t="s">
        <v>792</v>
      </c>
      <c r="J30" s="66" t="s">
        <v>796</v>
      </c>
      <c r="K30" s="33">
        <v>4</v>
      </c>
      <c r="L30" s="33">
        <v>180</v>
      </c>
      <c r="M30" s="19">
        <v>7698.9647000000004</v>
      </c>
      <c r="Q30" s="100">
        <v>264.3</v>
      </c>
      <c r="R30" s="100">
        <v>263.39999999999998</v>
      </c>
      <c r="S30" s="431" t="s">
        <v>375</v>
      </c>
      <c r="T30" s="403">
        <v>0</v>
      </c>
      <c r="U30" s="438">
        <v>0</v>
      </c>
      <c r="V30" s="431" t="s">
        <v>201</v>
      </c>
      <c r="W30" s="623">
        <v>-47.282170508819277</v>
      </c>
      <c r="X30" s="623">
        <v>80.970923135309533</v>
      </c>
      <c r="Y30" s="623">
        <v>367.46084834076328</v>
      </c>
      <c r="Z30" s="627">
        <v>290.39490999999998</v>
      </c>
      <c r="AA30" s="627">
        <v>-17.60859</v>
      </c>
      <c r="AB30" s="624">
        <v>134.86750000000001</v>
      </c>
      <c r="AC30" s="624">
        <v>26.303999999999998</v>
      </c>
      <c r="AD30" s="626">
        <v>16.587283065499999</v>
      </c>
      <c r="AE30" s="624">
        <v>2.2450000000000001</v>
      </c>
      <c r="AF30" s="624">
        <v>0.35499999999999998</v>
      </c>
      <c r="AG30" s="624">
        <v>5.0199999999999996</v>
      </c>
      <c r="AH30" s="624">
        <v>60.11</v>
      </c>
      <c r="AI30" s="623">
        <v>1950.356</v>
      </c>
      <c r="AJ30" s="624">
        <v>358.85009000000002</v>
      </c>
      <c r="AK30" s="624">
        <v>-5.9518899999999997</v>
      </c>
      <c r="AL30" s="624">
        <v>280.57035000000002</v>
      </c>
      <c r="AM30" s="624">
        <v>-8.4669999999999995E-2</v>
      </c>
      <c r="AN30" s="622">
        <v>150409537.09999999</v>
      </c>
      <c r="AO30" s="625">
        <v>-0.48076940000000001</v>
      </c>
      <c r="AP30" s="622">
        <v>367487.49718000001</v>
      </c>
      <c r="AQ30" s="625">
        <v>-0.25197849999999999</v>
      </c>
      <c r="AR30" s="624">
        <v>101.5269</v>
      </c>
      <c r="AS30" s="622" t="s">
        <v>473</v>
      </c>
      <c r="AT30" s="624">
        <v>78.335999999999999</v>
      </c>
    </row>
    <row r="31" spans="1:47">
      <c r="A31" s="50" t="s">
        <v>1338</v>
      </c>
      <c r="B31" s="25" t="s">
        <v>1324</v>
      </c>
      <c r="C31" s="38">
        <v>0.42291666666666666</v>
      </c>
      <c r="D31" s="32">
        <v>0</v>
      </c>
      <c r="E31" s="19">
        <v>30</v>
      </c>
      <c r="F31" s="16" t="s">
        <v>1038</v>
      </c>
      <c r="G31" s="16">
        <v>880</v>
      </c>
      <c r="H31" s="33">
        <v>863</v>
      </c>
      <c r="I31" s="57" t="s">
        <v>975</v>
      </c>
      <c r="J31" s="66" t="s">
        <v>1258</v>
      </c>
      <c r="K31" s="33">
        <v>4</v>
      </c>
      <c r="L31" s="33">
        <v>180</v>
      </c>
      <c r="M31" s="80">
        <v>7647.38</v>
      </c>
      <c r="N31" t="s">
        <v>1074</v>
      </c>
      <c r="O31" s="115">
        <v>264.3</v>
      </c>
      <c r="P31" s="115">
        <v>263.39999999999998</v>
      </c>
      <c r="Q31" s="100">
        <v>264.3</v>
      </c>
      <c r="R31" s="100">
        <v>263.39999999999998</v>
      </c>
      <c r="S31"/>
      <c r="T31" s="403"/>
      <c r="U31" s="438"/>
      <c r="V31" s="342"/>
      <c r="W31"/>
      <c r="X31"/>
      <c r="Y31"/>
    </row>
    <row r="32" spans="1:47">
      <c r="A32" s="50" t="s">
        <v>1338</v>
      </c>
      <c r="B32" s="25" t="s">
        <v>1073</v>
      </c>
      <c r="C32" s="38">
        <v>0.42638888888888887</v>
      </c>
      <c r="D32" s="32">
        <v>0</v>
      </c>
      <c r="E32" s="19">
        <v>30</v>
      </c>
      <c r="F32" s="19" t="s">
        <v>1037</v>
      </c>
      <c r="G32" s="16">
        <v>1190</v>
      </c>
      <c r="H32" s="33">
        <v>995</v>
      </c>
      <c r="I32" s="57" t="s">
        <v>975</v>
      </c>
      <c r="J32" s="66" t="s">
        <v>1258</v>
      </c>
      <c r="K32" s="33">
        <v>4</v>
      </c>
      <c r="L32" s="33">
        <v>180</v>
      </c>
      <c r="M32" s="19">
        <v>5891.451</v>
      </c>
      <c r="N32" t="s">
        <v>802</v>
      </c>
      <c r="O32" s="105">
        <v>264.3</v>
      </c>
      <c r="P32" s="105">
        <v>264</v>
      </c>
      <c r="Q32" s="100">
        <f>AVERAGE(O32,O46,O47,O48)</f>
        <v>264.25</v>
      </c>
      <c r="R32" s="100">
        <f>AVERAGE(P32,P46:P48)</f>
        <v>263.97500000000002</v>
      </c>
      <c r="S32"/>
      <c r="T32" s="403"/>
      <c r="U32" s="438"/>
      <c r="V32" s="342"/>
      <c r="W32"/>
      <c r="X32"/>
      <c r="Y32"/>
    </row>
    <row r="33" spans="1:47">
      <c r="A33" s="50" t="s">
        <v>1346</v>
      </c>
      <c r="B33" s="25" t="s">
        <v>1044</v>
      </c>
      <c r="C33" s="38">
        <v>0.4284722222222222</v>
      </c>
      <c r="E33" s="19">
        <v>300</v>
      </c>
      <c r="F33" s="19" t="s">
        <v>1037</v>
      </c>
      <c r="G33" s="16">
        <v>1190</v>
      </c>
      <c r="H33" s="33">
        <v>1098</v>
      </c>
      <c r="I33" s="91" t="s">
        <v>1300</v>
      </c>
      <c r="J33" s="66" t="s">
        <v>796</v>
      </c>
      <c r="K33" s="33">
        <v>4</v>
      </c>
      <c r="L33" s="33">
        <v>180</v>
      </c>
      <c r="M33" s="19">
        <v>5889.9508999999998</v>
      </c>
      <c r="Q33" s="100">
        <v>264.25</v>
      </c>
      <c r="R33" s="100">
        <v>263.97500000000002</v>
      </c>
      <c r="S33" s="431" t="s">
        <v>652</v>
      </c>
      <c r="T33" s="403">
        <v>0</v>
      </c>
      <c r="U33" s="441">
        <v>0</v>
      </c>
      <c r="V33" s="431" t="s">
        <v>13</v>
      </c>
      <c r="W33" s="623">
        <v>-88.398937779164726</v>
      </c>
      <c r="X33" s="623">
        <v>22.394821295704649</v>
      </c>
      <c r="Y33" s="623">
        <v>160.23769508717942</v>
      </c>
      <c r="Z33" s="627">
        <v>290.51141000000001</v>
      </c>
      <c r="AA33" s="627">
        <v>-17.59572</v>
      </c>
      <c r="AB33" s="624">
        <v>138.16589999999999</v>
      </c>
      <c r="AC33" s="624">
        <v>28.5884</v>
      </c>
      <c r="AD33" s="626">
        <v>16.854679845100002</v>
      </c>
      <c r="AE33" s="624">
        <v>2.081</v>
      </c>
      <c r="AF33" s="624">
        <v>0.32900000000000001</v>
      </c>
      <c r="AG33" s="624">
        <v>5.0199999999999996</v>
      </c>
      <c r="AH33" s="624">
        <v>60.023000000000003</v>
      </c>
      <c r="AI33" s="623">
        <v>1951.5930000000001</v>
      </c>
      <c r="AJ33" s="624">
        <v>358.81608</v>
      </c>
      <c r="AK33" s="624">
        <v>-5.9496000000000002</v>
      </c>
      <c r="AL33" s="624">
        <v>280.43486999999999</v>
      </c>
      <c r="AM33" s="624">
        <v>-8.5050000000000001E-2</v>
      </c>
      <c r="AN33" s="622">
        <v>150409075.30000001</v>
      </c>
      <c r="AO33" s="625">
        <v>-0.48129880000000003</v>
      </c>
      <c r="AP33" s="622">
        <v>367254.58730000001</v>
      </c>
      <c r="AQ33" s="625">
        <v>-0.2331163</v>
      </c>
      <c r="AR33" s="624">
        <v>101.42610000000001</v>
      </c>
      <c r="AS33" s="622" t="s">
        <v>473</v>
      </c>
      <c r="AT33" s="624">
        <v>78.436800000000005</v>
      </c>
    </row>
    <row r="34" spans="1:47">
      <c r="A34" s="50" t="s">
        <v>1346</v>
      </c>
      <c r="B34" s="25" t="s">
        <v>874</v>
      </c>
      <c r="C34" s="38">
        <v>0.43333333333333335</v>
      </c>
      <c r="E34" s="19">
        <v>300</v>
      </c>
      <c r="F34" s="19" t="s">
        <v>1037</v>
      </c>
      <c r="G34" s="16">
        <v>1190</v>
      </c>
      <c r="H34" s="33">
        <v>1098</v>
      </c>
      <c r="I34" s="91" t="s">
        <v>792</v>
      </c>
      <c r="J34" s="66" t="s">
        <v>796</v>
      </c>
      <c r="K34" s="33">
        <v>4</v>
      </c>
      <c r="L34" s="33">
        <v>180</v>
      </c>
      <c r="M34" s="19">
        <v>5889.9508999999998</v>
      </c>
      <c r="Q34" s="100">
        <v>264.25</v>
      </c>
      <c r="R34" s="100">
        <v>263.97500000000002</v>
      </c>
      <c r="S34" s="431" t="s">
        <v>652</v>
      </c>
      <c r="T34" s="403">
        <v>0</v>
      </c>
      <c r="U34" s="441">
        <v>0</v>
      </c>
      <c r="V34" s="431" t="s">
        <v>203</v>
      </c>
      <c r="W34" s="623">
        <v>-88.77552569139317</v>
      </c>
      <c r="X34" s="623">
        <v>19.145202880302758</v>
      </c>
      <c r="Y34" s="623">
        <v>367.12404444814229</v>
      </c>
      <c r="Z34" s="627">
        <v>290.56157000000002</v>
      </c>
      <c r="AA34" s="627">
        <v>-17.589759999999998</v>
      </c>
      <c r="AB34" s="624">
        <v>139.67019999999999</v>
      </c>
      <c r="AC34" s="624">
        <v>29.543800000000001</v>
      </c>
      <c r="AD34" s="626">
        <v>16.971665936099999</v>
      </c>
      <c r="AE34" s="624">
        <v>2.02</v>
      </c>
      <c r="AF34" s="624">
        <v>0.32</v>
      </c>
      <c r="AG34" s="624">
        <v>5.0199999999999996</v>
      </c>
      <c r="AH34" s="624">
        <v>59.985999999999997</v>
      </c>
      <c r="AI34" s="623">
        <v>1952.104</v>
      </c>
      <c r="AJ34" s="624">
        <v>358.80047999999999</v>
      </c>
      <c r="AK34" s="624">
        <v>-5.9490100000000004</v>
      </c>
      <c r="AL34" s="624">
        <v>280.37558999999999</v>
      </c>
      <c r="AM34" s="624">
        <v>-8.5209999999999994E-2</v>
      </c>
      <c r="AN34" s="622">
        <v>150408873.09999999</v>
      </c>
      <c r="AO34" s="625">
        <v>-0.48152859999999997</v>
      </c>
      <c r="AP34" s="622">
        <v>367158.48384</v>
      </c>
      <c r="AQ34" s="625">
        <v>-0.22453090000000001</v>
      </c>
      <c r="AR34" s="624">
        <v>101.3827</v>
      </c>
      <c r="AS34" s="622" t="s">
        <v>473</v>
      </c>
      <c r="AT34" s="624">
        <v>78.480199999999996</v>
      </c>
    </row>
    <row r="35" spans="1:47">
      <c r="A35" s="50" t="s">
        <v>1346</v>
      </c>
      <c r="B35" s="25" t="s">
        <v>875</v>
      </c>
      <c r="C35" s="38">
        <v>0.4375</v>
      </c>
      <c r="E35" s="19">
        <v>300</v>
      </c>
      <c r="F35" s="19" t="s">
        <v>1037</v>
      </c>
      <c r="G35" s="16">
        <v>1190</v>
      </c>
      <c r="H35" s="33">
        <v>1098</v>
      </c>
      <c r="I35" s="91" t="s">
        <v>507</v>
      </c>
      <c r="J35" s="66" t="s">
        <v>796</v>
      </c>
      <c r="K35" s="33">
        <v>4</v>
      </c>
      <c r="L35" s="33">
        <v>180</v>
      </c>
      <c r="M35" s="19">
        <v>5889.9508999999998</v>
      </c>
      <c r="Q35" s="100">
        <v>264.25</v>
      </c>
      <c r="R35" s="100">
        <v>263.97500000000002</v>
      </c>
      <c r="S35" s="431" t="s">
        <v>652</v>
      </c>
      <c r="T35" s="403">
        <v>28</v>
      </c>
      <c r="U35" s="441">
        <v>0</v>
      </c>
      <c r="V35" s="431" t="s">
        <v>13</v>
      </c>
      <c r="W35" s="623">
        <v>-89.286794340814495</v>
      </c>
      <c r="X35" s="623">
        <v>14.228025760017545</v>
      </c>
      <c r="Y35" s="623">
        <v>800.62237625036869</v>
      </c>
      <c r="Z35" s="627">
        <v>290.60419000000002</v>
      </c>
      <c r="AA35" s="627">
        <v>-17.584489999999999</v>
      </c>
      <c r="AB35" s="624">
        <v>140.99010000000001</v>
      </c>
      <c r="AC35" s="624">
        <v>30.339700000000001</v>
      </c>
      <c r="AD35" s="626">
        <v>17.071939728499999</v>
      </c>
      <c r="AE35" s="624">
        <v>1.9730000000000001</v>
      </c>
      <c r="AF35" s="624">
        <v>0.312</v>
      </c>
      <c r="AG35" s="624">
        <v>5.0199999999999996</v>
      </c>
      <c r="AH35" s="624">
        <v>59.954999999999998</v>
      </c>
      <c r="AI35" s="623">
        <v>1952.527</v>
      </c>
      <c r="AJ35" s="624">
        <v>358.78676999999999</v>
      </c>
      <c r="AK35" s="624">
        <v>-5.9486999999999997</v>
      </c>
      <c r="AL35" s="624">
        <v>280.32479000000001</v>
      </c>
      <c r="AM35" s="624">
        <v>-8.5349999999999995E-2</v>
      </c>
      <c r="AN35" s="622">
        <v>150408699.69999999</v>
      </c>
      <c r="AO35" s="625">
        <v>-0.4817246</v>
      </c>
      <c r="AP35" s="622">
        <v>367079.00845999998</v>
      </c>
      <c r="AQ35" s="625">
        <v>-0.21701870000000001</v>
      </c>
      <c r="AR35" s="624">
        <v>101.3459</v>
      </c>
      <c r="AS35" s="622" t="s">
        <v>473</v>
      </c>
      <c r="AT35" s="624">
        <v>78.516999999999996</v>
      </c>
    </row>
    <row r="36" spans="1:47">
      <c r="A36" s="50" t="s">
        <v>1346</v>
      </c>
      <c r="B36" s="25" t="s">
        <v>877</v>
      </c>
      <c r="C36" s="38">
        <v>0.44305555555555554</v>
      </c>
      <c r="E36" s="19">
        <v>300</v>
      </c>
      <c r="F36" s="19" t="s">
        <v>1037</v>
      </c>
      <c r="G36" s="16">
        <v>1190</v>
      </c>
      <c r="H36" s="33">
        <v>1098</v>
      </c>
      <c r="I36" s="91" t="s">
        <v>508</v>
      </c>
      <c r="J36" s="66" t="s">
        <v>796</v>
      </c>
      <c r="K36" s="33">
        <v>4</v>
      </c>
      <c r="L36" s="33">
        <v>180</v>
      </c>
      <c r="M36" s="19">
        <v>5889.9508999999998</v>
      </c>
      <c r="Q36" s="100">
        <v>264.25</v>
      </c>
      <c r="R36" s="100">
        <v>263.97500000000002</v>
      </c>
      <c r="S36" s="431" t="s">
        <v>652</v>
      </c>
      <c r="T36" s="403">
        <v>42</v>
      </c>
      <c r="U36" s="441">
        <v>0</v>
      </c>
      <c r="V36" s="431" t="s">
        <v>13</v>
      </c>
      <c r="W36" s="623">
        <v>-89.554906962644097</v>
      </c>
      <c r="X36" s="623">
        <v>11.523002828723049</v>
      </c>
      <c r="Y36" s="623">
        <v>1133.2976784910388</v>
      </c>
      <c r="Z36" s="627">
        <v>290.66050999999999</v>
      </c>
      <c r="AA36" s="627">
        <v>-17.577210000000001</v>
      </c>
      <c r="AB36" s="624">
        <v>142.7946</v>
      </c>
      <c r="AC36" s="624">
        <v>31.366499999999998</v>
      </c>
      <c r="AD36" s="626">
        <v>17.2056381182</v>
      </c>
      <c r="AE36" s="624">
        <v>1.915</v>
      </c>
      <c r="AF36" s="624">
        <v>0.30299999999999999</v>
      </c>
      <c r="AG36" s="624">
        <v>5.0199999999999996</v>
      </c>
      <c r="AH36" s="624">
        <v>59.912999999999997</v>
      </c>
      <c r="AI36" s="623">
        <v>1953.068</v>
      </c>
      <c r="AJ36" s="624">
        <v>358.76805000000002</v>
      </c>
      <c r="AK36" s="624">
        <v>-5.9485700000000001</v>
      </c>
      <c r="AL36" s="624">
        <v>280.25704999999999</v>
      </c>
      <c r="AM36" s="624">
        <v>-8.5540000000000005E-2</v>
      </c>
      <c r="AN36" s="622">
        <v>150408468.40000001</v>
      </c>
      <c r="AO36" s="625">
        <v>-0.48198469999999999</v>
      </c>
      <c r="AP36" s="622">
        <v>366977.29453999997</v>
      </c>
      <c r="AQ36" s="625">
        <v>-0.206791</v>
      </c>
      <c r="AR36" s="624">
        <v>101.2972</v>
      </c>
      <c r="AS36" s="622" t="s">
        <v>473</v>
      </c>
      <c r="AT36" s="624">
        <v>78.565799999999996</v>
      </c>
    </row>
    <row r="37" spans="1:47">
      <c r="A37" s="50" t="s">
        <v>1346</v>
      </c>
      <c r="B37" s="25" t="s">
        <v>879</v>
      </c>
      <c r="C37" s="38">
        <v>0.44722222222222219</v>
      </c>
      <c r="E37" s="19">
        <v>300</v>
      </c>
      <c r="F37" s="19" t="s">
        <v>1037</v>
      </c>
      <c r="G37" s="16">
        <v>1190</v>
      </c>
      <c r="H37" s="33">
        <v>1098</v>
      </c>
      <c r="I37" s="91" t="s">
        <v>1149</v>
      </c>
      <c r="J37" s="66" t="s">
        <v>796</v>
      </c>
      <c r="K37" s="33">
        <v>4</v>
      </c>
      <c r="L37" s="33">
        <v>180</v>
      </c>
      <c r="M37" s="19">
        <v>5889.9508999999998</v>
      </c>
      <c r="Q37" s="100">
        <v>264.25</v>
      </c>
      <c r="R37" s="100">
        <v>263.97500000000002</v>
      </c>
      <c r="S37" s="431" t="s">
        <v>652</v>
      </c>
      <c r="T37" s="403">
        <v>60</v>
      </c>
      <c r="U37" s="441">
        <v>0</v>
      </c>
      <c r="V37" s="431" t="s">
        <v>13</v>
      </c>
      <c r="W37" s="623">
        <v>-89.790803741533381</v>
      </c>
      <c r="X37" s="623">
        <v>8.8511165493267363</v>
      </c>
      <c r="Y37" s="623">
        <v>1568.1600899503705</v>
      </c>
      <c r="Z37" s="627">
        <v>290.70236999999997</v>
      </c>
      <c r="AA37" s="627">
        <v>-17.571570000000001</v>
      </c>
      <c r="AB37" s="624">
        <v>144.18180000000001</v>
      </c>
      <c r="AC37" s="624">
        <v>32.1096</v>
      </c>
      <c r="AD37" s="626">
        <v>17.305911910500001</v>
      </c>
      <c r="AE37" s="624">
        <v>1.875</v>
      </c>
      <c r="AF37" s="624">
        <v>0.29699999999999999</v>
      </c>
      <c r="AG37" s="624">
        <v>5.0199999999999996</v>
      </c>
      <c r="AH37" s="624">
        <v>59.881999999999998</v>
      </c>
      <c r="AI37" s="623">
        <v>1953.4570000000001</v>
      </c>
      <c r="AJ37" s="624">
        <v>358.75367999999997</v>
      </c>
      <c r="AK37" s="624">
        <v>-5.9486999999999997</v>
      </c>
      <c r="AL37" s="624">
        <v>280.20623999999998</v>
      </c>
      <c r="AM37" s="624">
        <v>-8.5680000000000006E-2</v>
      </c>
      <c r="AN37" s="622">
        <v>150408294.90000001</v>
      </c>
      <c r="AO37" s="625">
        <v>-0.48217880000000002</v>
      </c>
      <c r="AP37" s="622">
        <v>366904.26115999999</v>
      </c>
      <c r="AQ37" s="625">
        <v>-0.19896810000000001</v>
      </c>
      <c r="AR37" s="624">
        <v>101.26090000000001</v>
      </c>
      <c r="AS37" s="622" t="s">
        <v>473</v>
      </c>
      <c r="AT37" s="624">
        <v>78.602000000000004</v>
      </c>
    </row>
    <row r="38" spans="1:47">
      <c r="A38" s="50" t="s">
        <v>1188</v>
      </c>
      <c r="B38" s="25" t="s">
        <v>1090</v>
      </c>
      <c r="C38" s="38">
        <v>0.45208333333333334</v>
      </c>
      <c r="E38" s="19">
        <v>30</v>
      </c>
      <c r="F38" s="19" t="s">
        <v>1037</v>
      </c>
      <c r="G38" s="16">
        <v>1190</v>
      </c>
      <c r="H38" s="33">
        <v>1098</v>
      </c>
      <c r="I38" s="91" t="s">
        <v>1181</v>
      </c>
      <c r="J38" s="66" t="s">
        <v>796</v>
      </c>
      <c r="K38" s="33">
        <v>4</v>
      </c>
      <c r="L38" s="33">
        <v>180</v>
      </c>
      <c r="M38" s="19">
        <v>5889.9508999999998</v>
      </c>
      <c r="Q38" s="100">
        <v>264.25</v>
      </c>
      <c r="R38" s="100">
        <v>263.97500000000002</v>
      </c>
      <c r="S38" s="431" t="s">
        <v>1188</v>
      </c>
      <c r="T38" s="403"/>
      <c r="U38" s="438"/>
      <c r="V38" s="342"/>
      <c r="W38"/>
      <c r="X38"/>
      <c r="Y38"/>
      <c r="Z38" s="627">
        <v>290.73011000000002</v>
      </c>
      <c r="AA38" s="627">
        <v>-17.567720000000001</v>
      </c>
      <c r="AB38" s="624">
        <v>145.12289999999999</v>
      </c>
      <c r="AC38" s="624">
        <v>32.591500000000003</v>
      </c>
      <c r="AD38" s="626">
        <v>17.3727611053</v>
      </c>
      <c r="AE38" s="624">
        <v>1.851</v>
      </c>
      <c r="AF38" s="624">
        <v>0.29299999999999998</v>
      </c>
      <c r="AG38" s="624">
        <v>5.0199999999999996</v>
      </c>
      <c r="AH38" s="624">
        <v>59.862000000000002</v>
      </c>
      <c r="AI38" s="623">
        <v>1953.7080000000001</v>
      </c>
      <c r="AJ38" s="624">
        <v>358.74394999999998</v>
      </c>
      <c r="AK38" s="624">
        <v>-5.9488799999999999</v>
      </c>
      <c r="AL38" s="624">
        <v>280.17237</v>
      </c>
      <c r="AM38" s="624">
        <v>-8.5779999999999995E-2</v>
      </c>
      <c r="AN38" s="622">
        <v>150408179.09999999</v>
      </c>
      <c r="AO38" s="625">
        <v>-0.48230770000000001</v>
      </c>
      <c r="AP38" s="622">
        <v>366857.14648</v>
      </c>
      <c r="AQ38" s="625">
        <v>-0.1936832</v>
      </c>
      <c r="AR38" s="624">
        <v>101.23690000000001</v>
      </c>
      <c r="AS38" s="622" t="s">
        <v>473</v>
      </c>
      <c r="AT38" s="624">
        <v>78.626000000000005</v>
      </c>
    </row>
    <row r="39" spans="1:47">
      <c r="A39" s="50" t="s">
        <v>1345</v>
      </c>
      <c r="B39" s="25" t="s">
        <v>1092</v>
      </c>
      <c r="C39" s="38">
        <v>0.45347222222222222</v>
      </c>
      <c r="E39" s="19">
        <v>300</v>
      </c>
      <c r="F39" s="19" t="s">
        <v>1037</v>
      </c>
      <c r="G39" s="16">
        <v>1190</v>
      </c>
      <c r="H39" s="33">
        <v>1098</v>
      </c>
      <c r="I39" s="91" t="s">
        <v>1300</v>
      </c>
      <c r="J39" s="66" t="s">
        <v>796</v>
      </c>
      <c r="K39" s="33">
        <v>4</v>
      </c>
      <c r="L39" s="33">
        <v>180</v>
      </c>
      <c r="M39" s="19">
        <v>5889.9508999999998</v>
      </c>
      <c r="Q39" s="100">
        <v>264.25</v>
      </c>
      <c r="R39" s="100">
        <v>263.97500000000002</v>
      </c>
      <c r="S39" s="431" t="s">
        <v>1262</v>
      </c>
      <c r="T39" s="403">
        <v>0</v>
      </c>
      <c r="U39" s="441">
        <v>0</v>
      </c>
      <c r="V39" s="431" t="s">
        <v>13</v>
      </c>
      <c r="W39" s="623">
        <v>-91.379102971371466</v>
      </c>
      <c r="X39" s="623">
        <v>-3.9120504384206014</v>
      </c>
      <c r="Y39" s="623">
        <v>160.04674441105385</v>
      </c>
      <c r="Z39" s="627">
        <v>290.76459999999997</v>
      </c>
      <c r="AA39" s="627">
        <v>-17.562799999999999</v>
      </c>
      <c r="AB39" s="624">
        <v>146.3177</v>
      </c>
      <c r="AC39" s="624">
        <v>33.1783</v>
      </c>
      <c r="AD39" s="626">
        <v>17.456322598900002</v>
      </c>
      <c r="AE39" s="624">
        <v>1.8220000000000001</v>
      </c>
      <c r="AF39" s="624">
        <v>0.28799999999999998</v>
      </c>
      <c r="AG39" s="624">
        <v>5.0199999999999996</v>
      </c>
      <c r="AH39" s="624">
        <v>59.835999999999999</v>
      </c>
      <c r="AI39" s="623">
        <v>1954.0119999999999</v>
      </c>
      <c r="AJ39" s="624">
        <v>358.73163</v>
      </c>
      <c r="AK39" s="624">
        <v>-5.94923</v>
      </c>
      <c r="AL39" s="624">
        <v>280.13002999999998</v>
      </c>
      <c r="AM39" s="624">
        <v>-8.5900000000000004E-2</v>
      </c>
      <c r="AN39" s="622">
        <v>150408034.40000001</v>
      </c>
      <c r="AO39" s="625">
        <v>-0.48246840000000002</v>
      </c>
      <c r="AP39" s="622">
        <v>366800.04726000002</v>
      </c>
      <c r="AQ39" s="625">
        <v>-0.18700130000000001</v>
      </c>
      <c r="AR39" s="624">
        <v>101.2071</v>
      </c>
      <c r="AS39" s="622" t="s">
        <v>473</v>
      </c>
      <c r="AT39" s="624">
        <v>78.655799999999999</v>
      </c>
    </row>
    <row r="40" spans="1:47">
      <c r="A40" s="50" t="s">
        <v>1345</v>
      </c>
      <c r="B40" s="25" t="s">
        <v>884</v>
      </c>
      <c r="C40" s="38">
        <v>0.45902777777777781</v>
      </c>
      <c r="E40" s="19">
        <v>300</v>
      </c>
      <c r="F40" s="19" t="s">
        <v>1037</v>
      </c>
      <c r="G40" s="16">
        <v>1190</v>
      </c>
      <c r="H40" s="33">
        <v>1098</v>
      </c>
      <c r="I40" s="91" t="s">
        <v>792</v>
      </c>
      <c r="J40" s="66" t="s">
        <v>796</v>
      </c>
      <c r="K40" s="33">
        <v>4</v>
      </c>
      <c r="L40" s="33">
        <v>180</v>
      </c>
      <c r="M40" s="19">
        <v>5889.9508999999998</v>
      </c>
      <c r="Q40" s="100">
        <v>264.25</v>
      </c>
      <c r="R40" s="100">
        <v>263.97500000000002</v>
      </c>
      <c r="S40" s="431" t="s">
        <v>1262</v>
      </c>
      <c r="T40" s="403">
        <v>0</v>
      </c>
      <c r="U40" s="441">
        <v>0</v>
      </c>
      <c r="V40" s="431" t="s">
        <v>203</v>
      </c>
      <c r="W40" s="623">
        <v>-91.408522616014793</v>
      </c>
      <c r="X40" s="623">
        <v>-4.3206915963029999</v>
      </c>
      <c r="Y40" s="623">
        <v>366.68158350882095</v>
      </c>
      <c r="Z40" s="627">
        <v>290.81938000000002</v>
      </c>
      <c r="AA40" s="627">
        <v>-17.5547</v>
      </c>
      <c r="AB40" s="624">
        <v>148.27189999999999</v>
      </c>
      <c r="AC40" s="624">
        <v>34.079700000000003</v>
      </c>
      <c r="AD40" s="626">
        <v>17.590020988599999</v>
      </c>
      <c r="AE40" s="624">
        <v>1.78</v>
      </c>
      <c r="AF40" s="624">
        <v>0.28100000000000003</v>
      </c>
      <c r="AG40" s="624">
        <v>5.0199999999999996</v>
      </c>
      <c r="AH40" s="624">
        <v>59.795000000000002</v>
      </c>
      <c r="AI40" s="623">
        <v>1954.4760000000001</v>
      </c>
      <c r="AJ40" s="624">
        <v>358.71156999999999</v>
      </c>
      <c r="AK40" s="624">
        <v>-5.9500599999999997</v>
      </c>
      <c r="AL40" s="624">
        <v>280.06229000000002</v>
      </c>
      <c r="AM40" s="624">
        <v>-8.609E-2</v>
      </c>
      <c r="AN40" s="622">
        <v>150407802.80000001</v>
      </c>
      <c r="AO40" s="625">
        <v>-0.48272419999999999</v>
      </c>
      <c r="AP40" s="622">
        <v>366712.89311</v>
      </c>
      <c r="AQ40" s="625">
        <v>-0.17614250000000001</v>
      </c>
      <c r="AR40" s="624">
        <v>101.1597</v>
      </c>
      <c r="AS40" s="622" t="s">
        <v>473</v>
      </c>
      <c r="AT40" s="624">
        <v>78.703199999999995</v>
      </c>
    </row>
    <row r="41" spans="1:47">
      <c r="A41" s="50" t="s">
        <v>1345</v>
      </c>
      <c r="B41" s="25" t="s">
        <v>885</v>
      </c>
      <c r="C41" s="38">
        <v>0.46388888888888885</v>
      </c>
      <c r="E41" s="19">
        <v>300</v>
      </c>
      <c r="F41" s="19" t="s">
        <v>1037</v>
      </c>
      <c r="G41" s="16">
        <v>1190</v>
      </c>
      <c r="H41" s="33">
        <v>1098</v>
      </c>
      <c r="I41" s="91" t="s">
        <v>507</v>
      </c>
      <c r="J41" s="66" t="s">
        <v>796</v>
      </c>
      <c r="K41" s="33">
        <v>4</v>
      </c>
      <c r="L41" s="33">
        <v>180</v>
      </c>
      <c r="M41" s="19">
        <v>5889.9508999999998</v>
      </c>
      <c r="Q41" s="100">
        <v>264.25</v>
      </c>
      <c r="R41" s="100">
        <v>263.97500000000002</v>
      </c>
      <c r="S41" s="431" t="s">
        <v>1262</v>
      </c>
      <c r="T41" s="403">
        <v>28</v>
      </c>
      <c r="U41" s="441">
        <v>0</v>
      </c>
      <c r="V41" s="431" t="s">
        <v>13</v>
      </c>
      <c r="W41" s="623">
        <v>-91.421538095949487</v>
      </c>
      <c r="X41" s="623">
        <v>-5.0527079265735235</v>
      </c>
      <c r="Y41" s="623">
        <v>870.50608871165696</v>
      </c>
      <c r="Z41" s="627">
        <v>290.86691000000002</v>
      </c>
      <c r="AA41" s="627">
        <v>-17.54738</v>
      </c>
      <c r="AB41" s="624">
        <v>150.0248</v>
      </c>
      <c r="AC41" s="624">
        <v>34.8292</v>
      </c>
      <c r="AD41" s="626">
        <v>17.7070070796</v>
      </c>
      <c r="AE41" s="624">
        <v>1.746</v>
      </c>
      <c r="AF41" s="624">
        <v>0.27600000000000002</v>
      </c>
      <c r="AG41" s="624">
        <v>5.0199999999999996</v>
      </c>
      <c r="AH41" s="624">
        <v>59.76</v>
      </c>
      <c r="AI41" s="623">
        <v>1954.86</v>
      </c>
      <c r="AJ41" s="624">
        <v>358.69367999999997</v>
      </c>
      <c r="AK41" s="624">
        <v>-5.95106</v>
      </c>
      <c r="AL41" s="624">
        <v>280.00301000000002</v>
      </c>
      <c r="AM41" s="624">
        <v>-8.6249999999999993E-2</v>
      </c>
      <c r="AN41" s="622">
        <v>150407600</v>
      </c>
      <c r="AO41" s="625">
        <v>-0.48294680000000001</v>
      </c>
      <c r="AP41" s="622">
        <v>366640.94423000002</v>
      </c>
      <c r="AQ41" s="625">
        <v>-0.16648009999999999</v>
      </c>
      <c r="AR41" s="624">
        <v>101.1186</v>
      </c>
      <c r="AS41" s="622" t="s">
        <v>473</v>
      </c>
      <c r="AT41" s="624">
        <v>78.744399999999999</v>
      </c>
    </row>
    <row r="42" spans="1:47">
      <c r="A42" s="50" t="s">
        <v>1345</v>
      </c>
      <c r="B42" s="25" t="s">
        <v>886</v>
      </c>
      <c r="C42" s="38">
        <v>0.46875</v>
      </c>
      <c r="E42" s="19">
        <v>300</v>
      </c>
      <c r="F42" s="19" t="s">
        <v>1037</v>
      </c>
      <c r="G42" s="16">
        <v>1190</v>
      </c>
      <c r="H42" s="33">
        <v>1098</v>
      </c>
      <c r="I42" s="91" t="s">
        <v>508</v>
      </c>
      <c r="J42" s="66" t="s">
        <v>796</v>
      </c>
      <c r="K42" s="33">
        <v>4</v>
      </c>
      <c r="L42" s="33">
        <v>180</v>
      </c>
      <c r="M42" s="19">
        <v>5889.9508999999998</v>
      </c>
      <c r="Q42" s="100">
        <v>264.25</v>
      </c>
      <c r="R42" s="100">
        <v>263.97500000000002</v>
      </c>
      <c r="S42" s="431" t="s">
        <v>1262</v>
      </c>
      <c r="T42" s="403">
        <v>42</v>
      </c>
      <c r="U42" s="441">
        <v>0</v>
      </c>
      <c r="V42" s="431" t="s">
        <v>13</v>
      </c>
      <c r="W42" s="623">
        <v>-91.424779187795565</v>
      </c>
      <c r="X42" s="623">
        <v>-5.4301484813359551</v>
      </c>
      <c r="Y42" s="623">
        <v>1225.8128463733606</v>
      </c>
      <c r="Z42" s="627">
        <v>290.91410999999999</v>
      </c>
      <c r="AA42" s="627">
        <v>-17.539819999999999</v>
      </c>
      <c r="AB42" s="624">
        <v>151.81739999999999</v>
      </c>
      <c r="AC42" s="624">
        <v>35.540199999999999</v>
      </c>
      <c r="AD42" s="626">
        <v>17.8239931705</v>
      </c>
      <c r="AE42" s="624">
        <v>1.716</v>
      </c>
      <c r="AF42" s="624">
        <v>0.27100000000000002</v>
      </c>
      <c r="AG42" s="624">
        <v>5.0199999999999996</v>
      </c>
      <c r="AH42" s="624">
        <v>59.725000000000001</v>
      </c>
      <c r="AI42" s="623">
        <v>1955.222</v>
      </c>
      <c r="AJ42" s="624">
        <v>358.6755</v>
      </c>
      <c r="AK42" s="624">
        <v>-5.9523200000000003</v>
      </c>
      <c r="AL42" s="624">
        <v>279.94373999999999</v>
      </c>
      <c r="AM42" s="624">
        <v>-8.6419999999999997E-2</v>
      </c>
      <c r="AN42" s="622">
        <v>150407397.09999999</v>
      </c>
      <c r="AO42" s="625">
        <v>-0.4831683</v>
      </c>
      <c r="AP42" s="622">
        <v>366573.08312999998</v>
      </c>
      <c r="AQ42" s="625">
        <v>-0.1566765</v>
      </c>
      <c r="AR42" s="624">
        <v>101.07769999999999</v>
      </c>
      <c r="AS42" s="622" t="s">
        <v>473</v>
      </c>
      <c r="AT42" s="624">
        <v>78.785200000000003</v>
      </c>
    </row>
    <row r="43" spans="1:47">
      <c r="A43" s="50" t="s">
        <v>1345</v>
      </c>
      <c r="B43" s="25" t="s">
        <v>657</v>
      </c>
      <c r="C43" s="38">
        <v>0.47291666666666665</v>
      </c>
      <c r="E43" s="19">
        <v>300</v>
      </c>
      <c r="F43" s="19" t="s">
        <v>1037</v>
      </c>
      <c r="G43" s="16">
        <v>1190</v>
      </c>
      <c r="H43" s="33">
        <v>1098</v>
      </c>
      <c r="I43" s="91" t="s">
        <v>1149</v>
      </c>
      <c r="J43" s="66" t="s">
        <v>796</v>
      </c>
      <c r="K43" s="33">
        <v>4</v>
      </c>
      <c r="L43" s="33">
        <v>180</v>
      </c>
      <c r="M43" s="19">
        <v>5889.9508999999998</v>
      </c>
      <c r="Q43" s="100">
        <v>264.25</v>
      </c>
      <c r="R43" s="100">
        <v>263.97500000000002</v>
      </c>
      <c r="S43" s="431" t="s">
        <v>1262</v>
      </c>
      <c r="T43" s="403">
        <v>60</v>
      </c>
      <c r="U43" s="441">
        <v>0</v>
      </c>
      <c r="V43" s="431" t="s">
        <v>13</v>
      </c>
      <c r="W43" s="623">
        <v>-91.406160195309937</v>
      </c>
      <c r="X43" s="623">
        <v>-5.8059474438009495</v>
      </c>
      <c r="Y43" s="623">
        <v>1682.7325972878493</v>
      </c>
      <c r="Z43" s="627">
        <v>290.95429999999999</v>
      </c>
      <c r="AA43" s="627">
        <v>-17.533149999999999</v>
      </c>
      <c r="AB43" s="624">
        <v>153.38509999999999</v>
      </c>
      <c r="AC43" s="624">
        <v>36.118000000000002</v>
      </c>
      <c r="AD43" s="626">
        <v>17.924266962699999</v>
      </c>
      <c r="AE43" s="624">
        <v>1.6919999999999999</v>
      </c>
      <c r="AF43" s="624">
        <v>0.26800000000000002</v>
      </c>
      <c r="AG43" s="624">
        <v>5.03</v>
      </c>
      <c r="AH43" s="624">
        <v>59.695</v>
      </c>
      <c r="AI43" s="623">
        <v>1955.5139999999999</v>
      </c>
      <c r="AJ43" s="624">
        <v>358.65969999999999</v>
      </c>
      <c r="AK43" s="624">
        <v>-5.9535999999999998</v>
      </c>
      <c r="AL43" s="624">
        <v>279.89292999999998</v>
      </c>
      <c r="AM43" s="624">
        <v>-8.6559999999999998E-2</v>
      </c>
      <c r="AN43" s="622">
        <v>150407223.09999999</v>
      </c>
      <c r="AO43" s="625">
        <v>-0.48335729999999999</v>
      </c>
      <c r="AP43" s="622">
        <v>366518.21369</v>
      </c>
      <c r="AQ43" s="625">
        <v>-0.14816750000000001</v>
      </c>
      <c r="AR43" s="624">
        <v>101.0429</v>
      </c>
      <c r="AS43" s="622" t="s">
        <v>473</v>
      </c>
      <c r="AT43" s="624">
        <v>78.820099999999996</v>
      </c>
    </row>
    <row r="44" spans="1:47">
      <c r="A44" s="50" t="s">
        <v>1172</v>
      </c>
      <c r="B44" s="25" t="s">
        <v>1061</v>
      </c>
      <c r="C44" s="38">
        <v>0.4777777777777778</v>
      </c>
      <c r="E44" s="19">
        <v>300</v>
      </c>
      <c r="F44" s="19" t="s">
        <v>1037</v>
      </c>
      <c r="G44" s="16">
        <v>1190</v>
      </c>
      <c r="H44" s="33">
        <v>1098</v>
      </c>
      <c r="I44" s="91" t="s">
        <v>4</v>
      </c>
      <c r="J44" s="66" t="s">
        <v>796</v>
      </c>
      <c r="K44" s="33">
        <v>4</v>
      </c>
      <c r="L44" s="33">
        <v>180</v>
      </c>
      <c r="M44" s="19">
        <v>5889.9508999999998</v>
      </c>
      <c r="Q44" s="100">
        <v>264.25</v>
      </c>
      <c r="R44" s="100">
        <v>263.97500000000002</v>
      </c>
      <c r="S44"/>
      <c r="T44" s="403"/>
      <c r="U44" s="403"/>
      <c r="V44" s="342"/>
      <c r="W44"/>
      <c r="X44"/>
      <c r="Y44"/>
    </row>
    <row r="45" spans="1:47">
      <c r="A45" s="50" t="s">
        <v>1188</v>
      </c>
      <c r="B45" s="25" t="s">
        <v>810</v>
      </c>
      <c r="C45" s="38">
        <v>0.4826388888888889</v>
      </c>
      <c r="E45" s="19">
        <v>30</v>
      </c>
      <c r="F45" s="19" t="s">
        <v>1037</v>
      </c>
      <c r="G45" s="16">
        <v>1190</v>
      </c>
      <c r="H45" s="33">
        <v>1098</v>
      </c>
      <c r="I45" s="91" t="s">
        <v>1181</v>
      </c>
      <c r="J45" s="66" t="s">
        <v>796</v>
      </c>
      <c r="K45" s="33">
        <v>4</v>
      </c>
      <c r="L45" s="33">
        <v>180</v>
      </c>
      <c r="M45" s="19">
        <v>5889.9508999999998</v>
      </c>
      <c r="Q45" s="100">
        <v>264.25</v>
      </c>
      <c r="R45" s="100">
        <v>263.97500000000002</v>
      </c>
      <c r="S45" s="431" t="s">
        <v>1188</v>
      </c>
      <c r="T45" s="403"/>
      <c r="U45" s="403"/>
      <c r="V45" s="342"/>
      <c r="W45"/>
      <c r="X45"/>
      <c r="Y45"/>
      <c r="Z45" s="627">
        <v>291.02742000000001</v>
      </c>
      <c r="AA45" s="627">
        <v>-17.520489999999999</v>
      </c>
      <c r="AB45" s="624">
        <v>156.33199999999999</v>
      </c>
      <c r="AC45" s="624">
        <v>37.0976</v>
      </c>
      <c r="AD45" s="626">
        <v>18.1081022485</v>
      </c>
      <c r="AE45" s="624">
        <v>1.6539999999999999</v>
      </c>
      <c r="AF45" s="624">
        <v>0.26200000000000001</v>
      </c>
      <c r="AG45" s="624">
        <v>5.03</v>
      </c>
      <c r="AH45" s="624">
        <v>59.640999999999998</v>
      </c>
      <c r="AI45" s="623">
        <v>1956.008</v>
      </c>
      <c r="AJ45" s="624">
        <v>358.63024999999999</v>
      </c>
      <c r="AK45" s="624">
        <v>-5.9564399999999997</v>
      </c>
      <c r="AL45" s="624">
        <v>279.79978</v>
      </c>
      <c r="AM45" s="624">
        <v>-8.6819999999999994E-2</v>
      </c>
      <c r="AN45" s="622">
        <v>150406904</v>
      </c>
      <c r="AO45" s="625">
        <v>-0.48370150000000001</v>
      </c>
      <c r="AP45" s="622">
        <v>366425.64140000002</v>
      </c>
      <c r="AQ45" s="625">
        <v>-0.13233320000000001</v>
      </c>
      <c r="AR45" s="624">
        <v>100.9795</v>
      </c>
      <c r="AS45" s="622" t="s">
        <v>473</v>
      </c>
      <c r="AT45" s="624">
        <v>78.883399999999995</v>
      </c>
    </row>
    <row r="46" spans="1:47">
      <c r="A46" s="50" t="s">
        <v>1338</v>
      </c>
      <c r="B46" s="25" t="s">
        <v>1232</v>
      </c>
      <c r="C46" s="38">
        <v>0.4861111111111111</v>
      </c>
      <c r="D46" s="32">
        <v>0</v>
      </c>
      <c r="E46" s="19">
        <v>30</v>
      </c>
      <c r="F46" s="19" t="s">
        <v>1037</v>
      </c>
      <c r="G46" s="16">
        <v>1190</v>
      </c>
      <c r="H46" s="33">
        <v>995</v>
      </c>
      <c r="I46" s="35" t="s">
        <v>526</v>
      </c>
      <c r="J46" s="66" t="s">
        <v>1258</v>
      </c>
      <c r="K46" s="33">
        <v>4</v>
      </c>
      <c r="L46" s="33">
        <v>180</v>
      </c>
      <c r="M46" s="19">
        <v>5891.451</v>
      </c>
      <c r="N46" t="s">
        <v>1236</v>
      </c>
      <c r="O46" s="100">
        <v>264.2</v>
      </c>
      <c r="P46" s="100">
        <v>264.10000000000002</v>
      </c>
      <c r="Q46" s="100">
        <v>264.25</v>
      </c>
      <c r="R46" s="100">
        <v>263.97500000000002</v>
      </c>
      <c r="S46"/>
      <c r="T46" s="403"/>
      <c r="U46" s="403"/>
      <c r="V46"/>
      <c r="W46"/>
      <c r="X46"/>
      <c r="Y46"/>
    </row>
    <row r="47" spans="1:47">
      <c r="A47" s="50" t="s">
        <v>1338</v>
      </c>
      <c r="B47" s="25" t="s">
        <v>967</v>
      </c>
      <c r="C47" s="38">
        <v>0.48749999999999999</v>
      </c>
      <c r="D47" s="32">
        <v>0</v>
      </c>
      <c r="E47" s="19">
        <v>30</v>
      </c>
      <c r="F47" s="19" t="s">
        <v>1037</v>
      </c>
      <c r="G47" s="16">
        <v>1070</v>
      </c>
      <c r="H47" s="33">
        <v>875</v>
      </c>
      <c r="I47" s="91" t="s">
        <v>239</v>
      </c>
      <c r="J47" s="66" t="s">
        <v>1258</v>
      </c>
      <c r="K47" s="33">
        <v>4</v>
      </c>
      <c r="L47" s="33">
        <v>180</v>
      </c>
      <c r="M47" s="19">
        <v>5891.451</v>
      </c>
      <c r="O47" s="100">
        <v>264.2</v>
      </c>
      <c r="P47" s="100">
        <v>264.10000000000002</v>
      </c>
      <c r="Q47" s="100">
        <v>264.25</v>
      </c>
      <c r="R47" s="100">
        <v>263.97500000000002</v>
      </c>
      <c r="S47"/>
      <c r="T47" s="402"/>
      <c r="U47" s="402"/>
      <c r="V47"/>
      <c r="W47"/>
      <c r="X47"/>
      <c r="Y47"/>
    </row>
    <row r="48" spans="1:47" s="35" customFormat="1" ht="24">
      <c r="A48" s="50" t="s">
        <v>1259</v>
      </c>
      <c r="B48" s="25" t="s">
        <v>1237</v>
      </c>
      <c r="C48" s="15">
        <v>0.50763888888888886</v>
      </c>
      <c r="D48" s="32">
        <v>0</v>
      </c>
      <c r="E48" s="19">
        <v>10</v>
      </c>
      <c r="F48" s="19" t="s">
        <v>1037</v>
      </c>
      <c r="G48" s="309">
        <v>1190</v>
      </c>
      <c r="H48" s="311">
        <v>1098</v>
      </c>
      <c r="I48" s="91" t="s">
        <v>240</v>
      </c>
      <c r="J48" s="310" t="s">
        <v>1258</v>
      </c>
      <c r="K48" s="311">
        <v>4</v>
      </c>
      <c r="L48" s="311">
        <v>180</v>
      </c>
      <c r="M48" s="19">
        <v>5889.9508999999998</v>
      </c>
      <c r="N48" s="25" t="s">
        <v>1238</v>
      </c>
      <c r="O48" s="100">
        <v>264.3</v>
      </c>
      <c r="P48" s="100">
        <v>263.7</v>
      </c>
      <c r="Q48" s="100">
        <v>264.25</v>
      </c>
      <c r="R48" s="100">
        <v>263.97500000000002</v>
      </c>
      <c r="S48" s="339"/>
      <c r="T48" s="402"/>
      <c r="U48" s="402"/>
      <c r="V48" s="339"/>
      <c r="W48" s="436"/>
      <c r="X48" s="436"/>
      <c r="Y48" s="436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25">
      <c r="A49" s="50"/>
      <c r="B49" s="25"/>
      <c r="C49" s="38"/>
      <c r="E49" s="19"/>
      <c r="F49" s="19"/>
      <c r="G49" s="16"/>
      <c r="H49" s="33"/>
      <c r="I49" s="91"/>
      <c r="J49" s="66"/>
      <c r="K49" s="33"/>
      <c r="L49" s="33"/>
      <c r="S49"/>
      <c r="T49"/>
      <c r="U49"/>
      <c r="V49"/>
      <c r="W49"/>
      <c r="X49"/>
      <c r="Y49"/>
    </row>
    <row r="50" spans="1: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S50"/>
      <c r="T50"/>
      <c r="U50"/>
      <c r="V50"/>
      <c r="W50"/>
      <c r="X50"/>
      <c r="Y50"/>
    </row>
    <row r="51" spans="1:25">
      <c r="A51" s="50"/>
      <c r="B51" s="5" t="s">
        <v>1260</v>
      </c>
      <c r="C51" s="147" t="s">
        <v>1261</v>
      </c>
      <c r="D51" s="84">
        <v>5888.5839999999998</v>
      </c>
      <c r="E51" s="149"/>
      <c r="F51" s="84" t="s">
        <v>1262</v>
      </c>
      <c r="G51" s="84" t="s">
        <v>1263</v>
      </c>
      <c r="H51" s="84" t="s">
        <v>1264</v>
      </c>
      <c r="I51" s="22" t="s">
        <v>1100</v>
      </c>
      <c r="J51" s="84" t="s">
        <v>1101</v>
      </c>
      <c r="K51" s="84" t="s">
        <v>1102</v>
      </c>
      <c r="L51" s="177"/>
      <c r="S51"/>
      <c r="T51"/>
      <c r="U51"/>
      <c r="V51"/>
      <c r="W51"/>
      <c r="X51"/>
      <c r="Y51"/>
    </row>
    <row r="52" spans="1:25">
      <c r="A52" s="50"/>
      <c r="B52" s="183"/>
      <c r="C52" s="147" t="s">
        <v>1099</v>
      </c>
      <c r="D52" s="84">
        <v>5889.9508999999998</v>
      </c>
      <c r="E52" s="149"/>
      <c r="F52" s="84" t="s">
        <v>652</v>
      </c>
      <c r="G52" s="84" t="s">
        <v>653</v>
      </c>
      <c r="H52" s="84" t="s">
        <v>654</v>
      </c>
      <c r="I52" s="22" t="s">
        <v>1294</v>
      </c>
      <c r="J52" s="84" t="s">
        <v>1295</v>
      </c>
      <c r="K52" s="84" t="s">
        <v>501</v>
      </c>
      <c r="L52" s="177"/>
      <c r="S52"/>
      <c r="T52"/>
      <c r="U52"/>
      <c r="V52"/>
      <c r="W52"/>
      <c r="X52"/>
      <c r="Y52"/>
    </row>
    <row r="53" spans="1:25">
      <c r="A53" s="50"/>
      <c r="B53" s="182"/>
      <c r="C53" s="147" t="s">
        <v>502</v>
      </c>
      <c r="D53" s="84">
        <v>5891.451</v>
      </c>
      <c r="E53" s="149"/>
      <c r="F53" s="84" t="s">
        <v>503</v>
      </c>
      <c r="G53" s="84" t="s">
        <v>504</v>
      </c>
      <c r="H53" s="84" t="s">
        <v>505</v>
      </c>
      <c r="I53" s="22" t="s">
        <v>480</v>
      </c>
      <c r="J53" s="84" t="s">
        <v>496</v>
      </c>
      <c r="K53" s="84" t="s">
        <v>440</v>
      </c>
      <c r="L53" s="177"/>
      <c r="S53"/>
      <c r="T53"/>
      <c r="U53"/>
      <c r="V53"/>
      <c r="W53"/>
      <c r="X53"/>
      <c r="Y53"/>
    </row>
    <row r="54" spans="1:25">
      <c r="A54" s="50"/>
      <c r="B54" s="182"/>
      <c r="C54" s="147" t="s">
        <v>497</v>
      </c>
      <c r="D54" s="155">
        <v>7647.38</v>
      </c>
      <c r="E54" s="149"/>
      <c r="F54" s="84" t="s">
        <v>1132</v>
      </c>
      <c r="G54" s="84" t="s">
        <v>1095</v>
      </c>
      <c r="H54" s="84" t="s">
        <v>1293</v>
      </c>
      <c r="I54" s="22" t="s">
        <v>498</v>
      </c>
      <c r="J54" s="84" t="s">
        <v>499</v>
      </c>
      <c r="K54" s="84" t="s">
        <v>500</v>
      </c>
      <c r="L54" s="177"/>
      <c r="S54"/>
      <c r="T54"/>
      <c r="U54"/>
      <c r="V54"/>
      <c r="W54"/>
      <c r="X54"/>
      <c r="Y54"/>
    </row>
    <row r="55" spans="1:25">
      <c r="A55" s="50"/>
      <c r="B55" s="182"/>
      <c r="C55" s="147" t="s">
        <v>374</v>
      </c>
      <c r="D55" s="84">
        <v>7698.9647000000004</v>
      </c>
      <c r="E55" s="149"/>
      <c r="F55" s="84" t="s">
        <v>375</v>
      </c>
      <c r="G55" s="84" t="s">
        <v>376</v>
      </c>
      <c r="H55" s="84" t="s">
        <v>377</v>
      </c>
      <c r="I55" s="22" t="s">
        <v>378</v>
      </c>
      <c r="J55" s="84" t="s">
        <v>379</v>
      </c>
      <c r="K55" s="84" t="s">
        <v>380</v>
      </c>
      <c r="L55" s="177"/>
      <c r="S55"/>
      <c r="T55"/>
      <c r="U55"/>
      <c r="V55"/>
      <c r="W55"/>
      <c r="X55"/>
      <c r="Y55"/>
    </row>
    <row r="56" spans="1:25">
      <c r="A56" s="50"/>
      <c r="B56" s="182"/>
      <c r="C56" s="147"/>
      <c r="D56" s="84"/>
      <c r="E56" s="149"/>
      <c r="F56" s="84"/>
      <c r="G56" s="177"/>
      <c r="H56" s="177"/>
      <c r="J56" s="177"/>
      <c r="K56" s="177"/>
      <c r="L56" s="177"/>
      <c r="S56"/>
      <c r="T56"/>
      <c r="U56"/>
      <c r="V56"/>
      <c r="W56"/>
      <c r="X56"/>
      <c r="Y56"/>
    </row>
    <row r="57" spans="1:25">
      <c r="A57" s="50"/>
      <c r="B57" s="182"/>
      <c r="C57" s="147" t="s">
        <v>1302</v>
      </c>
      <c r="D57" s="748" t="s">
        <v>1297</v>
      </c>
      <c r="E57" s="748"/>
      <c r="F57" s="84" t="s">
        <v>381</v>
      </c>
      <c r="G57" s="177"/>
      <c r="H57" s="177"/>
      <c r="I57" s="173" t="s">
        <v>1139</v>
      </c>
      <c r="J57" s="736" t="s">
        <v>1140</v>
      </c>
      <c r="K57" s="736"/>
      <c r="L57" s="148" t="s">
        <v>1141</v>
      </c>
      <c r="S57"/>
      <c r="T57"/>
      <c r="U57"/>
      <c r="V57"/>
      <c r="W57"/>
      <c r="X57"/>
      <c r="Y57"/>
    </row>
    <row r="58" spans="1:25">
      <c r="A58" s="50"/>
      <c r="B58" s="182"/>
      <c r="C58" s="147" t="s">
        <v>1303</v>
      </c>
      <c r="D58" s="748" t="s">
        <v>1298</v>
      </c>
      <c r="E58" s="748"/>
      <c r="F58" s="19"/>
      <c r="G58" s="177"/>
      <c r="H58" s="177"/>
      <c r="J58" s="736" t="s">
        <v>441</v>
      </c>
      <c r="K58" s="736"/>
      <c r="L58" s="148" t="s">
        <v>1143</v>
      </c>
      <c r="S58"/>
      <c r="T58"/>
      <c r="U58"/>
      <c r="V58"/>
      <c r="W58"/>
      <c r="X58"/>
      <c r="Y58"/>
    </row>
    <row r="59" spans="1:25">
      <c r="A59" s="50"/>
      <c r="B59" s="182"/>
      <c r="C59" s="147" t="s">
        <v>1304</v>
      </c>
      <c r="D59" s="748" t="s">
        <v>1299</v>
      </c>
      <c r="E59" s="748"/>
      <c r="F59" s="19"/>
      <c r="G59" s="177"/>
      <c r="H59" s="177"/>
      <c r="J59" s="177"/>
      <c r="K59" s="177"/>
      <c r="L59" s="177"/>
      <c r="S59"/>
      <c r="T59"/>
      <c r="U59"/>
      <c r="V59"/>
      <c r="W59"/>
      <c r="X59"/>
      <c r="Y59"/>
    </row>
    <row r="60" spans="1:25">
      <c r="A60" s="50"/>
      <c r="B60" s="182"/>
      <c r="C60" s="147" t="s">
        <v>1305</v>
      </c>
      <c r="D60" s="748" t="s">
        <v>1138</v>
      </c>
      <c r="E60" s="748"/>
      <c r="F60" s="19"/>
      <c r="G60" s="177"/>
      <c r="H60" s="177"/>
      <c r="I60" s="177"/>
      <c r="J60" s="177"/>
      <c r="K60" s="177"/>
      <c r="L60" s="177"/>
      <c r="S60"/>
      <c r="T60"/>
      <c r="U60"/>
      <c r="V60"/>
      <c r="W60"/>
      <c r="X60"/>
      <c r="Y60"/>
    </row>
    <row r="61" spans="1:25">
      <c r="A61" s="50"/>
      <c r="B61" s="182"/>
      <c r="C61" s="85"/>
      <c r="D61" s="177"/>
      <c r="E61" s="15"/>
      <c r="F61" s="19"/>
      <c r="G61" s="177"/>
      <c r="H61" s="177"/>
      <c r="I61" s="177"/>
      <c r="J61" s="177"/>
      <c r="K61" s="177"/>
      <c r="L61" s="177"/>
      <c r="S61"/>
      <c r="T61"/>
      <c r="U61"/>
      <c r="V61"/>
      <c r="W61"/>
      <c r="X61"/>
      <c r="Y61"/>
    </row>
    <row r="62" spans="1:25">
      <c r="A62" s="50"/>
      <c r="B62" s="182"/>
      <c r="C62" s="28" t="s">
        <v>786</v>
      </c>
      <c r="D62" s="175">
        <v>1</v>
      </c>
      <c r="E62" s="749" t="s">
        <v>1032</v>
      </c>
      <c r="F62" s="749"/>
      <c r="G62" s="749"/>
      <c r="H62" s="177"/>
      <c r="I62" s="177"/>
      <c r="J62" s="177"/>
      <c r="K62" s="177"/>
      <c r="L62" s="177"/>
      <c r="S62"/>
      <c r="T62"/>
      <c r="U62"/>
      <c r="V62"/>
      <c r="W62"/>
      <c r="X62"/>
      <c r="Y62"/>
    </row>
    <row r="63" spans="1:25">
      <c r="A63" s="50"/>
      <c r="B63" s="182"/>
      <c r="C63" s="19"/>
      <c r="D63" s="28"/>
      <c r="E63" s="750" t="s">
        <v>1183</v>
      </c>
      <c r="F63" s="751"/>
      <c r="G63" s="751"/>
      <c r="H63" s="177"/>
      <c r="I63" s="177"/>
      <c r="J63" s="177"/>
      <c r="K63" s="177"/>
      <c r="L63" s="177"/>
      <c r="S63"/>
      <c r="T63"/>
      <c r="U63"/>
      <c r="V63"/>
      <c r="W63"/>
      <c r="X63"/>
      <c r="Y63"/>
    </row>
    <row r="64" spans="1:25">
      <c r="A64" s="50"/>
      <c r="B64" s="182"/>
      <c r="C64" s="85"/>
      <c r="D64" s="28">
        <v>2</v>
      </c>
      <c r="E64" s="749" t="s">
        <v>1008</v>
      </c>
      <c r="F64" s="749"/>
      <c r="G64" s="749"/>
      <c r="H64" s="177"/>
      <c r="I64" s="177"/>
      <c r="J64" s="177"/>
      <c r="K64" s="177"/>
      <c r="L64" s="177"/>
      <c r="S64"/>
      <c r="T64"/>
      <c r="U64"/>
      <c r="V64"/>
      <c r="W64"/>
      <c r="X64"/>
      <c r="Y64"/>
    </row>
    <row r="65" spans="1:25">
      <c r="A65" s="50"/>
      <c r="B65" s="182"/>
      <c r="C65" s="85"/>
      <c r="D65" s="28"/>
      <c r="E65" s="750" t="s">
        <v>1009</v>
      </c>
      <c r="F65" s="751"/>
      <c r="G65" s="751"/>
      <c r="H65" s="177"/>
      <c r="I65" s="177"/>
      <c r="J65" s="177"/>
      <c r="K65" s="177"/>
      <c r="L65" s="177"/>
      <c r="S65"/>
      <c r="T65"/>
      <c r="U65"/>
      <c r="V65"/>
      <c r="W65"/>
      <c r="X65"/>
      <c r="Y65"/>
    </row>
    <row r="66" spans="1:25">
      <c r="A66" s="50"/>
      <c r="B66" s="182"/>
      <c r="C66" s="177"/>
      <c r="D66" s="175">
        <v>3</v>
      </c>
      <c r="E66" s="736" t="s">
        <v>1010</v>
      </c>
      <c r="F66" s="736"/>
      <c r="G66" s="736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1:25">
      <c r="B67" s="182"/>
      <c r="C67" s="177"/>
      <c r="D67" s="175"/>
      <c r="E67" s="746" t="s">
        <v>1353</v>
      </c>
      <c r="F67" s="746"/>
      <c r="G67" s="746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1:25">
      <c r="B68" s="182"/>
      <c r="C68" s="177"/>
      <c r="D68" s="175">
        <v>4</v>
      </c>
      <c r="E68" s="736" t="s">
        <v>1035</v>
      </c>
      <c r="F68" s="736"/>
      <c r="G68" s="736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71" spans="1:25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25">
      <c r="B72" s="20"/>
      <c r="C72" s="21"/>
      <c r="D72" s="51"/>
      <c r="E72" s="22"/>
      <c r="F72" s="22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25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25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25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25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57:E57"/>
    <mergeCell ref="J57:K57"/>
    <mergeCell ref="O12:P12"/>
    <mergeCell ref="D58:E58"/>
    <mergeCell ref="J58:K58"/>
    <mergeCell ref="G12:H12"/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J1" workbookViewId="0">
      <selection activeCell="AU22" sqref="AU22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1239</v>
      </c>
      <c r="B4" s="3"/>
      <c r="C4" s="6"/>
      <c r="D4" s="43"/>
      <c r="E4" s="6"/>
      <c r="F4" s="738" t="s">
        <v>1204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1104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306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54" t="s">
        <v>1205</v>
      </c>
      <c r="G8" s="754"/>
      <c r="H8" s="754"/>
      <c r="I8" s="754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4" t="s">
        <v>1206</v>
      </c>
      <c r="G9" s="754"/>
      <c r="H9" s="754"/>
      <c r="I9" s="754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0.13819444444444443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1098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N14" s="16" t="s">
        <v>904</v>
      </c>
      <c r="O14" s="104">
        <v>264.39999999999998</v>
      </c>
      <c r="P14" s="104">
        <v>263.8</v>
      </c>
      <c r="Q14" s="100">
        <f>AVERAGE(O14,O19:O20)</f>
        <v>264.36666666666667</v>
      </c>
      <c r="R14" s="100">
        <f>AVERAGE(P14,P19:P20)</f>
        <v>263.46666666666664</v>
      </c>
      <c r="S14"/>
      <c r="T14" s="404"/>
      <c r="U14" s="437"/>
      <c r="V14" s="342"/>
      <c r="W14"/>
      <c r="X14"/>
      <c r="Y14"/>
    </row>
    <row r="15" spans="1:47">
      <c r="A15" s="45" t="s">
        <v>1265</v>
      </c>
      <c r="B15" s="45" t="s">
        <v>1337</v>
      </c>
      <c r="C15" s="38">
        <v>0.14166666666666666</v>
      </c>
      <c r="D15" s="32">
        <v>0</v>
      </c>
      <c r="E15" s="33">
        <v>10</v>
      </c>
      <c r="F15" s="19" t="s">
        <v>1037</v>
      </c>
      <c r="G15" s="1">
        <v>1350</v>
      </c>
      <c r="H15" s="1">
        <v>1258</v>
      </c>
      <c r="I15" s="91" t="s">
        <v>240</v>
      </c>
      <c r="J15" s="66" t="s">
        <v>1258</v>
      </c>
      <c r="K15" s="33">
        <v>4</v>
      </c>
      <c r="L15" s="33">
        <v>180</v>
      </c>
      <c r="M15" s="19">
        <v>5889.9508999999998</v>
      </c>
      <c r="N15" s="57"/>
      <c r="Q15" s="100">
        <v>264.36669999999998</v>
      </c>
      <c r="R15" s="100">
        <v>263.4667</v>
      </c>
      <c r="S15"/>
      <c r="T15" s="405"/>
      <c r="U15" s="438"/>
      <c r="V15" s="342"/>
      <c r="W15"/>
      <c r="X15"/>
      <c r="Y15"/>
    </row>
    <row r="16" spans="1:47">
      <c r="A16" s="45" t="s">
        <v>1259</v>
      </c>
      <c r="B16" s="45" t="s">
        <v>905</v>
      </c>
      <c r="C16" s="38">
        <v>0.14444444444444446</v>
      </c>
      <c r="D16" s="32">
        <v>0</v>
      </c>
      <c r="E16" s="33">
        <v>10</v>
      </c>
      <c r="F16" s="19" t="s">
        <v>1037</v>
      </c>
      <c r="G16" s="1">
        <v>1500</v>
      </c>
      <c r="H16" s="1">
        <v>1408</v>
      </c>
      <c r="I16" s="91" t="s">
        <v>240</v>
      </c>
      <c r="J16" s="66" t="s">
        <v>1258</v>
      </c>
      <c r="K16" s="33">
        <v>4</v>
      </c>
      <c r="L16" s="33">
        <v>180</v>
      </c>
      <c r="M16" s="19">
        <v>5889.9508999999998</v>
      </c>
      <c r="N16" s="57"/>
      <c r="Q16" s="100">
        <v>264.36669999999998</v>
      </c>
      <c r="R16" s="100">
        <v>263.4667</v>
      </c>
      <c r="S16"/>
      <c r="T16" s="405"/>
      <c r="U16" s="438"/>
      <c r="V16" s="342"/>
      <c r="W16"/>
      <c r="X16"/>
      <c r="Y16"/>
    </row>
    <row r="17" spans="1:46">
      <c r="A17" s="45" t="s">
        <v>1259</v>
      </c>
      <c r="B17" t="s">
        <v>906</v>
      </c>
      <c r="C17" s="38">
        <v>0.14722222222222223</v>
      </c>
      <c r="D17" s="32">
        <v>0</v>
      </c>
      <c r="E17" s="33">
        <v>10</v>
      </c>
      <c r="F17" s="19" t="s">
        <v>1037</v>
      </c>
      <c r="G17" s="1">
        <v>1625</v>
      </c>
      <c r="H17" s="1">
        <v>1533</v>
      </c>
      <c r="I17" s="91" t="s">
        <v>240</v>
      </c>
      <c r="J17" s="66" t="s">
        <v>1258</v>
      </c>
      <c r="K17" s="33">
        <v>4</v>
      </c>
      <c r="L17" s="33">
        <v>180</v>
      </c>
      <c r="M17" s="19">
        <v>5889.9508999999998</v>
      </c>
      <c r="N17" s="57"/>
      <c r="Q17" s="100">
        <v>264.36669999999998</v>
      </c>
      <c r="R17" s="100">
        <v>263.4667</v>
      </c>
      <c r="S17"/>
      <c r="T17" s="405"/>
      <c r="U17" s="438"/>
      <c r="V17" s="342"/>
      <c r="W17"/>
      <c r="X17"/>
      <c r="Y17"/>
    </row>
    <row r="18" spans="1:46">
      <c r="A18" s="45" t="s">
        <v>1259</v>
      </c>
      <c r="B18" t="s">
        <v>1247</v>
      </c>
      <c r="C18" s="38">
        <v>0.14930555555555555</v>
      </c>
      <c r="D18" s="32">
        <v>0</v>
      </c>
      <c r="E18" s="33">
        <v>10</v>
      </c>
      <c r="F18" s="19" t="s">
        <v>1037</v>
      </c>
      <c r="G18" s="1">
        <v>1750</v>
      </c>
      <c r="H18" s="1">
        <v>1658</v>
      </c>
      <c r="I18" s="91" t="s">
        <v>240</v>
      </c>
      <c r="J18" s="66" t="s">
        <v>1258</v>
      </c>
      <c r="K18" s="33">
        <v>4</v>
      </c>
      <c r="L18" s="33">
        <v>180</v>
      </c>
      <c r="M18" s="19">
        <v>5889.9508999999998</v>
      </c>
      <c r="N18" t="s">
        <v>907</v>
      </c>
      <c r="Q18" s="100">
        <v>264.36669999999998</v>
      </c>
      <c r="R18" s="100">
        <v>263.4667</v>
      </c>
      <c r="S18"/>
      <c r="T18" s="405"/>
      <c r="U18" s="438"/>
      <c r="V18" s="342"/>
      <c r="W18"/>
      <c r="X18"/>
      <c r="Y18"/>
    </row>
    <row r="19" spans="1:46">
      <c r="A19" s="50" t="s">
        <v>1338</v>
      </c>
      <c r="B19" s="25" t="s">
        <v>1342</v>
      </c>
      <c r="C19" s="15">
        <v>0.17152777777777775</v>
      </c>
      <c r="D19" s="32">
        <v>0</v>
      </c>
      <c r="E19" s="19">
        <v>30</v>
      </c>
      <c r="F19" s="19" t="s">
        <v>1037</v>
      </c>
      <c r="G19" s="1">
        <v>1190</v>
      </c>
      <c r="H19" s="47">
        <v>994</v>
      </c>
      <c r="I19" s="35" t="s">
        <v>526</v>
      </c>
      <c r="J19" s="66" t="s">
        <v>1258</v>
      </c>
      <c r="K19" s="33">
        <v>4</v>
      </c>
      <c r="L19" s="33">
        <v>180</v>
      </c>
      <c r="M19" s="19">
        <v>5891.451</v>
      </c>
      <c r="O19" s="115">
        <v>264.3</v>
      </c>
      <c r="P19" s="115">
        <v>262.2</v>
      </c>
      <c r="Q19" s="100">
        <v>264.36669999999998</v>
      </c>
      <c r="R19" s="100">
        <v>263.4667</v>
      </c>
      <c r="S19"/>
      <c r="T19" s="405"/>
      <c r="U19" s="438"/>
      <c r="V19" s="342"/>
      <c r="W19"/>
      <c r="X19"/>
      <c r="Y19"/>
    </row>
    <row r="20" spans="1:46">
      <c r="A20" s="50" t="s">
        <v>1338</v>
      </c>
      <c r="B20" s="25" t="s">
        <v>1343</v>
      </c>
      <c r="C20" s="15">
        <v>0.17291666666666669</v>
      </c>
      <c r="D20" s="32">
        <v>0</v>
      </c>
      <c r="E20" s="19">
        <v>30</v>
      </c>
      <c r="F20" s="19" t="s">
        <v>1037</v>
      </c>
      <c r="G20" s="1">
        <v>1070</v>
      </c>
      <c r="H20" s="47">
        <v>874</v>
      </c>
      <c r="I20" s="91" t="s">
        <v>239</v>
      </c>
      <c r="J20" s="66" t="s">
        <v>1258</v>
      </c>
      <c r="K20" s="33">
        <v>4</v>
      </c>
      <c r="L20" s="33">
        <v>180</v>
      </c>
      <c r="M20" s="19">
        <v>5891.451</v>
      </c>
      <c r="O20" s="100">
        <v>264.39999999999998</v>
      </c>
      <c r="P20" s="100">
        <v>264.39999999999998</v>
      </c>
      <c r="Q20" s="100">
        <v>264.36669999999998</v>
      </c>
      <c r="R20" s="100">
        <v>263.4667</v>
      </c>
      <c r="S20"/>
      <c r="T20" s="405"/>
      <c r="U20" s="438"/>
      <c r="V20" s="342"/>
      <c r="W20"/>
      <c r="X20"/>
      <c r="Y20"/>
    </row>
    <row r="21" spans="1:46">
      <c r="A21" s="50" t="s">
        <v>1338</v>
      </c>
      <c r="B21" s="25" t="s">
        <v>1248</v>
      </c>
      <c r="C21" s="38">
        <v>0.18055555555555555</v>
      </c>
      <c r="D21" s="32">
        <v>0</v>
      </c>
      <c r="E21" s="19">
        <v>30</v>
      </c>
      <c r="F21" s="19" t="s">
        <v>1037</v>
      </c>
      <c r="G21" s="47">
        <v>1350</v>
      </c>
      <c r="H21" s="47">
        <v>1154</v>
      </c>
      <c r="I21" s="35" t="s">
        <v>526</v>
      </c>
      <c r="J21" s="66" t="s">
        <v>1258</v>
      </c>
      <c r="K21" s="33">
        <v>4</v>
      </c>
      <c r="L21" s="33">
        <v>180</v>
      </c>
      <c r="M21" s="19">
        <v>5891.451</v>
      </c>
      <c r="Q21" s="100">
        <v>264.36669999999998</v>
      </c>
      <c r="R21" s="100">
        <v>263.4667</v>
      </c>
      <c r="S21"/>
      <c r="T21" s="405"/>
      <c r="U21" s="438"/>
      <c r="V21" s="342"/>
      <c r="W21"/>
      <c r="X21"/>
      <c r="Y21"/>
    </row>
    <row r="22" spans="1:46">
      <c r="A22" s="50" t="s">
        <v>1338</v>
      </c>
      <c r="B22" s="25" t="s">
        <v>1249</v>
      </c>
      <c r="C22" s="38">
        <v>0.18263888888888891</v>
      </c>
      <c r="D22" s="32">
        <v>0</v>
      </c>
      <c r="E22" s="19">
        <v>30</v>
      </c>
      <c r="F22" s="19" t="s">
        <v>1037</v>
      </c>
      <c r="G22" s="47">
        <v>1500</v>
      </c>
      <c r="H22" s="47">
        <v>1304</v>
      </c>
      <c r="I22" s="35" t="s">
        <v>526</v>
      </c>
      <c r="J22" s="66" t="s">
        <v>1258</v>
      </c>
      <c r="K22" s="33">
        <v>4</v>
      </c>
      <c r="L22" s="33">
        <v>180</v>
      </c>
      <c r="M22" s="19">
        <v>5891.451</v>
      </c>
      <c r="Q22" s="100">
        <v>264.36669999999998</v>
      </c>
      <c r="R22" s="100">
        <v>263.4667</v>
      </c>
      <c r="S22"/>
      <c r="T22" s="405"/>
      <c r="U22" s="438"/>
      <c r="V22" s="342"/>
      <c r="W22"/>
      <c r="X22"/>
      <c r="Y22"/>
    </row>
    <row r="23" spans="1:46">
      <c r="A23" s="50" t="s">
        <v>1338</v>
      </c>
      <c r="B23" s="25" t="s">
        <v>1250</v>
      </c>
      <c r="C23" s="38">
        <v>0.18472222222222223</v>
      </c>
      <c r="D23" s="32">
        <v>0</v>
      </c>
      <c r="E23" s="19">
        <v>30</v>
      </c>
      <c r="F23" s="19" t="s">
        <v>1037</v>
      </c>
      <c r="G23" s="47">
        <v>1625</v>
      </c>
      <c r="H23" s="47">
        <v>1429</v>
      </c>
      <c r="I23" s="35" t="s">
        <v>526</v>
      </c>
      <c r="J23" s="66" t="s">
        <v>1258</v>
      </c>
      <c r="K23" s="33">
        <v>4</v>
      </c>
      <c r="L23" s="33">
        <v>180</v>
      </c>
      <c r="M23" s="19">
        <v>5891.451</v>
      </c>
      <c r="Q23" s="100">
        <v>264.36669999999998</v>
      </c>
      <c r="R23" s="100">
        <v>263.4667</v>
      </c>
      <c r="S23"/>
      <c r="T23" s="405"/>
      <c r="U23" s="438"/>
      <c r="V23" s="342"/>
      <c r="W23"/>
      <c r="X23"/>
      <c r="Y23"/>
    </row>
    <row r="24" spans="1:46">
      <c r="A24" s="50" t="s">
        <v>1338</v>
      </c>
      <c r="B24" s="25" t="s">
        <v>1222</v>
      </c>
      <c r="C24" s="38">
        <v>0.18611111111111112</v>
      </c>
      <c r="D24" s="32">
        <v>0</v>
      </c>
      <c r="E24" s="19">
        <v>30</v>
      </c>
      <c r="F24" s="19" t="s">
        <v>1037</v>
      </c>
      <c r="G24" s="93">
        <v>1750</v>
      </c>
      <c r="H24" s="93">
        <v>1554</v>
      </c>
      <c r="I24" s="35" t="s">
        <v>526</v>
      </c>
      <c r="J24" s="66" t="s">
        <v>1258</v>
      </c>
      <c r="K24" s="33">
        <v>4</v>
      </c>
      <c r="L24" s="33">
        <v>180</v>
      </c>
      <c r="M24" s="19">
        <v>5891.451</v>
      </c>
      <c r="Q24" s="100">
        <v>264.36669999999998</v>
      </c>
      <c r="R24" s="100">
        <v>263.4667</v>
      </c>
      <c r="S24"/>
      <c r="T24" s="405"/>
      <c r="U24" s="438"/>
      <c r="V24" s="342"/>
      <c r="W24"/>
      <c r="X24"/>
      <c r="Y24"/>
    </row>
    <row r="25" spans="1:46">
      <c r="A25" s="50" t="s">
        <v>1338</v>
      </c>
      <c r="B25" s="25" t="s">
        <v>1173</v>
      </c>
      <c r="C25" s="15">
        <v>0.19583333333333333</v>
      </c>
      <c r="D25" s="32">
        <v>0</v>
      </c>
      <c r="E25" s="19">
        <v>30</v>
      </c>
      <c r="F25" s="16" t="s">
        <v>1038</v>
      </c>
      <c r="G25" s="16">
        <v>880</v>
      </c>
      <c r="H25" s="33">
        <v>863</v>
      </c>
      <c r="I25" s="35" t="s">
        <v>526</v>
      </c>
      <c r="J25" s="66" t="s">
        <v>1258</v>
      </c>
      <c r="K25" s="33">
        <v>4</v>
      </c>
      <c r="L25" s="33">
        <v>180</v>
      </c>
      <c r="M25" s="80">
        <v>7647.38</v>
      </c>
      <c r="N25" t="s">
        <v>1268</v>
      </c>
      <c r="O25" s="100">
        <v>265.8</v>
      </c>
      <c r="P25" s="100">
        <v>261.2</v>
      </c>
      <c r="Q25" s="100">
        <f>AVERAGE(O25:O26)</f>
        <v>265.8</v>
      </c>
      <c r="R25" s="100">
        <f>AVERAGE(P25:P26)</f>
        <v>261.14999999999998</v>
      </c>
      <c r="S25"/>
      <c r="T25" s="405"/>
      <c r="U25" s="438"/>
      <c r="V25" s="342"/>
      <c r="W25"/>
      <c r="X25"/>
      <c r="Y25"/>
    </row>
    <row r="26" spans="1:46">
      <c r="A26" s="50" t="s">
        <v>431</v>
      </c>
      <c r="B26" s="25" t="s">
        <v>1251</v>
      </c>
      <c r="C26" s="38">
        <v>0.20694444444444446</v>
      </c>
      <c r="D26" s="32">
        <v>0</v>
      </c>
      <c r="E26" s="19">
        <v>10</v>
      </c>
      <c r="F26" s="16" t="s">
        <v>1039</v>
      </c>
      <c r="G26" s="33">
        <v>870</v>
      </c>
      <c r="H26" s="33">
        <v>778</v>
      </c>
      <c r="I26" s="91" t="s">
        <v>240</v>
      </c>
      <c r="J26" s="66" t="s">
        <v>1258</v>
      </c>
      <c r="K26" s="33">
        <v>4</v>
      </c>
      <c r="L26" s="33">
        <v>180</v>
      </c>
      <c r="M26" s="19">
        <v>7698.9647000000004</v>
      </c>
      <c r="O26" s="100">
        <v>265.8</v>
      </c>
      <c r="P26" s="100">
        <v>261.10000000000002</v>
      </c>
      <c r="Q26" s="100">
        <f>AVERAGE(O26:O27)</f>
        <v>265.8</v>
      </c>
      <c r="R26" s="100">
        <v>261.14999999999998</v>
      </c>
      <c r="S26"/>
      <c r="T26" s="405"/>
      <c r="U26" s="438"/>
      <c r="V26" s="342"/>
      <c r="W26"/>
      <c r="X26"/>
      <c r="Y26"/>
    </row>
    <row r="27" spans="1:46">
      <c r="A27" s="59" t="s">
        <v>106</v>
      </c>
      <c r="B27" s="25" t="s">
        <v>799</v>
      </c>
      <c r="C27" s="15">
        <v>0.37916666666666665</v>
      </c>
      <c r="E27" s="16">
        <v>30</v>
      </c>
      <c r="F27" s="16" t="s">
        <v>1039</v>
      </c>
      <c r="G27" s="33">
        <v>870</v>
      </c>
      <c r="H27" s="33">
        <v>778</v>
      </c>
      <c r="I27" s="25" t="s">
        <v>10</v>
      </c>
      <c r="J27" s="16" t="s">
        <v>796</v>
      </c>
      <c r="K27" s="33">
        <v>4</v>
      </c>
      <c r="L27" s="33">
        <v>180</v>
      </c>
      <c r="M27" s="19">
        <v>7698.9647000000004</v>
      </c>
      <c r="N27" s="35" t="s">
        <v>917</v>
      </c>
      <c r="Q27" s="100">
        <v>265.8</v>
      </c>
      <c r="R27" s="100">
        <v>261.14999999999998</v>
      </c>
      <c r="S27" s="431" t="s">
        <v>1188</v>
      </c>
      <c r="T27" s="405"/>
      <c r="U27" s="438"/>
      <c r="V27" s="342"/>
      <c r="W27"/>
      <c r="X27"/>
      <c r="Y27"/>
      <c r="Z27" s="633">
        <v>304.49748</v>
      </c>
      <c r="AA27" s="633">
        <v>-15.01469</v>
      </c>
      <c r="AB27" s="630">
        <v>113.78440000000001</v>
      </c>
      <c r="AC27" s="630">
        <v>8.6896000000000004</v>
      </c>
      <c r="AD27" s="632">
        <v>15.683679591300001</v>
      </c>
      <c r="AE27" s="630">
        <v>6.2910000000000004</v>
      </c>
      <c r="AF27" s="630">
        <v>0.995</v>
      </c>
      <c r="AG27" s="630">
        <v>5.25</v>
      </c>
      <c r="AH27" s="630">
        <v>48.973999999999997</v>
      </c>
      <c r="AI27" s="629">
        <v>1943.375</v>
      </c>
      <c r="AJ27" s="630">
        <v>5.9279999999999999E-2</v>
      </c>
      <c r="AK27" s="630">
        <v>-6.0284500000000003</v>
      </c>
      <c r="AL27" s="630">
        <v>268.86469</v>
      </c>
      <c r="AM27" s="630">
        <v>-0.11701</v>
      </c>
      <c r="AN27" s="628">
        <v>150368383</v>
      </c>
      <c r="AO27" s="631">
        <v>-0.50432449999999995</v>
      </c>
      <c r="AP27" s="628">
        <v>368807.64789000002</v>
      </c>
      <c r="AQ27" s="631">
        <v>-0.34930230000000001</v>
      </c>
      <c r="AR27" s="630">
        <v>88.683899999999994</v>
      </c>
      <c r="AS27" s="628" t="s">
        <v>473</v>
      </c>
      <c r="AT27" s="630">
        <v>91.1755</v>
      </c>
    </row>
    <row r="28" spans="1:46">
      <c r="A28" s="50" t="s">
        <v>1346</v>
      </c>
      <c r="B28" s="25" t="s">
        <v>800</v>
      </c>
      <c r="C28" s="38">
        <v>0.38194444444444442</v>
      </c>
      <c r="E28" s="19">
        <v>300</v>
      </c>
      <c r="F28" s="16" t="s">
        <v>1039</v>
      </c>
      <c r="G28" s="33">
        <v>870</v>
      </c>
      <c r="H28" s="33">
        <v>778</v>
      </c>
      <c r="I28" s="91" t="s">
        <v>1300</v>
      </c>
      <c r="J28" s="16" t="s">
        <v>796</v>
      </c>
      <c r="K28" s="33">
        <v>4</v>
      </c>
      <c r="L28" s="33">
        <v>180</v>
      </c>
      <c r="M28" s="19">
        <v>7698.9647000000004</v>
      </c>
      <c r="N28" t="s">
        <v>918</v>
      </c>
      <c r="Q28" s="100">
        <v>265.8</v>
      </c>
      <c r="R28" s="100">
        <v>261.14999999999998</v>
      </c>
      <c r="S28" s="431" t="s">
        <v>652</v>
      </c>
      <c r="T28" s="405">
        <v>0</v>
      </c>
      <c r="U28" s="441">
        <v>0</v>
      </c>
      <c r="V28" s="431" t="s">
        <v>13</v>
      </c>
      <c r="W28" s="629">
        <v>-87.374245802581257</v>
      </c>
      <c r="X28" s="629">
        <v>20.440483949562427</v>
      </c>
      <c r="Y28" s="629">
        <v>160.86433129494276</v>
      </c>
      <c r="Z28" s="633">
        <v>304.55754000000002</v>
      </c>
      <c r="AA28" s="633">
        <v>-15.00581</v>
      </c>
      <c r="AB28" s="630">
        <v>114.7715</v>
      </c>
      <c r="AC28" s="630">
        <v>10.005599999999999</v>
      </c>
      <c r="AD28" s="632">
        <v>15.800665679</v>
      </c>
      <c r="AE28" s="630">
        <v>5.5369999999999999</v>
      </c>
      <c r="AF28" s="630">
        <v>0.876</v>
      </c>
      <c r="AG28" s="630">
        <v>5.25</v>
      </c>
      <c r="AH28" s="630">
        <v>48.927</v>
      </c>
      <c r="AI28" s="629">
        <v>1944.144</v>
      </c>
      <c r="AJ28" s="630">
        <v>5.407E-2</v>
      </c>
      <c r="AK28" s="630">
        <v>-6.0238399999999999</v>
      </c>
      <c r="AL28" s="630">
        <v>268.80538000000001</v>
      </c>
      <c r="AM28" s="630">
        <v>-0.11717</v>
      </c>
      <c r="AN28" s="628">
        <v>150368171.19999999</v>
      </c>
      <c r="AO28" s="631">
        <v>-0.50432829999999995</v>
      </c>
      <c r="AP28" s="628">
        <v>368661.77263999998</v>
      </c>
      <c r="AQ28" s="631">
        <v>-0.34536</v>
      </c>
      <c r="AR28" s="630">
        <v>88.630200000000002</v>
      </c>
      <c r="AS28" s="628" t="s">
        <v>473</v>
      </c>
      <c r="AT28" s="630">
        <v>91.229299999999995</v>
      </c>
    </row>
    <row r="29" spans="1:46">
      <c r="A29" s="50" t="s">
        <v>1346</v>
      </c>
      <c r="B29" s="25" t="s">
        <v>1040</v>
      </c>
      <c r="C29" s="38">
        <v>0.38680555555555557</v>
      </c>
      <c r="E29" s="19">
        <v>300</v>
      </c>
      <c r="F29" s="16" t="s">
        <v>1039</v>
      </c>
      <c r="G29" s="33">
        <v>870</v>
      </c>
      <c r="H29" s="33">
        <v>778</v>
      </c>
      <c r="I29" s="91" t="s">
        <v>792</v>
      </c>
      <c r="J29" s="16" t="s">
        <v>796</v>
      </c>
      <c r="K29" s="33">
        <v>4</v>
      </c>
      <c r="L29" s="33">
        <v>180</v>
      </c>
      <c r="M29" s="19">
        <v>7698.9647000000004</v>
      </c>
      <c r="N29" t="s">
        <v>1105</v>
      </c>
      <c r="Q29" s="100">
        <v>265.8</v>
      </c>
      <c r="R29" s="100">
        <v>261.14999999999998</v>
      </c>
      <c r="S29" s="431" t="s">
        <v>652</v>
      </c>
      <c r="T29" s="405">
        <v>0</v>
      </c>
      <c r="U29" s="441">
        <v>0</v>
      </c>
      <c r="V29" s="431" t="s">
        <v>203</v>
      </c>
      <c r="W29" s="629">
        <v>-87.791274477957771</v>
      </c>
      <c r="X29" s="629">
        <v>16.732069651510034</v>
      </c>
      <c r="Y29" s="629">
        <v>368.49160263021031</v>
      </c>
      <c r="Z29" s="633">
        <v>304.61689000000001</v>
      </c>
      <c r="AA29" s="633">
        <v>-14.99682</v>
      </c>
      <c r="AB29" s="630">
        <v>115.7773</v>
      </c>
      <c r="AC29" s="630">
        <v>11.3119</v>
      </c>
      <c r="AD29" s="632">
        <v>15.917651766700001</v>
      </c>
      <c r="AE29" s="630">
        <v>4.9450000000000003</v>
      </c>
      <c r="AF29" s="630">
        <v>0.78200000000000003</v>
      </c>
      <c r="AG29" s="630">
        <v>5.25</v>
      </c>
      <c r="AH29" s="630">
        <v>48.881</v>
      </c>
      <c r="AI29" s="629">
        <v>1944.905</v>
      </c>
      <c r="AJ29" s="630">
        <v>4.8210000000000003E-2</v>
      </c>
      <c r="AK29" s="630">
        <v>-6.0194700000000001</v>
      </c>
      <c r="AL29" s="630">
        <v>268.74608000000001</v>
      </c>
      <c r="AM29" s="630">
        <v>-0.11733</v>
      </c>
      <c r="AN29" s="628">
        <v>150367959.40000001</v>
      </c>
      <c r="AO29" s="631">
        <v>-0.50433090000000003</v>
      </c>
      <c r="AP29" s="628">
        <v>368517.61593000003</v>
      </c>
      <c r="AQ29" s="631">
        <v>-0.34111849999999999</v>
      </c>
      <c r="AR29" s="630">
        <v>88.577100000000002</v>
      </c>
      <c r="AS29" s="628" t="s">
        <v>473</v>
      </c>
      <c r="AT29" s="630">
        <v>91.282399999999996</v>
      </c>
    </row>
    <row r="30" spans="1:46">
      <c r="A30" s="50" t="s">
        <v>1346</v>
      </c>
      <c r="B30" s="25" t="s">
        <v>1041</v>
      </c>
      <c r="C30" s="38">
        <v>0.39166666666666666</v>
      </c>
      <c r="E30" s="19">
        <v>300</v>
      </c>
      <c r="F30" s="16" t="s">
        <v>1039</v>
      </c>
      <c r="G30" s="33">
        <v>870</v>
      </c>
      <c r="H30" s="33">
        <v>778</v>
      </c>
      <c r="I30" s="91" t="s">
        <v>1065</v>
      </c>
      <c r="J30" s="16" t="s">
        <v>796</v>
      </c>
      <c r="K30" s="33">
        <v>4</v>
      </c>
      <c r="L30" s="33">
        <v>180</v>
      </c>
      <c r="M30" s="19">
        <v>7698.9647000000004</v>
      </c>
      <c r="N30" t="s">
        <v>1106</v>
      </c>
      <c r="Q30" s="100">
        <v>265.8</v>
      </c>
      <c r="R30" s="100">
        <v>261.14999999999998</v>
      </c>
      <c r="S30" s="431" t="s">
        <v>652</v>
      </c>
      <c r="T30" s="405">
        <v>28</v>
      </c>
      <c r="U30" s="441">
        <v>0</v>
      </c>
      <c r="V30" s="431" t="s">
        <v>13</v>
      </c>
      <c r="W30" s="629">
        <v>-88.352314051941846</v>
      </c>
      <c r="X30" s="629">
        <v>11.271613160300999</v>
      </c>
      <c r="Y30" s="629">
        <v>795.02565107475539</v>
      </c>
      <c r="Z30" s="633">
        <v>304.67552999999998</v>
      </c>
      <c r="AA30" s="633">
        <v>-14.987719999999999</v>
      </c>
      <c r="AB30" s="630">
        <v>116.8028</v>
      </c>
      <c r="AC30" s="630">
        <v>12.607799999999999</v>
      </c>
      <c r="AD30" s="632">
        <v>16.0346378544</v>
      </c>
      <c r="AE30" s="630">
        <v>4.4710000000000001</v>
      </c>
      <c r="AF30" s="630">
        <v>0.70699999999999996</v>
      </c>
      <c r="AG30" s="630">
        <v>5.26</v>
      </c>
      <c r="AH30" s="630">
        <v>48.835000000000001</v>
      </c>
      <c r="AI30" s="629">
        <v>1945.6559999999999</v>
      </c>
      <c r="AJ30" s="630">
        <v>4.1700000000000001E-2</v>
      </c>
      <c r="AK30" s="630">
        <v>-6.0153299999999996</v>
      </c>
      <c r="AL30" s="630">
        <v>268.68677000000002</v>
      </c>
      <c r="AM30" s="630">
        <v>-0.11749</v>
      </c>
      <c r="AN30" s="628">
        <v>150367747.5</v>
      </c>
      <c r="AO30" s="631">
        <v>-0.50433229999999996</v>
      </c>
      <c r="AP30" s="628">
        <v>368375.30274000001</v>
      </c>
      <c r="AQ30" s="631">
        <v>-0.33658110000000002</v>
      </c>
      <c r="AR30" s="630">
        <v>88.524699999999996</v>
      </c>
      <c r="AS30" s="628" t="s">
        <v>473</v>
      </c>
      <c r="AT30" s="630">
        <v>91.334999999999994</v>
      </c>
    </row>
    <row r="31" spans="1:46">
      <c r="A31" s="50" t="s">
        <v>1345</v>
      </c>
      <c r="B31" s="25" t="s">
        <v>1042</v>
      </c>
      <c r="C31" s="38">
        <v>0.39583333333333331</v>
      </c>
      <c r="E31" s="19">
        <v>300</v>
      </c>
      <c r="F31" s="16" t="s">
        <v>1039</v>
      </c>
      <c r="G31" s="33">
        <v>870</v>
      </c>
      <c r="H31" s="33">
        <v>778</v>
      </c>
      <c r="I31" s="91" t="s">
        <v>1300</v>
      </c>
      <c r="J31" s="16" t="s">
        <v>796</v>
      </c>
      <c r="K31" s="33">
        <v>4</v>
      </c>
      <c r="L31" s="33">
        <v>180</v>
      </c>
      <c r="M31" s="19">
        <v>7698.9647000000004</v>
      </c>
      <c r="N31" t="s">
        <v>1107</v>
      </c>
      <c r="Q31" s="100">
        <v>265.8</v>
      </c>
      <c r="R31" s="100">
        <v>261.14999999999998</v>
      </c>
      <c r="S31" s="431" t="s">
        <v>1262</v>
      </c>
      <c r="T31" s="405">
        <v>0</v>
      </c>
      <c r="U31" s="441">
        <v>0</v>
      </c>
      <c r="V31" s="431" t="s">
        <v>13</v>
      </c>
      <c r="W31" s="629">
        <v>-90.16631224909014</v>
      </c>
      <c r="X31" s="629">
        <v>-4.7395249700836537</v>
      </c>
      <c r="Y31" s="629">
        <v>160.68217450086468</v>
      </c>
      <c r="Z31" s="633">
        <v>304.72523000000001</v>
      </c>
      <c r="AA31" s="633">
        <v>-14.979839999999999</v>
      </c>
      <c r="AB31" s="630">
        <v>117.69840000000001</v>
      </c>
      <c r="AC31" s="630">
        <v>13.7098</v>
      </c>
      <c r="AD31" s="632">
        <v>16.134911643799999</v>
      </c>
      <c r="AE31" s="630">
        <v>4.133</v>
      </c>
      <c r="AF31" s="630">
        <v>0.65400000000000003</v>
      </c>
      <c r="AG31" s="630">
        <v>5.26</v>
      </c>
      <c r="AH31" s="630">
        <v>48.795999999999999</v>
      </c>
      <c r="AI31" s="629">
        <v>1946.2919999999999</v>
      </c>
      <c r="AJ31" s="630">
        <v>3.5619999999999999E-2</v>
      </c>
      <c r="AK31" s="630">
        <v>-6.0119800000000003</v>
      </c>
      <c r="AL31" s="630">
        <v>268.63592999999997</v>
      </c>
      <c r="AM31" s="630">
        <v>-0.11763</v>
      </c>
      <c r="AN31" s="628">
        <v>150367566</v>
      </c>
      <c r="AO31" s="631">
        <v>-0.50433260000000002</v>
      </c>
      <c r="AP31" s="628">
        <v>368254.88095999998</v>
      </c>
      <c r="AQ31" s="631">
        <v>-0.33245910000000001</v>
      </c>
      <c r="AR31" s="630">
        <v>88.480199999999996</v>
      </c>
      <c r="AS31" s="628" t="s">
        <v>473</v>
      </c>
      <c r="AT31" s="630">
        <v>91.379499999999993</v>
      </c>
    </row>
    <row r="32" spans="1:46">
      <c r="A32" s="50" t="s">
        <v>1345</v>
      </c>
      <c r="B32" s="25" t="s">
        <v>1043</v>
      </c>
      <c r="C32" s="38">
        <v>0.39999999999999997</v>
      </c>
      <c r="E32" s="19">
        <v>300</v>
      </c>
      <c r="F32" s="16" t="s">
        <v>1039</v>
      </c>
      <c r="G32" s="33">
        <v>870</v>
      </c>
      <c r="H32" s="33">
        <v>778</v>
      </c>
      <c r="I32" s="91" t="s">
        <v>792</v>
      </c>
      <c r="J32" s="16" t="s">
        <v>796</v>
      </c>
      <c r="K32" s="33">
        <v>4</v>
      </c>
      <c r="L32" s="33">
        <v>180</v>
      </c>
      <c r="M32" s="19">
        <v>7698.9647000000004</v>
      </c>
      <c r="N32" t="s">
        <v>1108</v>
      </c>
      <c r="Q32" s="100">
        <v>265.8</v>
      </c>
      <c r="R32" s="100">
        <v>261.14999999999998</v>
      </c>
      <c r="S32" s="431" t="s">
        <v>1262</v>
      </c>
      <c r="T32" s="405">
        <v>0</v>
      </c>
      <c r="U32" s="441">
        <v>0</v>
      </c>
      <c r="V32" s="431" t="s">
        <v>203</v>
      </c>
      <c r="W32" s="629">
        <v>-90.230828706881496</v>
      </c>
      <c r="X32" s="629">
        <v>-5.5982015741599165</v>
      </c>
      <c r="Y32" s="629">
        <v>368.10723086370672</v>
      </c>
      <c r="Z32" s="633">
        <v>304.77443</v>
      </c>
      <c r="AA32" s="633">
        <v>-14.971880000000001</v>
      </c>
      <c r="AB32" s="630">
        <v>118.6101</v>
      </c>
      <c r="AC32" s="630">
        <v>14.8032</v>
      </c>
      <c r="AD32" s="632">
        <v>16.235185433200002</v>
      </c>
      <c r="AE32" s="630">
        <v>3.8460000000000001</v>
      </c>
      <c r="AF32" s="630">
        <v>0.60799999999999998</v>
      </c>
      <c r="AG32" s="630">
        <v>5.26</v>
      </c>
      <c r="AH32" s="630">
        <v>48.758000000000003</v>
      </c>
      <c r="AI32" s="629">
        <v>1946.921</v>
      </c>
      <c r="AJ32" s="630">
        <v>2.9080000000000002E-2</v>
      </c>
      <c r="AK32" s="630">
        <v>-6.0087999999999999</v>
      </c>
      <c r="AL32" s="630">
        <v>268.58508999999998</v>
      </c>
      <c r="AM32" s="630">
        <v>-0.11777</v>
      </c>
      <c r="AN32" s="628">
        <v>150367384.40000001</v>
      </c>
      <c r="AO32" s="631">
        <v>-0.50433209999999995</v>
      </c>
      <c r="AP32" s="628">
        <v>368135.98125000001</v>
      </c>
      <c r="AQ32" s="631">
        <v>-0.32812469999999999</v>
      </c>
      <c r="AR32" s="630">
        <v>88.436199999999999</v>
      </c>
      <c r="AS32" s="628" t="s">
        <v>473</v>
      </c>
      <c r="AT32" s="630">
        <v>91.423500000000004</v>
      </c>
    </row>
    <row r="33" spans="1:46">
      <c r="A33" s="50" t="s">
        <v>1345</v>
      </c>
      <c r="B33" s="25" t="s">
        <v>1044</v>
      </c>
      <c r="C33" s="38">
        <v>0.40486111111111112</v>
      </c>
      <c r="E33" s="19">
        <v>300</v>
      </c>
      <c r="F33" s="16" t="s">
        <v>1039</v>
      </c>
      <c r="G33" s="33">
        <v>870</v>
      </c>
      <c r="H33" s="33">
        <v>778</v>
      </c>
      <c r="I33" s="91" t="s">
        <v>1065</v>
      </c>
      <c r="J33" s="16" t="s">
        <v>796</v>
      </c>
      <c r="K33" s="33">
        <v>4</v>
      </c>
      <c r="L33" s="33">
        <v>180</v>
      </c>
      <c r="M33" s="19">
        <v>7698.9647000000004</v>
      </c>
      <c r="N33" t="s">
        <v>1109</v>
      </c>
      <c r="Q33" s="100">
        <v>265.8</v>
      </c>
      <c r="R33" s="100">
        <v>261.14999999999998</v>
      </c>
      <c r="S33" s="431" t="s">
        <v>1262</v>
      </c>
      <c r="T33" s="405">
        <v>28</v>
      </c>
      <c r="U33" s="441">
        <v>0</v>
      </c>
      <c r="V33" s="431" t="s">
        <v>13</v>
      </c>
      <c r="W33" s="629">
        <v>-90.319257195872368</v>
      </c>
      <c r="X33" s="629">
        <v>-7.1360762091731367</v>
      </c>
      <c r="Y33" s="629">
        <v>878.62783559897571</v>
      </c>
      <c r="Z33" s="633">
        <v>304.83120000000002</v>
      </c>
      <c r="AA33" s="633">
        <v>-14.96247</v>
      </c>
      <c r="AB33" s="630">
        <v>119.6952</v>
      </c>
      <c r="AC33" s="630">
        <v>16.067499999999999</v>
      </c>
      <c r="AD33" s="632">
        <v>16.352171520799999</v>
      </c>
      <c r="AE33" s="630">
        <v>3.56</v>
      </c>
      <c r="AF33" s="630">
        <v>0.56299999999999994</v>
      </c>
      <c r="AG33" s="630">
        <v>5.26</v>
      </c>
      <c r="AH33" s="630">
        <v>48.713000000000001</v>
      </c>
      <c r="AI33" s="629">
        <v>1947.644</v>
      </c>
      <c r="AJ33" s="630">
        <v>2.0879999999999999E-2</v>
      </c>
      <c r="AK33" s="630">
        <v>-6.0053299999999998</v>
      </c>
      <c r="AL33" s="630">
        <v>268.52578</v>
      </c>
      <c r="AM33" s="630">
        <v>-0.11792999999999999</v>
      </c>
      <c r="AN33" s="628">
        <v>150367172.59999999</v>
      </c>
      <c r="AO33" s="631">
        <v>-0.50433030000000001</v>
      </c>
      <c r="AP33" s="628">
        <v>367999.28996999998</v>
      </c>
      <c r="AQ33" s="631">
        <v>-0.32280300000000001</v>
      </c>
      <c r="AR33" s="630">
        <v>88.385400000000004</v>
      </c>
      <c r="AS33" s="628" t="s">
        <v>473</v>
      </c>
      <c r="AT33" s="630">
        <v>91.474299999999999</v>
      </c>
    </row>
    <row r="34" spans="1:46">
      <c r="A34" s="50" t="s">
        <v>1345</v>
      </c>
      <c r="B34" s="25" t="s">
        <v>874</v>
      </c>
      <c r="C34" s="38">
        <v>0.40902777777777777</v>
      </c>
      <c r="E34" s="19">
        <v>300</v>
      </c>
      <c r="F34" s="16" t="s">
        <v>1039</v>
      </c>
      <c r="G34" s="33">
        <v>870</v>
      </c>
      <c r="H34" s="33">
        <v>778</v>
      </c>
      <c r="I34" s="91" t="s">
        <v>508</v>
      </c>
      <c r="J34" s="16" t="s">
        <v>796</v>
      </c>
      <c r="K34" s="33">
        <v>4</v>
      </c>
      <c r="L34" s="33">
        <v>180</v>
      </c>
      <c r="M34" s="19">
        <v>7698.9647000000004</v>
      </c>
      <c r="N34" t="s">
        <v>1110</v>
      </c>
      <c r="Q34" s="100">
        <v>265.8</v>
      </c>
      <c r="R34" s="100">
        <v>261.14999999999998</v>
      </c>
      <c r="S34" s="431" t="s">
        <v>1262</v>
      </c>
      <c r="T34" s="405">
        <v>42</v>
      </c>
      <c r="U34" s="441">
        <v>0</v>
      </c>
      <c r="V34" s="431" t="s">
        <v>13</v>
      </c>
      <c r="W34" s="629">
        <v>-90.352780006524242</v>
      </c>
      <c r="X34" s="629">
        <v>-7.9100254108946775</v>
      </c>
      <c r="Y34" s="629">
        <v>1238.3538158452675</v>
      </c>
      <c r="Z34" s="633">
        <v>304.87932999999998</v>
      </c>
      <c r="AA34" s="633">
        <v>-14.954319999999999</v>
      </c>
      <c r="AB34" s="630">
        <v>120.64449999999999</v>
      </c>
      <c r="AC34" s="630">
        <v>17.140799999999999</v>
      </c>
      <c r="AD34" s="632">
        <v>16.452445310200002</v>
      </c>
      <c r="AE34" s="630">
        <v>3.35</v>
      </c>
      <c r="AF34" s="630">
        <v>0.53</v>
      </c>
      <c r="AG34" s="630">
        <v>5.26</v>
      </c>
      <c r="AH34" s="630">
        <v>48.676000000000002</v>
      </c>
      <c r="AI34" s="629">
        <v>1948.2550000000001</v>
      </c>
      <c r="AJ34" s="630">
        <v>1.337E-2</v>
      </c>
      <c r="AK34" s="630">
        <v>-6.0025500000000003</v>
      </c>
      <c r="AL34" s="630">
        <v>268.47494999999998</v>
      </c>
      <c r="AM34" s="630">
        <v>-0.11806999999999999</v>
      </c>
      <c r="AN34" s="628">
        <v>150366991</v>
      </c>
      <c r="AO34" s="631">
        <v>-0.50432790000000005</v>
      </c>
      <c r="AP34" s="628">
        <v>367883.94746</v>
      </c>
      <c r="AQ34" s="631">
        <v>-0.31801760000000001</v>
      </c>
      <c r="AR34" s="630">
        <v>88.342399999999998</v>
      </c>
      <c r="AS34" s="628" t="s">
        <v>473</v>
      </c>
      <c r="AT34" s="630">
        <v>91.517399999999995</v>
      </c>
    </row>
    <row r="35" spans="1:46">
      <c r="A35" s="50" t="s">
        <v>1346</v>
      </c>
      <c r="B35" s="25" t="s">
        <v>875</v>
      </c>
      <c r="C35" s="38">
        <v>0.41388888888888892</v>
      </c>
      <c r="E35" s="19">
        <v>300</v>
      </c>
      <c r="F35" s="19" t="s">
        <v>1037</v>
      </c>
      <c r="G35" s="47">
        <v>1190</v>
      </c>
      <c r="H35" s="47">
        <v>1098</v>
      </c>
      <c r="I35" s="91" t="s">
        <v>1300</v>
      </c>
      <c r="J35" s="16" t="s">
        <v>796</v>
      </c>
      <c r="K35" s="33">
        <v>4</v>
      </c>
      <c r="L35" s="33">
        <v>180</v>
      </c>
      <c r="M35" s="19">
        <v>5889.9508999999998</v>
      </c>
      <c r="N35" s="25" t="s">
        <v>952</v>
      </c>
      <c r="Q35" s="100">
        <f>AVERAGE(O41:O42)</f>
        <v>265.8</v>
      </c>
      <c r="R35" s="100">
        <f>AVERAGE(P41:P42)</f>
        <v>261.95</v>
      </c>
      <c r="S35" s="431" t="s">
        <v>652</v>
      </c>
      <c r="T35" s="405">
        <v>0</v>
      </c>
      <c r="U35" s="441">
        <v>0</v>
      </c>
      <c r="V35" s="431" t="s">
        <v>13</v>
      </c>
      <c r="W35" s="629">
        <v>-87.442344372900465</v>
      </c>
      <c r="X35" s="629">
        <v>20.376411655643984</v>
      </c>
      <c r="Y35" s="629">
        <v>160.45880568815664</v>
      </c>
      <c r="Z35" s="633">
        <v>304.93486999999999</v>
      </c>
      <c r="AA35" s="633">
        <v>-14.94468</v>
      </c>
      <c r="AB35" s="630">
        <v>121.7756</v>
      </c>
      <c r="AC35" s="630">
        <v>18.380299999999998</v>
      </c>
      <c r="AD35" s="632">
        <v>16.569431397799999</v>
      </c>
      <c r="AE35" s="630">
        <v>3.1360000000000001</v>
      </c>
      <c r="AF35" s="630">
        <v>0.496</v>
      </c>
      <c r="AG35" s="630">
        <v>5.26</v>
      </c>
      <c r="AH35" s="630">
        <v>48.631999999999998</v>
      </c>
      <c r="AI35" s="629">
        <v>1948.9559999999999</v>
      </c>
      <c r="AJ35" s="630">
        <v>4.0600000000000002E-3</v>
      </c>
      <c r="AK35" s="630">
        <v>-5.99953</v>
      </c>
      <c r="AL35" s="630">
        <v>268.41564</v>
      </c>
      <c r="AM35" s="630">
        <v>-0.11823</v>
      </c>
      <c r="AN35" s="628">
        <v>150366779.19999999</v>
      </c>
      <c r="AO35" s="631">
        <v>-0.50432399999999999</v>
      </c>
      <c r="AP35" s="628">
        <v>367751.60995000001</v>
      </c>
      <c r="AQ35" s="631">
        <v>-0.31217729999999999</v>
      </c>
      <c r="AR35" s="630">
        <v>88.292699999999996</v>
      </c>
      <c r="AS35" s="628" t="s">
        <v>473</v>
      </c>
      <c r="AT35" s="630">
        <v>91.567099999999996</v>
      </c>
    </row>
    <row r="36" spans="1:46">
      <c r="A36" s="50" t="s">
        <v>1346</v>
      </c>
      <c r="B36" s="25" t="s">
        <v>877</v>
      </c>
      <c r="C36" s="38">
        <v>0.41875000000000001</v>
      </c>
      <c r="E36" s="19">
        <v>300</v>
      </c>
      <c r="F36" s="19" t="s">
        <v>1037</v>
      </c>
      <c r="G36" s="47">
        <v>1190</v>
      </c>
      <c r="H36" s="47">
        <v>1098</v>
      </c>
      <c r="I36" s="91" t="s">
        <v>792</v>
      </c>
      <c r="J36" s="16" t="s">
        <v>796</v>
      </c>
      <c r="K36" s="33">
        <v>4</v>
      </c>
      <c r="L36" s="33">
        <v>180</v>
      </c>
      <c r="M36" s="19">
        <v>5889.9508999999998</v>
      </c>
      <c r="N36" t="s">
        <v>1111</v>
      </c>
      <c r="Q36" s="100">
        <v>265.8</v>
      </c>
      <c r="R36" s="100">
        <v>261.95</v>
      </c>
      <c r="S36" s="431" t="s">
        <v>652</v>
      </c>
      <c r="T36" s="405">
        <v>0</v>
      </c>
      <c r="U36" s="441">
        <v>0</v>
      </c>
      <c r="V36" s="431" t="s">
        <v>203</v>
      </c>
      <c r="W36" s="629">
        <v>-87.859384156446197</v>
      </c>
      <c r="X36" s="629">
        <v>16.667079511256244</v>
      </c>
      <c r="Y36" s="629">
        <v>367.59073269332657</v>
      </c>
      <c r="Z36" s="633">
        <v>304.98975000000002</v>
      </c>
      <c r="AA36" s="633">
        <v>-14.93491</v>
      </c>
      <c r="AB36" s="630">
        <v>122.93340000000001</v>
      </c>
      <c r="AC36" s="630">
        <v>19.6053</v>
      </c>
      <c r="AD36" s="632">
        <v>16.686417485300002</v>
      </c>
      <c r="AE36" s="630">
        <v>2.952</v>
      </c>
      <c r="AF36" s="630">
        <v>0.46700000000000003</v>
      </c>
      <c r="AG36" s="630">
        <v>5.26</v>
      </c>
      <c r="AH36" s="630">
        <v>48.59</v>
      </c>
      <c r="AI36" s="629">
        <v>1949.644</v>
      </c>
      <c r="AJ36" s="630">
        <v>359.99417</v>
      </c>
      <c r="AK36" s="630">
        <v>-5.9967800000000002</v>
      </c>
      <c r="AL36" s="630">
        <v>268.35633000000001</v>
      </c>
      <c r="AM36" s="630">
        <v>-0.11839</v>
      </c>
      <c r="AN36" s="628">
        <v>150366567.40000001</v>
      </c>
      <c r="AO36" s="631">
        <v>-0.50431890000000001</v>
      </c>
      <c r="AP36" s="628">
        <v>367621.78250999999</v>
      </c>
      <c r="AQ36" s="631">
        <v>-0.30606450000000002</v>
      </c>
      <c r="AR36" s="630">
        <v>88.243600000000001</v>
      </c>
      <c r="AS36" s="628" t="s">
        <v>473</v>
      </c>
      <c r="AT36" s="630">
        <v>91.616299999999995</v>
      </c>
    </row>
    <row r="37" spans="1:46">
      <c r="A37" s="50" t="s">
        <v>1346</v>
      </c>
      <c r="B37" s="25" t="s">
        <v>879</v>
      </c>
      <c r="C37" s="38">
        <v>0.4236111111111111</v>
      </c>
      <c r="E37" s="19">
        <v>300</v>
      </c>
      <c r="F37" s="19" t="s">
        <v>1037</v>
      </c>
      <c r="G37" s="47">
        <v>1190</v>
      </c>
      <c r="H37" s="47">
        <v>1098</v>
      </c>
      <c r="I37" s="91" t="s">
        <v>1065</v>
      </c>
      <c r="J37" s="16" t="s">
        <v>796</v>
      </c>
      <c r="K37" s="33">
        <v>4</v>
      </c>
      <c r="L37" s="33">
        <v>180</v>
      </c>
      <c r="M37" s="19">
        <v>5889.9508999999998</v>
      </c>
      <c r="N37" t="s">
        <v>1112</v>
      </c>
      <c r="Q37" s="100">
        <v>265.8</v>
      </c>
      <c r="R37" s="100">
        <v>261.95</v>
      </c>
      <c r="S37" s="431" t="s">
        <v>652</v>
      </c>
      <c r="T37" s="405">
        <v>28</v>
      </c>
      <c r="U37" s="441">
        <v>0</v>
      </c>
      <c r="V37" s="431" t="s">
        <v>13</v>
      </c>
      <c r="W37" s="629">
        <v>-88.419707137764149</v>
      </c>
      <c r="X37" s="629">
        <v>11.206907916872105</v>
      </c>
      <c r="Y37" s="629">
        <v>792.88792042969317</v>
      </c>
      <c r="Z37" s="633">
        <v>305.04399999999998</v>
      </c>
      <c r="AA37" s="633">
        <v>-14.92501</v>
      </c>
      <c r="AB37" s="630">
        <v>124.11920000000001</v>
      </c>
      <c r="AC37" s="630">
        <v>20.814900000000002</v>
      </c>
      <c r="AD37" s="632">
        <v>16.803403572899999</v>
      </c>
      <c r="AE37" s="630">
        <v>2.79</v>
      </c>
      <c r="AF37" s="630">
        <v>0.441</v>
      </c>
      <c r="AG37" s="630">
        <v>5.26</v>
      </c>
      <c r="AH37" s="630">
        <v>48.546999999999997</v>
      </c>
      <c r="AI37" s="629">
        <v>1950.319</v>
      </c>
      <c r="AJ37" s="630">
        <v>359.98370999999997</v>
      </c>
      <c r="AK37" s="630">
        <v>-5.9942700000000002</v>
      </c>
      <c r="AL37" s="630">
        <v>268.29701999999997</v>
      </c>
      <c r="AM37" s="630">
        <v>-0.11855</v>
      </c>
      <c r="AN37" s="628">
        <v>150366355.59999999</v>
      </c>
      <c r="AO37" s="631">
        <v>-0.5043126</v>
      </c>
      <c r="AP37" s="628">
        <v>367494.57853</v>
      </c>
      <c r="AQ37" s="631">
        <v>-0.29968430000000001</v>
      </c>
      <c r="AR37" s="630">
        <v>88.195099999999996</v>
      </c>
      <c r="AS37" s="628" t="s">
        <v>473</v>
      </c>
      <c r="AT37" s="630">
        <v>91.664900000000003</v>
      </c>
    </row>
    <row r="38" spans="1:46">
      <c r="A38" s="50" t="s">
        <v>1345</v>
      </c>
      <c r="B38" s="25" t="s">
        <v>1090</v>
      </c>
      <c r="C38" s="38">
        <v>0.4284722222222222</v>
      </c>
      <c r="E38" s="19">
        <v>300</v>
      </c>
      <c r="F38" s="19" t="s">
        <v>1037</v>
      </c>
      <c r="G38" s="47">
        <v>1190</v>
      </c>
      <c r="H38" s="47">
        <v>1098</v>
      </c>
      <c r="I38" s="91" t="s">
        <v>1300</v>
      </c>
      <c r="J38" s="16" t="s">
        <v>796</v>
      </c>
      <c r="K38" s="33">
        <v>4</v>
      </c>
      <c r="L38" s="33">
        <v>180</v>
      </c>
      <c r="M38" s="19">
        <v>5889.9508999999998</v>
      </c>
      <c r="N38" t="s">
        <v>1113</v>
      </c>
      <c r="Q38" s="100">
        <v>265.8</v>
      </c>
      <c r="R38" s="100">
        <v>261.95</v>
      </c>
      <c r="S38" s="431" t="s">
        <v>1262</v>
      </c>
      <c r="T38" s="405">
        <v>0</v>
      </c>
      <c r="U38" s="441">
        <v>0</v>
      </c>
      <c r="V38" s="431" t="s">
        <v>13</v>
      </c>
      <c r="W38" s="629">
        <v>-90.229218091751804</v>
      </c>
      <c r="X38" s="629">
        <v>-4.7632314183601476</v>
      </c>
      <c r="Y38" s="629">
        <v>160.28727737734835</v>
      </c>
      <c r="Z38" s="633">
        <v>305.09762999999998</v>
      </c>
      <c r="AA38" s="633">
        <v>-14.914960000000001</v>
      </c>
      <c r="AB38" s="630">
        <v>125.3343</v>
      </c>
      <c r="AC38" s="630">
        <v>22.008099999999999</v>
      </c>
      <c r="AD38" s="632">
        <v>16.920389660400001</v>
      </c>
      <c r="AE38" s="630">
        <v>2.649</v>
      </c>
      <c r="AF38" s="630">
        <v>0.41899999999999998</v>
      </c>
      <c r="AG38" s="630">
        <v>5.26</v>
      </c>
      <c r="AH38" s="630">
        <v>48.505000000000003</v>
      </c>
      <c r="AI38" s="629">
        <v>1950.98</v>
      </c>
      <c r="AJ38" s="630">
        <v>359.97269999999997</v>
      </c>
      <c r="AK38" s="630">
        <v>-5.9920299999999997</v>
      </c>
      <c r="AL38" s="630">
        <v>268.23770999999999</v>
      </c>
      <c r="AM38" s="630">
        <v>-0.11872000000000001</v>
      </c>
      <c r="AN38" s="628">
        <v>150366143.80000001</v>
      </c>
      <c r="AO38" s="631">
        <v>-0.50430520000000001</v>
      </c>
      <c r="AP38" s="628">
        <v>367370.10918999999</v>
      </c>
      <c r="AQ38" s="631">
        <v>-0.29304200000000002</v>
      </c>
      <c r="AR38" s="630">
        <v>88.147099999999995</v>
      </c>
      <c r="AS38" s="628" t="s">
        <v>473</v>
      </c>
      <c r="AT38" s="630">
        <v>91.712900000000005</v>
      </c>
    </row>
    <row r="39" spans="1:46">
      <c r="A39" s="50" t="s">
        <v>1345</v>
      </c>
      <c r="B39" s="25" t="s">
        <v>1092</v>
      </c>
      <c r="C39" s="38">
        <v>0.43263888888888885</v>
      </c>
      <c r="E39" s="19">
        <v>300</v>
      </c>
      <c r="F39" s="19" t="s">
        <v>1037</v>
      </c>
      <c r="G39" s="47">
        <v>1190</v>
      </c>
      <c r="H39" s="47">
        <v>1098</v>
      </c>
      <c r="I39" s="91" t="s">
        <v>792</v>
      </c>
      <c r="J39" s="16" t="s">
        <v>796</v>
      </c>
      <c r="K39" s="33">
        <v>4</v>
      </c>
      <c r="L39" s="33">
        <v>180</v>
      </c>
      <c r="M39" s="19">
        <v>5889.9508999999998</v>
      </c>
      <c r="N39" t="s">
        <v>1114</v>
      </c>
      <c r="Q39" s="100">
        <v>265.8</v>
      </c>
      <c r="R39" s="100">
        <v>261.95</v>
      </c>
      <c r="S39" s="431" t="s">
        <v>1262</v>
      </c>
      <c r="T39" s="405">
        <v>0</v>
      </c>
      <c r="U39" s="441">
        <v>0</v>
      </c>
      <c r="V39" s="431" t="s">
        <v>203</v>
      </c>
      <c r="W39" s="629">
        <v>-90.298787369674812</v>
      </c>
      <c r="X39" s="629">
        <v>-5.6316274605673149</v>
      </c>
      <c r="Y39" s="629">
        <v>367.2400031115244</v>
      </c>
      <c r="Z39" s="633">
        <v>305.14310999999998</v>
      </c>
      <c r="AA39" s="633">
        <v>-14.906230000000001</v>
      </c>
      <c r="AB39" s="630">
        <v>126.4002</v>
      </c>
      <c r="AC39" s="630">
        <v>23.017199999999999</v>
      </c>
      <c r="AD39" s="632">
        <v>17.020663449699999</v>
      </c>
      <c r="AE39" s="630">
        <v>2.54</v>
      </c>
      <c r="AF39" s="630">
        <v>0.40200000000000002</v>
      </c>
      <c r="AG39" s="630">
        <v>5.26</v>
      </c>
      <c r="AH39" s="630">
        <v>48.47</v>
      </c>
      <c r="AI39" s="629">
        <v>1951.5340000000001</v>
      </c>
      <c r="AJ39" s="630">
        <v>359.96282000000002</v>
      </c>
      <c r="AK39" s="630">
        <v>-5.99031</v>
      </c>
      <c r="AL39" s="630">
        <v>268.18687</v>
      </c>
      <c r="AM39" s="630">
        <v>-0.11885</v>
      </c>
      <c r="AN39" s="628">
        <v>150365962.19999999</v>
      </c>
      <c r="AO39" s="631">
        <v>-0.50429789999999997</v>
      </c>
      <c r="AP39" s="628">
        <v>367265.68037000002</v>
      </c>
      <c r="AQ39" s="631">
        <v>-0.28714420000000002</v>
      </c>
      <c r="AR39" s="630">
        <v>88.106499999999997</v>
      </c>
      <c r="AS39" s="628" t="s">
        <v>473</v>
      </c>
      <c r="AT39" s="630">
        <v>91.753600000000006</v>
      </c>
    </row>
    <row r="40" spans="1:46">
      <c r="A40" s="50" t="s">
        <v>1345</v>
      </c>
      <c r="B40" s="25" t="s">
        <v>884</v>
      </c>
      <c r="C40" s="38">
        <v>0.4368055555555555</v>
      </c>
      <c r="E40" s="19">
        <v>300</v>
      </c>
      <c r="F40" s="19" t="s">
        <v>1037</v>
      </c>
      <c r="G40" s="47">
        <v>1190</v>
      </c>
      <c r="H40" s="47">
        <v>1098</v>
      </c>
      <c r="I40" s="91" t="s">
        <v>1065</v>
      </c>
      <c r="J40" s="16" t="s">
        <v>796</v>
      </c>
      <c r="K40" s="33">
        <v>4</v>
      </c>
      <c r="L40" s="33">
        <v>180</v>
      </c>
      <c r="M40" s="19">
        <v>5889.9508999999998</v>
      </c>
      <c r="Q40" s="100">
        <v>265.8</v>
      </c>
      <c r="R40" s="100">
        <v>261.95</v>
      </c>
      <c r="S40" s="431" t="s">
        <v>1262</v>
      </c>
      <c r="T40" s="405">
        <v>28</v>
      </c>
      <c r="U40" s="441">
        <v>0</v>
      </c>
      <c r="V40" s="431" t="s">
        <v>13</v>
      </c>
      <c r="W40" s="629">
        <v>-90.390734739370956</v>
      </c>
      <c r="X40" s="629">
        <v>-7.1843918214676874</v>
      </c>
      <c r="Y40" s="629">
        <v>876.70567298726928</v>
      </c>
      <c r="Z40" s="633">
        <v>305.18815000000001</v>
      </c>
      <c r="AA40" s="633">
        <v>-14.897399999999999</v>
      </c>
      <c r="AB40" s="630">
        <v>127.48950000000001</v>
      </c>
      <c r="AC40" s="630">
        <v>24.012899999999998</v>
      </c>
      <c r="AD40" s="632">
        <v>17.120937239</v>
      </c>
      <c r="AE40" s="630">
        <v>2.4420000000000002</v>
      </c>
      <c r="AF40" s="630">
        <v>0.38600000000000001</v>
      </c>
      <c r="AG40" s="630">
        <v>5.26</v>
      </c>
      <c r="AH40" s="630">
        <v>48.435000000000002</v>
      </c>
      <c r="AI40" s="629">
        <v>1952.078</v>
      </c>
      <c r="AJ40" s="630">
        <v>359.95256000000001</v>
      </c>
      <c r="AK40" s="630">
        <v>-5.9887899999999998</v>
      </c>
      <c r="AL40" s="630">
        <v>268.13603000000001</v>
      </c>
      <c r="AM40" s="630">
        <v>-0.11899</v>
      </c>
      <c r="AN40" s="628">
        <v>150365780.69999999</v>
      </c>
      <c r="AO40" s="631">
        <v>-0.50428969999999995</v>
      </c>
      <c r="AP40" s="628">
        <v>367163.40792999999</v>
      </c>
      <c r="AQ40" s="631">
        <v>-0.28106150000000002</v>
      </c>
      <c r="AR40" s="630">
        <v>88.066199999999995</v>
      </c>
      <c r="AS40" s="628" t="s">
        <v>473</v>
      </c>
      <c r="AT40" s="630">
        <v>91.793999999999997</v>
      </c>
    </row>
    <row r="41" spans="1:46">
      <c r="A41" s="50" t="s">
        <v>1338</v>
      </c>
      <c r="B41" s="25" t="s">
        <v>1003</v>
      </c>
      <c r="C41" s="38">
        <v>0.44166666666666665</v>
      </c>
      <c r="D41" s="32">
        <v>0</v>
      </c>
      <c r="E41" s="19">
        <v>30</v>
      </c>
      <c r="F41" s="19" t="s">
        <v>1037</v>
      </c>
      <c r="G41" s="16">
        <v>1190</v>
      </c>
      <c r="H41" s="33">
        <v>994</v>
      </c>
      <c r="I41" s="35" t="s">
        <v>526</v>
      </c>
      <c r="J41" s="66" t="s">
        <v>1258</v>
      </c>
      <c r="K41" s="33">
        <v>4</v>
      </c>
      <c r="L41" s="33">
        <v>180</v>
      </c>
      <c r="M41" s="19">
        <v>5889.9508999999998</v>
      </c>
      <c r="O41" s="100">
        <v>265.8</v>
      </c>
      <c r="P41" s="100">
        <v>261.89999999999998</v>
      </c>
      <c r="Q41" s="100">
        <v>265.8</v>
      </c>
      <c r="R41" s="100">
        <v>261.95</v>
      </c>
      <c r="S41"/>
      <c r="T41" s="405"/>
      <c r="U41" s="405"/>
      <c r="V41" s="342"/>
      <c r="W41"/>
      <c r="X41"/>
      <c r="Y41"/>
    </row>
    <row r="42" spans="1:46">
      <c r="A42" s="50" t="s">
        <v>1338</v>
      </c>
      <c r="B42" s="25" t="s">
        <v>809</v>
      </c>
      <c r="C42" s="38">
        <v>0.44305555555555554</v>
      </c>
      <c r="D42" s="32">
        <v>0</v>
      </c>
      <c r="E42" s="19">
        <v>30</v>
      </c>
      <c r="F42" s="19" t="s">
        <v>1037</v>
      </c>
      <c r="G42" s="16">
        <v>1070</v>
      </c>
      <c r="H42" s="33">
        <v>874</v>
      </c>
      <c r="I42" s="91" t="s">
        <v>239</v>
      </c>
      <c r="J42" s="66" t="s">
        <v>1258</v>
      </c>
      <c r="K42" s="33">
        <v>4</v>
      </c>
      <c r="L42" s="33">
        <v>180</v>
      </c>
      <c r="M42" s="19">
        <v>5889.9508999999998</v>
      </c>
      <c r="O42" s="100">
        <v>265.8</v>
      </c>
      <c r="P42" s="100">
        <v>262</v>
      </c>
      <c r="Q42" s="100">
        <v>265.8</v>
      </c>
      <c r="R42" s="100">
        <v>261.95</v>
      </c>
      <c r="S42"/>
      <c r="T42" s="404"/>
      <c r="U42" s="404"/>
      <c r="V42" s="342"/>
      <c r="W42"/>
      <c r="X42"/>
      <c r="Y42"/>
    </row>
    <row r="43" spans="1:46">
      <c r="A43" s="50"/>
      <c r="B43" s="25"/>
      <c r="C43" s="38"/>
      <c r="E43" s="19"/>
      <c r="F43" s="19"/>
      <c r="G43" s="47"/>
      <c r="H43" s="47"/>
      <c r="I43" s="91"/>
      <c r="J43" s="66"/>
      <c r="K43" s="33"/>
      <c r="L43" s="33"/>
      <c r="S43"/>
      <c r="T43" s="404"/>
      <c r="U43" s="404"/>
      <c r="V43" s="342"/>
      <c r="W43"/>
      <c r="X43"/>
      <c r="Y43"/>
    </row>
    <row r="44" spans="1:46">
      <c r="A44" s="50"/>
      <c r="B44" s="25"/>
      <c r="C44" s="38"/>
      <c r="E44" s="19"/>
      <c r="F44" s="19"/>
      <c r="G44" s="16"/>
      <c r="H44" s="33"/>
      <c r="I44" s="91"/>
      <c r="J44" s="66"/>
      <c r="K44" s="33"/>
      <c r="L44" s="33"/>
      <c r="S44"/>
      <c r="T44" s="404"/>
      <c r="U44" s="404"/>
      <c r="V44"/>
      <c r="W44"/>
      <c r="X44"/>
      <c r="Y44"/>
    </row>
    <row r="45" spans="1:46">
      <c r="A45" s="50"/>
      <c r="B45" s="5" t="s">
        <v>1260</v>
      </c>
      <c r="C45" s="147" t="s">
        <v>1261</v>
      </c>
      <c r="D45" s="84">
        <v>5888.5839999999998</v>
      </c>
      <c r="E45" s="149"/>
      <c r="F45" s="84" t="s">
        <v>1262</v>
      </c>
      <c r="G45" s="84" t="s">
        <v>1263</v>
      </c>
      <c r="H45" s="84" t="s">
        <v>1264</v>
      </c>
      <c r="I45" s="22" t="s">
        <v>1100</v>
      </c>
      <c r="J45" s="84" t="s">
        <v>1101</v>
      </c>
      <c r="K45" s="84" t="s">
        <v>1102</v>
      </c>
      <c r="L45" s="177"/>
      <c r="S45"/>
      <c r="T45" s="404"/>
      <c r="U45" s="404"/>
      <c r="V45"/>
      <c r="W45"/>
      <c r="X45"/>
      <c r="Y45"/>
    </row>
    <row r="46" spans="1:46">
      <c r="A46" s="50"/>
      <c r="B46" s="183"/>
      <c r="C46" s="147" t="s">
        <v>1099</v>
      </c>
      <c r="D46" s="84">
        <v>5889.9508999999998</v>
      </c>
      <c r="E46" s="149"/>
      <c r="F46" s="84" t="s">
        <v>652</v>
      </c>
      <c r="G46" s="84" t="s">
        <v>653</v>
      </c>
      <c r="H46" s="84" t="s">
        <v>654</v>
      </c>
      <c r="I46" s="22" t="s">
        <v>1294</v>
      </c>
      <c r="J46" s="84" t="s">
        <v>1295</v>
      </c>
      <c r="K46" s="84" t="s">
        <v>501</v>
      </c>
      <c r="L46" s="177"/>
      <c r="S46"/>
      <c r="T46"/>
      <c r="U46"/>
      <c r="V46"/>
      <c r="W46"/>
      <c r="X46"/>
      <c r="Y46"/>
    </row>
    <row r="47" spans="1:46">
      <c r="A47" s="50"/>
      <c r="B47" s="182"/>
      <c r="C47" s="147" t="s">
        <v>502</v>
      </c>
      <c r="D47" s="84">
        <v>5891.451</v>
      </c>
      <c r="E47" s="149"/>
      <c r="F47" s="84" t="s">
        <v>503</v>
      </c>
      <c r="G47" s="84" t="s">
        <v>504</v>
      </c>
      <c r="H47" s="84" t="s">
        <v>505</v>
      </c>
      <c r="I47" s="22" t="s">
        <v>480</v>
      </c>
      <c r="J47" s="84" t="s">
        <v>496</v>
      </c>
      <c r="K47" s="84" t="s">
        <v>440</v>
      </c>
      <c r="L47" s="177"/>
      <c r="S47"/>
      <c r="T47"/>
      <c r="U47"/>
      <c r="V47"/>
      <c r="W47"/>
      <c r="X47"/>
      <c r="Y47"/>
    </row>
    <row r="48" spans="1:46">
      <c r="A48" s="50"/>
      <c r="B48" s="182"/>
      <c r="C48" s="147" t="s">
        <v>497</v>
      </c>
      <c r="D48" s="155">
        <v>7647.38</v>
      </c>
      <c r="E48" s="149"/>
      <c r="F48" s="84" t="s">
        <v>1132</v>
      </c>
      <c r="G48" s="84" t="s">
        <v>1095</v>
      </c>
      <c r="H48" s="84" t="s">
        <v>1293</v>
      </c>
      <c r="I48" s="22" t="s">
        <v>498</v>
      </c>
      <c r="J48" s="84" t="s">
        <v>499</v>
      </c>
      <c r="K48" s="84" t="s">
        <v>500</v>
      </c>
      <c r="L48" s="177"/>
      <c r="N48" s="2"/>
      <c r="S48"/>
      <c r="T48"/>
      <c r="U48"/>
      <c r="V48"/>
      <c r="W48"/>
      <c r="X48"/>
      <c r="Y48"/>
    </row>
    <row r="49" spans="1:25">
      <c r="A49" s="50"/>
      <c r="B49" s="182"/>
      <c r="C49" s="147" t="s">
        <v>374</v>
      </c>
      <c r="D49" s="84">
        <v>7698.9647000000004</v>
      </c>
      <c r="E49" s="149"/>
      <c r="F49" s="84" t="s">
        <v>375</v>
      </c>
      <c r="G49" s="84" t="s">
        <v>376</v>
      </c>
      <c r="H49" s="84" t="s">
        <v>377</v>
      </c>
      <c r="I49" s="22" t="s">
        <v>378</v>
      </c>
      <c r="J49" s="84" t="s">
        <v>379</v>
      </c>
      <c r="K49" s="84" t="s">
        <v>380</v>
      </c>
      <c r="L49" s="177"/>
      <c r="S49"/>
      <c r="T49"/>
      <c r="U49"/>
      <c r="V49"/>
      <c r="W49"/>
      <c r="X49"/>
      <c r="Y49"/>
    </row>
    <row r="50" spans="1:25">
      <c r="A50" s="50"/>
      <c r="B50" s="182"/>
      <c r="C50" s="147"/>
      <c r="D50" s="84"/>
      <c r="E50" s="149"/>
      <c r="F50" s="84"/>
      <c r="G50" s="177"/>
      <c r="H50" s="177"/>
      <c r="J50" s="177"/>
      <c r="K50" s="177"/>
      <c r="L50" s="177"/>
      <c r="S50"/>
      <c r="T50"/>
      <c r="U50"/>
      <c r="V50"/>
      <c r="W50"/>
      <c r="X50"/>
      <c r="Y50"/>
    </row>
    <row r="51" spans="1:25">
      <c r="A51" s="50"/>
      <c r="B51" s="182"/>
      <c r="C51" s="147" t="s">
        <v>1302</v>
      </c>
      <c r="D51" s="748" t="s">
        <v>1297</v>
      </c>
      <c r="E51" s="748"/>
      <c r="F51" s="84" t="s">
        <v>381</v>
      </c>
      <c r="G51" s="177"/>
      <c r="H51" s="177"/>
      <c r="I51" s="173" t="s">
        <v>1139</v>
      </c>
      <c r="J51" s="736" t="s">
        <v>1140</v>
      </c>
      <c r="K51" s="736"/>
      <c r="L51" s="148" t="s">
        <v>1141</v>
      </c>
      <c r="S51"/>
      <c r="T51"/>
      <c r="U51"/>
      <c r="V51"/>
      <c r="W51"/>
      <c r="X51"/>
      <c r="Y51"/>
    </row>
    <row r="52" spans="1:25">
      <c r="A52" s="50"/>
      <c r="B52" s="182"/>
      <c r="C52" s="147" t="s">
        <v>1303</v>
      </c>
      <c r="D52" s="748" t="s">
        <v>1298</v>
      </c>
      <c r="E52" s="748"/>
      <c r="F52" s="19"/>
      <c r="G52" s="177"/>
      <c r="H52" s="177"/>
      <c r="J52" s="736" t="s">
        <v>441</v>
      </c>
      <c r="K52" s="736"/>
      <c r="L52" s="148" t="s">
        <v>1143</v>
      </c>
      <c r="S52"/>
      <c r="T52"/>
      <c r="U52"/>
      <c r="V52"/>
      <c r="W52"/>
      <c r="X52"/>
      <c r="Y52"/>
    </row>
    <row r="53" spans="1:25">
      <c r="A53" s="50"/>
      <c r="B53" s="182"/>
      <c r="C53" s="147" t="s">
        <v>1304</v>
      </c>
      <c r="D53" s="748" t="s">
        <v>1299</v>
      </c>
      <c r="E53" s="748"/>
      <c r="F53" s="19"/>
      <c r="G53" s="177"/>
      <c r="H53" s="177"/>
      <c r="J53" s="177"/>
      <c r="K53" s="177"/>
      <c r="L53" s="177"/>
      <c r="S53"/>
      <c r="T53"/>
      <c r="U53"/>
      <c r="V53"/>
      <c r="W53"/>
      <c r="X53"/>
      <c r="Y53"/>
    </row>
    <row r="54" spans="1:25">
      <c r="A54" s="50"/>
      <c r="B54" s="182"/>
      <c r="C54" s="147" t="s">
        <v>1305</v>
      </c>
      <c r="D54" s="748" t="s">
        <v>1138</v>
      </c>
      <c r="E54" s="748"/>
      <c r="F54" s="19"/>
      <c r="G54" s="177"/>
      <c r="H54" s="177"/>
      <c r="I54" s="177"/>
      <c r="J54" s="177"/>
      <c r="K54" s="177"/>
      <c r="L54" s="177"/>
      <c r="S54"/>
      <c r="T54"/>
      <c r="U54"/>
      <c r="V54"/>
      <c r="W54"/>
      <c r="X54"/>
      <c r="Y54"/>
    </row>
    <row r="55" spans="1:25">
      <c r="A55" s="50"/>
      <c r="B55" s="182"/>
      <c r="C55" s="85"/>
      <c r="D55" s="177"/>
      <c r="E55" s="15"/>
      <c r="F55" s="19"/>
      <c r="G55" s="177"/>
      <c r="H55" s="177"/>
      <c r="I55" s="177"/>
      <c r="J55" s="177"/>
      <c r="K55" s="177"/>
      <c r="L55" s="177"/>
      <c r="S55"/>
      <c r="T55"/>
      <c r="U55"/>
      <c r="V55"/>
      <c r="W55"/>
      <c r="X55"/>
      <c r="Y55"/>
    </row>
    <row r="56" spans="1:25">
      <c r="A56" s="50"/>
      <c r="B56" s="182"/>
      <c r="C56" s="28" t="s">
        <v>786</v>
      </c>
      <c r="D56" s="175">
        <v>1</v>
      </c>
      <c r="E56" s="749" t="s">
        <v>1032</v>
      </c>
      <c r="F56" s="749"/>
      <c r="G56" s="749"/>
      <c r="H56" s="177"/>
      <c r="I56" s="177"/>
      <c r="J56" s="177"/>
      <c r="K56" s="177"/>
      <c r="L56" s="177"/>
      <c r="S56"/>
      <c r="T56"/>
      <c r="U56"/>
      <c r="V56"/>
      <c r="W56"/>
      <c r="X56"/>
      <c r="Y56"/>
    </row>
    <row r="57" spans="1:25">
      <c r="A57" s="50"/>
      <c r="B57" s="182"/>
      <c r="C57" s="19"/>
      <c r="D57" s="28"/>
      <c r="E57" s="750" t="s">
        <v>1183</v>
      </c>
      <c r="F57" s="751"/>
      <c r="G57" s="751"/>
      <c r="H57" s="177"/>
      <c r="I57" s="177"/>
      <c r="J57" s="177"/>
      <c r="K57" s="177"/>
      <c r="L57" s="177"/>
      <c r="S57"/>
      <c r="T57"/>
      <c r="U57"/>
      <c r="V57"/>
      <c r="W57"/>
      <c r="X57"/>
      <c r="Y57"/>
    </row>
    <row r="58" spans="1:25">
      <c r="A58" s="50"/>
      <c r="B58" s="182"/>
      <c r="C58" s="85"/>
      <c r="D58" s="28">
        <v>2</v>
      </c>
      <c r="E58" s="749" t="s">
        <v>1008</v>
      </c>
      <c r="F58" s="749"/>
      <c r="G58" s="749"/>
      <c r="H58" s="177"/>
      <c r="I58" s="177"/>
      <c r="J58" s="177"/>
      <c r="K58" s="177"/>
      <c r="L58" s="177"/>
      <c r="S58"/>
      <c r="T58"/>
      <c r="U58"/>
      <c r="V58"/>
      <c r="W58"/>
      <c r="X58"/>
      <c r="Y58"/>
    </row>
    <row r="59" spans="1:25">
      <c r="A59" s="50"/>
      <c r="B59" s="182"/>
      <c r="C59" s="85"/>
      <c r="D59" s="28"/>
      <c r="E59" s="750" t="s">
        <v>1009</v>
      </c>
      <c r="F59" s="751"/>
      <c r="G59" s="751"/>
      <c r="H59" s="177"/>
      <c r="I59" s="177"/>
      <c r="J59" s="177"/>
      <c r="K59" s="177"/>
      <c r="L59" s="177"/>
      <c r="S59"/>
      <c r="T59"/>
      <c r="U59"/>
      <c r="V59"/>
      <c r="W59"/>
      <c r="X59"/>
      <c r="Y59"/>
    </row>
    <row r="60" spans="1:25">
      <c r="A60" s="50"/>
      <c r="B60" s="182"/>
      <c r="C60" s="177"/>
      <c r="D60" s="175">
        <v>3</v>
      </c>
      <c r="E60" s="736" t="s">
        <v>1010</v>
      </c>
      <c r="F60" s="736"/>
      <c r="G60" s="736"/>
      <c r="H60" s="177"/>
      <c r="I60" s="177"/>
      <c r="J60" s="177"/>
      <c r="K60" s="177"/>
      <c r="L60" s="177"/>
      <c r="S60"/>
      <c r="T60"/>
      <c r="U60"/>
      <c r="V60"/>
      <c r="W60"/>
      <c r="X60"/>
      <c r="Y60"/>
    </row>
    <row r="61" spans="1:25">
      <c r="A61" s="50"/>
      <c r="B61" s="182"/>
      <c r="C61" s="177"/>
      <c r="D61" s="175"/>
      <c r="E61" s="746" t="s">
        <v>1353</v>
      </c>
      <c r="F61" s="746"/>
      <c r="G61" s="746"/>
      <c r="H61" s="177"/>
      <c r="I61" s="177"/>
      <c r="J61" s="177"/>
      <c r="K61" s="177"/>
      <c r="L61" s="177"/>
      <c r="S61"/>
      <c r="T61"/>
      <c r="U61"/>
      <c r="V61"/>
      <c r="W61"/>
      <c r="X61"/>
      <c r="Y61"/>
    </row>
    <row r="62" spans="1:25">
      <c r="A62" s="50"/>
      <c r="B62" s="182"/>
      <c r="C62" s="177"/>
      <c r="D62" s="175">
        <v>4</v>
      </c>
      <c r="E62" s="736" t="s">
        <v>1035</v>
      </c>
      <c r="F62" s="736"/>
      <c r="G62" s="736"/>
      <c r="H62" s="177"/>
      <c r="I62" s="177"/>
      <c r="J62" s="177"/>
      <c r="K62" s="177"/>
      <c r="L62" s="177"/>
      <c r="S62"/>
      <c r="T62"/>
      <c r="U62"/>
      <c r="V62"/>
      <c r="W62"/>
      <c r="X62"/>
      <c r="Y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25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25">
      <c r="B72" s="20"/>
      <c r="C72" s="21"/>
      <c r="D72" s="51"/>
      <c r="E72" s="22"/>
      <c r="F72" s="22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25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25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25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25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51:E51"/>
    <mergeCell ref="J51:K51"/>
    <mergeCell ref="O12:P12"/>
    <mergeCell ref="D52:E52"/>
    <mergeCell ref="J52:K52"/>
    <mergeCell ref="G12:H12"/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H1" workbookViewId="0">
      <selection activeCell="AZ22" sqref="AZ22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782</v>
      </c>
      <c r="B4" s="3"/>
      <c r="C4" s="6"/>
      <c r="D4" s="43"/>
      <c r="E4" s="6"/>
      <c r="F4" s="738" t="s">
        <v>636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492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128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308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54" t="s">
        <v>1205</v>
      </c>
      <c r="G8" s="754"/>
      <c r="H8" s="754"/>
      <c r="I8" s="754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4" t="s">
        <v>1206</v>
      </c>
      <c r="G9" s="754"/>
      <c r="H9" s="754"/>
      <c r="I9" s="754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0.10486111111111111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1098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O14" s="103">
        <v>266</v>
      </c>
      <c r="P14" s="103">
        <v>261.39999999999998</v>
      </c>
      <c r="Q14" s="101">
        <f>AVERAGE(O14:O16)</f>
        <v>266.03333333333336</v>
      </c>
      <c r="R14" s="101">
        <f>AVERAGE(P14:P16)</f>
        <v>261.59999999999997</v>
      </c>
      <c r="S14"/>
      <c r="T14" s="406"/>
      <c r="U14" s="437"/>
      <c r="V14" s="342"/>
      <c r="W14"/>
      <c r="X14"/>
      <c r="Y14"/>
    </row>
    <row r="15" spans="1:47">
      <c r="A15" s="45" t="s">
        <v>1338</v>
      </c>
      <c r="B15" s="45" t="s">
        <v>1266</v>
      </c>
      <c r="C15" s="38">
        <v>0.12083333333333333</v>
      </c>
      <c r="D15" s="32">
        <v>0</v>
      </c>
      <c r="E15" s="1">
        <v>30</v>
      </c>
      <c r="F15" s="19" t="s">
        <v>1037</v>
      </c>
      <c r="G15" s="1">
        <v>1190</v>
      </c>
      <c r="H15" s="1">
        <v>994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57" t="s">
        <v>942</v>
      </c>
      <c r="O15" s="101">
        <v>266</v>
      </c>
      <c r="P15" s="101">
        <v>261.7</v>
      </c>
      <c r="Q15" s="101">
        <v>266</v>
      </c>
      <c r="R15" s="101">
        <v>261.60000000000002</v>
      </c>
      <c r="S15"/>
      <c r="T15" s="406"/>
      <c r="U15" s="437"/>
      <c r="V15" s="342"/>
      <c r="W15"/>
      <c r="X15"/>
      <c r="Y15"/>
    </row>
    <row r="16" spans="1:47">
      <c r="A16" s="45" t="s">
        <v>1338</v>
      </c>
      <c r="B16" s="45" t="s">
        <v>1339</v>
      </c>
      <c r="C16" s="38">
        <v>0.125</v>
      </c>
      <c r="D16" s="32">
        <v>0</v>
      </c>
      <c r="E16" s="1">
        <v>30</v>
      </c>
      <c r="F16" s="19" t="s">
        <v>1037</v>
      </c>
      <c r="G16" s="1">
        <v>1070</v>
      </c>
      <c r="H16" s="1">
        <v>874</v>
      </c>
      <c r="I16" s="91" t="s">
        <v>239</v>
      </c>
      <c r="J16" s="66" t="s">
        <v>1258</v>
      </c>
      <c r="K16" s="33">
        <v>4</v>
      </c>
      <c r="L16" s="33">
        <v>180</v>
      </c>
      <c r="M16" s="19">
        <v>5891.451</v>
      </c>
      <c r="N16" s="57"/>
      <c r="O16" s="101">
        <v>266.10000000000002</v>
      </c>
      <c r="P16" s="101">
        <v>261.7</v>
      </c>
      <c r="Q16" s="101">
        <v>266</v>
      </c>
      <c r="R16" s="101">
        <v>261.60000000000002</v>
      </c>
      <c r="S16"/>
      <c r="T16" s="406"/>
      <c r="U16" s="437"/>
      <c r="V16" s="342"/>
      <c r="W16"/>
      <c r="X16"/>
      <c r="Y16"/>
    </row>
    <row r="17" spans="1:46">
      <c r="A17" s="45" t="s">
        <v>1338</v>
      </c>
      <c r="B17" t="s">
        <v>1340</v>
      </c>
      <c r="C17" s="38">
        <v>0.13819444444444443</v>
      </c>
      <c r="D17" s="32">
        <v>0</v>
      </c>
      <c r="E17" s="1">
        <v>30</v>
      </c>
      <c r="F17" s="16" t="s">
        <v>1038</v>
      </c>
      <c r="G17" s="1">
        <v>880</v>
      </c>
      <c r="H17" s="1">
        <v>863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57"/>
      <c r="O17" s="101">
        <v>265.5</v>
      </c>
      <c r="P17" s="101">
        <v>261.5</v>
      </c>
      <c r="Q17" s="101">
        <v>265.5</v>
      </c>
      <c r="R17" s="101">
        <v>261.5</v>
      </c>
      <c r="S17"/>
      <c r="T17" s="407"/>
      <c r="U17" s="438"/>
      <c r="V17" s="342"/>
      <c r="W17"/>
      <c r="X17"/>
      <c r="Y17"/>
    </row>
    <row r="18" spans="1:46">
      <c r="A18" s="45" t="s">
        <v>1309</v>
      </c>
      <c r="B18" t="s">
        <v>1269</v>
      </c>
      <c r="C18" s="38">
        <v>0.15625</v>
      </c>
      <c r="E18" s="1">
        <v>30</v>
      </c>
      <c r="F18" s="16" t="s">
        <v>1039</v>
      </c>
      <c r="G18" s="1">
        <v>870</v>
      </c>
      <c r="H18" s="1">
        <f>863-86</f>
        <v>777</v>
      </c>
      <c r="I18" t="s">
        <v>1093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Q18" s="101">
        <v>265.5</v>
      </c>
      <c r="R18" s="101">
        <v>261.5</v>
      </c>
      <c r="S18" s="431" t="s">
        <v>1188</v>
      </c>
      <c r="T18" s="407"/>
      <c r="U18" s="438"/>
      <c r="V18" s="342"/>
      <c r="W18"/>
      <c r="X18"/>
      <c r="Y18"/>
      <c r="Z18" s="639">
        <v>160.39937</v>
      </c>
      <c r="AA18" s="639">
        <v>3.5917500000000002</v>
      </c>
      <c r="AB18" s="636">
        <v>202.1148</v>
      </c>
      <c r="AC18" s="636">
        <v>59.751800000000003</v>
      </c>
      <c r="AD18" s="638">
        <v>11.436082821099999</v>
      </c>
      <c r="AE18" s="636">
        <v>1.157</v>
      </c>
      <c r="AF18" s="636">
        <v>0.183</v>
      </c>
      <c r="AG18" s="636">
        <v>4.83</v>
      </c>
      <c r="AH18" s="636">
        <v>69.022999999999996</v>
      </c>
      <c r="AI18" s="635">
        <v>1818.453</v>
      </c>
      <c r="AJ18" s="636">
        <v>356.34287999999998</v>
      </c>
      <c r="AK18" s="636">
        <v>5.4971800000000002</v>
      </c>
      <c r="AL18" s="636">
        <v>63.816009999999999</v>
      </c>
      <c r="AM18" s="636">
        <v>-0.52310999999999996</v>
      </c>
      <c r="AN18" s="634">
        <v>151160438.19999999</v>
      </c>
      <c r="AO18" s="637">
        <v>1.2139500000000001</v>
      </c>
      <c r="AP18" s="634">
        <v>394143.43137000001</v>
      </c>
      <c r="AQ18" s="637">
        <v>3.6520400000000001E-2</v>
      </c>
      <c r="AR18" s="636">
        <v>112.2264</v>
      </c>
      <c r="AS18" s="634" t="s">
        <v>472</v>
      </c>
      <c r="AT18" s="636">
        <v>67.635300000000001</v>
      </c>
    </row>
    <row r="19" spans="1:46">
      <c r="A19" s="50" t="s">
        <v>895</v>
      </c>
      <c r="B19" s="25" t="s">
        <v>1244</v>
      </c>
      <c r="C19" s="15">
        <v>0.15833333333333333</v>
      </c>
      <c r="D19" s="32"/>
      <c r="E19" s="19">
        <v>300</v>
      </c>
      <c r="F19" s="16" t="s">
        <v>1039</v>
      </c>
      <c r="G19" s="1">
        <v>870</v>
      </c>
      <c r="H19" s="1">
        <f>863-86</f>
        <v>777</v>
      </c>
      <c r="I19" s="57" t="s">
        <v>1300</v>
      </c>
      <c r="J19" s="92" t="s">
        <v>796</v>
      </c>
      <c r="K19" s="33">
        <v>4</v>
      </c>
      <c r="L19" s="33">
        <v>180</v>
      </c>
      <c r="M19" s="19">
        <v>7698.9647000000004</v>
      </c>
      <c r="Q19" s="101">
        <v>265.5</v>
      </c>
      <c r="R19" s="101">
        <v>261.5</v>
      </c>
      <c r="S19" s="431" t="s">
        <v>1100</v>
      </c>
      <c r="T19" s="407">
        <v>0</v>
      </c>
      <c r="U19" s="441">
        <v>0</v>
      </c>
      <c r="V19" s="431" t="s">
        <v>12</v>
      </c>
      <c r="W19" s="635">
        <v>84.653511184226574</v>
      </c>
      <c r="X19" s="635">
        <v>-14.040129582578217</v>
      </c>
      <c r="Y19" s="635">
        <v>171.98014424566327</v>
      </c>
      <c r="Z19" s="639">
        <v>160.42775</v>
      </c>
      <c r="AA19" s="639">
        <v>3.5751900000000001</v>
      </c>
      <c r="AB19" s="636">
        <v>204.83420000000001</v>
      </c>
      <c r="AC19" s="636">
        <v>59.237400000000001</v>
      </c>
      <c r="AD19" s="638">
        <v>11.5363566042</v>
      </c>
      <c r="AE19" s="636">
        <v>1.163</v>
      </c>
      <c r="AF19" s="636">
        <v>0.184</v>
      </c>
      <c r="AG19" s="636">
        <v>4.83</v>
      </c>
      <c r="AH19" s="636">
        <v>69.046000000000006</v>
      </c>
      <c r="AI19" s="635">
        <v>1818.384</v>
      </c>
      <c r="AJ19" s="636">
        <v>356.32069000000001</v>
      </c>
      <c r="AK19" s="636">
        <v>5.5012699999999999</v>
      </c>
      <c r="AL19" s="636">
        <v>63.765189999999997</v>
      </c>
      <c r="AM19" s="636">
        <v>-0.5232</v>
      </c>
      <c r="AN19" s="634">
        <v>151160875.09999999</v>
      </c>
      <c r="AO19" s="637">
        <v>1.2136465999999999</v>
      </c>
      <c r="AP19" s="634">
        <v>394158.30671999999</v>
      </c>
      <c r="AQ19" s="637">
        <v>4.6104399999999997E-2</v>
      </c>
      <c r="AR19" s="636">
        <v>112.2546</v>
      </c>
      <c r="AS19" s="634" t="s">
        <v>472</v>
      </c>
      <c r="AT19" s="636">
        <v>67.606999999999999</v>
      </c>
    </row>
    <row r="20" spans="1:46">
      <c r="A20" s="50" t="s">
        <v>895</v>
      </c>
      <c r="B20" s="25" t="s">
        <v>1221</v>
      </c>
      <c r="C20" s="15">
        <v>0.16319444444444445</v>
      </c>
      <c r="D20" s="32"/>
      <c r="E20" s="19">
        <v>300</v>
      </c>
      <c r="F20" s="16" t="s">
        <v>1039</v>
      </c>
      <c r="G20" s="1">
        <v>870</v>
      </c>
      <c r="H20" s="1">
        <f>863-86</f>
        <v>777</v>
      </c>
      <c r="I20" s="57" t="s">
        <v>792</v>
      </c>
      <c r="J20" s="92" t="s">
        <v>796</v>
      </c>
      <c r="K20" s="33">
        <v>4</v>
      </c>
      <c r="L20" s="33">
        <v>180</v>
      </c>
      <c r="M20" s="19">
        <v>7698.9647000000004</v>
      </c>
      <c r="Q20" s="101">
        <v>265.5</v>
      </c>
      <c r="R20" s="101">
        <v>261.5</v>
      </c>
      <c r="S20" s="431" t="s">
        <v>1100</v>
      </c>
      <c r="T20" s="407">
        <v>0</v>
      </c>
      <c r="U20" s="441">
        <v>0</v>
      </c>
      <c r="V20" s="431" t="s">
        <v>200</v>
      </c>
      <c r="W20" s="635">
        <v>84.493995041573214</v>
      </c>
      <c r="X20" s="635">
        <v>-14.97228057367642</v>
      </c>
      <c r="Y20" s="635">
        <v>394.14106036449357</v>
      </c>
      <c r="Z20" s="639">
        <v>160.46101999999999</v>
      </c>
      <c r="AA20" s="639">
        <v>3.5558299999999998</v>
      </c>
      <c r="AB20" s="636">
        <v>207.90129999999999</v>
      </c>
      <c r="AC20" s="636">
        <v>58.570599999999999</v>
      </c>
      <c r="AD20" s="638">
        <v>11.6533426845</v>
      </c>
      <c r="AE20" s="636">
        <v>1.171</v>
      </c>
      <c r="AF20" s="636">
        <v>0.185</v>
      </c>
      <c r="AG20" s="636">
        <v>4.83</v>
      </c>
      <c r="AH20" s="636">
        <v>69.072999999999993</v>
      </c>
      <c r="AI20" s="635">
        <v>1818.2840000000001</v>
      </c>
      <c r="AJ20" s="636">
        <v>356.29494</v>
      </c>
      <c r="AK20" s="636">
        <v>5.5060099999999998</v>
      </c>
      <c r="AL20" s="636">
        <v>63.705889999999997</v>
      </c>
      <c r="AM20" s="636">
        <v>-0.52329999999999999</v>
      </c>
      <c r="AN20" s="634">
        <v>151161384.80000001</v>
      </c>
      <c r="AO20" s="637">
        <v>1.2132919</v>
      </c>
      <c r="AP20" s="634">
        <v>394180.00881000003</v>
      </c>
      <c r="AQ20" s="637">
        <v>5.7216200000000002E-2</v>
      </c>
      <c r="AR20" s="636">
        <v>112.2878</v>
      </c>
      <c r="AS20" s="634" t="s">
        <v>472</v>
      </c>
      <c r="AT20" s="636">
        <v>67.573899999999995</v>
      </c>
    </row>
    <row r="21" spans="1:46">
      <c r="A21" s="50" t="s">
        <v>895</v>
      </c>
      <c r="B21" s="25" t="s">
        <v>1182</v>
      </c>
      <c r="C21" s="38">
        <v>0.17083333333333331</v>
      </c>
      <c r="E21" s="19">
        <v>300</v>
      </c>
      <c r="F21" s="16" t="s">
        <v>1039</v>
      </c>
      <c r="G21" s="1">
        <v>870</v>
      </c>
      <c r="H21" s="1">
        <f>863-86</f>
        <v>777</v>
      </c>
      <c r="I21" s="91" t="s">
        <v>943</v>
      </c>
      <c r="J21" s="92" t="s">
        <v>796</v>
      </c>
      <c r="K21" s="33">
        <v>4</v>
      </c>
      <c r="L21" s="33">
        <v>180</v>
      </c>
      <c r="M21" s="19">
        <v>7698.9647000000004</v>
      </c>
      <c r="Q21" s="101">
        <v>265.5</v>
      </c>
      <c r="R21" s="101">
        <v>261.5</v>
      </c>
      <c r="S21" s="431" t="s">
        <v>1100</v>
      </c>
      <c r="T21" s="407">
        <v>-28</v>
      </c>
      <c r="U21" s="441">
        <v>0</v>
      </c>
      <c r="V21" s="431" t="s">
        <v>12</v>
      </c>
      <c r="W21" s="635">
        <v>84.186369842828768</v>
      </c>
      <c r="X21" s="635">
        <v>-16.663903237085137</v>
      </c>
      <c r="Y21" s="635">
        <v>966.20774244539507</v>
      </c>
      <c r="Z21" s="639">
        <v>160.51365000000001</v>
      </c>
      <c r="AA21" s="639">
        <v>3.5253199999999998</v>
      </c>
      <c r="AB21" s="636">
        <v>212.4813</v>
      </c>
      <c r="AC21" s="636">
        <v>57.388399999999997</v>
      </c>
      <c r="AD21" s="638">
        <v>11.837177953399999</v>
      </c>
      <c r="AE21" s="636">
        <v>1.1859999999999999</v>
      </c>
      <c r="AF21" s="636">
        <v>0.188</v>
      </c>
      <c r="AG21" s="636">
        <v>4.83</v>
      </c>
      <c r="AH21" s="636">
        <v>69.114999999999995</v>
      </c>
      <c r="AI21" s="635">
        <v>1818.0840000000001</v>
      </c>
      <c r="AJ21" s="636">
        <v>356.25484999999998</v>
      </c>
      <c r="AK21" s="636">
        <v>5.5133999999999999</v>
      </c>
      <c r="AL21" s="636">
        <v>63.61271</v>
      </c>
      <c r="AM21" s="636">
        <v>-0.52346000000000004</v>
      </c>
      <c r="AN21" s="634">
        <v>151162185.40000001</v>
      </c>
      <c r="AO21" s="637">
        <v>1.2127329</v>
      </c>
      <c r="AP21" s="634">
        <v>394223.49254000001</v>
      </c>
      <c r="AQ21" s="637">
        <v>7.4502600000000002E-2</v>
      </c>
      <c r="AR21" s="636">
        <v>112.3402</v>
      </c>
      <c r="AS21" s="634" t="s">
        <v>472</v>
      </c>
      <c r="AT21" s="636">
        <v>67.521500000000003</v>
      </c>
    </row>
    <row r="22" spans="1:46">
      <c r="A22" s="50" t="s">
        <v>1309</v>
      </c>
      <c r="B22" s="25" t="s">
        <v>582</v>
      </c>
      <c r="C22" s="38">
        <v>0.17708333333333334</v>
      </c>
      <c r="E22" s="19">
        <v>30</v>
      </c>
      <c r="F22" s="19" t="s">
        <v>1037</v>
      </c>
      <c r="G22" s="47">
        <v>1190</v>
      </c>
      <c r="H22" s="47">
        <v>1098</v>
      </c>
      <c r="I22" s="91" t="s">
        <v>1093</v>
      </c>
      <c r="J22" s="92" t="s">
        <v>796</v>
      </c>
      <c r="K22" s="33">
        <v>4</v>
      </c>
      <c r="L22" s="33">
        <v>180</v>
      </c>
      <c r="M22" s="19">
        <v>5889.9508999999998</v>
      </c>
      <c r="Q22" s="101">
        <f>AVERAGE(O31:O32,O34)</f>
        <v>267.2</v>
      </c>
      <c r="R22" s="101">
        <f>AVERAGE(P31:P34)</f>
        <v>267.90000000000003</v>
      </c>
      <c r="S22" s="431" t="s">
        <v>1188</v>
      </c>
      <c r="T22" s="407"/>
      <c r="U22" s="438"/>
      <c r="V22" s="342"/>
      <c r="W22"/>
      <c r="X22"/>
      <c r="Y22"/>
      <c r="Z22" s="639">
        <v>160.54257000000001</v>
      </c>
      <c r="AA22" s="639">
        <v>3.5086400000000002</v>
      </c>
      <c r="AB22" s="636">
        <v>214.85390000000001</v>
      </c>
      <c r="AC22" s="636">
        <v>56.679699999999997</v>
      </c>
      <c r="AD22" s="638">
        <v>11.9374517365</v>
      </c>
      <c r="AE22" s="636">
        <v>1.196</v>
      </c>
      <c r="AF22" s="636">
        <v>0.189</v>
      </c>
      <c r="AG22" s="636">
        <v>4.83</v>
      </c>
      <c r="AH22" s="636">
        <v>69.138000000000005</v>
      </c>
      <c r="AI22" s="635">
        <v>1817.952</v>
      </c>
      <c r="AJ22" s="636">
        <v>356.23320000000001</v>
      </c>
      <c r="AK22" s="636">
        <v>5.5173899999999998</v>
      </c>
      <c r="AL22" s="636">
        <v>63.561889999999998</v>
      </c>
      <c r="AM22" s="636">
        <v>-0.52354999999999996</v>
      </c>
      <c r="AN22" s="634">
        <v>151162621.90000001</v>
      </c>
      <c r="AO22" s="637">
        <v>1.2124271</v>
      </c>
      <c r="AP22" s="634">
        <v>394251.99716999999</v>
      </c>
      <c r="AQ22" s="637">
        <v>8.3829299999999995E-2</v>
      </c>
      <c r="AR22" s="636">
        <v>112.369</v>
      </c>
      <c r="AS22" s="634" t="s">
        <v>472</v>
      </c>
      <c r="AT22" s="636">
        <v>67.492699999999999</v>
      </c>
    </row>
    <row r="23" spans="1:46">
      <c r="A23" s="50" t="s">
        <v>895</v>
      </c>
      <c r="B23" s="25" t="s">
        <v>794</v>
      </c>
      <c r="C23" s="38">
        <v>0.17847222222222223</v>
      </c>
      <c r="E23" s="19">
        <v>300</v>
      </c>
      <c r="F23" s="19" t="s">
        <v>1037</v>
      </c>
      <c r="G23" s="47">
        <v>1190</v>
      </c>
      <c r="H23" s="47">
        <v>1098</v>
      </c>
      <c r="I23" s="91" t="s">
        <v>1300</v>
      </c>
      <c r="J23" s="92" t="s">
        <v>796</v>
      </c>
      <c r="K23" s="33">
        <v>4</v>
      </c>
      <c r="L23" s="33">
        <v>180</v>
      </c>
      <c r="M23" s="19">
        <v>5889.9508999999998</v>
      </c>
      <c r="Q23" s="101">
        <v>267.2</v>
      </c>
      <c r="R23" s="101">
        <v>267.89999999999998</v>
      </c>
      <c r="S23" s="431" t="s">
        <v>1100</v>
      </c>
      <c r="T23" s="407">
        <v>0</v>
      </c>
      <c r="U23" s="441">
        <v>0</v>
      </c>
      <c r="V23" s="431" t="s">
        <v>12</v>
      </c>
      <c r="W23" s="635">
        <v>84.543947793548085</v>
      </c>
      <c r="X23" s="635">
        <v>-14.025808183400841</v>
      </c>
      <c r="Y23" s="635">
        <v>172.0279572991335</v>
      </c>
      <c r="Z23" s="639">
        <v>160.5668</v>
      </c>
      <c r="AA23" s="639">
        <v>3.49471</v>
      </c>
      <c r="AB23" s="636">
        <v>216.76349999999999</v>
      </c>
      <c r="AC23" s="636">
        <v>56.057400000000001</v>
      </c>
      <c r="AD23" s="638">
        <v>12.021013222400001</v>
      </c>
      <c r="AE23" s="636">
        <v>1.204</v>
      </c>
      <c r="AF23" s="636">
        <v>0.19</v>
      </c>
      <c r="AG23" s="636">
        <v>4.83</v>
      </c>
      <c r="AH23" s="636">
        <v>69.158000000000001</v>
      </c>
      <c r="AI23" s="635">
        <v>1817.8309999999999</v>
      </c>
      <c r="AJ23" s="636">
        <v>356.21528000000001</v>
      </c>
      <c r="AK23" s="636">
        <v>5.52067</v>
      </c>
      <c r="AL23" s="636">
        <v>63.519530000000003</v>
      </c>
      <c r="AM23" s="636">
        <v>-0.52361999999999997</v>
      </c>
      <c r="AN23" s="634">
        <v>151162985.59999999</v>
      </c>
      <c r="AO23" s="637">
        <v>1.2121719</v>
      </c>
      <c r="AP23" s="634">
        <v>394278.30648999999</v>
      </c>
      <c r="AQ23" s="637">
        <v>9.1540700000000003E-2</v>
      </c>
      <c r="AR23" s="636">
        <v>112.39319999999999</v>
      </c>
      <c r="AS23" s="634" t="s">
        <v>472</v>
      </c>
      <c r="AT23" s="636">
        <v>67.468599999999995</v>
      </c>
    </row>
    <row r="24" spans="1:46">
      <c r="A24" s="50" t="s">
        <v>895</v>
      </c>
      <c r="B24" s="25" t="s">
        <v>795</v>
      </c>
      <c r="C24" s="38">
        <v>0.18402777777777779</v>
      </c>
      <c r="E24" s="19">
        <v>300</v>
      </c>
      <c r="F24" s="19" t="s">
        <v>1037</v>
      </c>
      <c r="G24" s="93">
        <v>1190</v>
      </c>
      <c r="H24" s="93">
        <v>1098</v>
      </c>
      <c r="I24" s="91" t="s">
        <v>792</v>
      </c>
      <c r="J24" s="92" t="s">
        <v>796</v>
      </c>
      <c r="K24" s="33">
        <v>4</v>
      </c>
      <c r="L24" s="33">
        <v>180</v>
      </c>
      <c r="M24" s="19">
        <v>5889.9508999999998</v>
      </c>
      <c r="Q24" s="101">
        <v>267.2</v>
      </c>
      <c r="R24" s="101">
        <v>267.89999999999998</v>
      </c>
      <c r="S24" s="431" t="s">
        <v>1100</v>
      </c>
      <c r="T24" s="407">
        <v>0</v>
      </c>
      <c r="U24" s="441">
        <v>0</v>
      </c>
      <c r="V24" s="431" t="s">
        <v>200</v>
      </c>
      <c r="W24" s="635">
        <v>84.383529876803124</v>
      </c>
      <c r="X24" s="635">
        <v>-14.96366868462635</v>
      </c>
      <c r="Y24" s="635">
        <v>394.29689380698574</v>
      </c>
      <c r="Z24" s="639">
        <v>160.60580999999999</v>
      </c>
      <c r="AA24" s="639">
        <v>3.4723899999999999</v>
      </c>
      <c r="AB24" s="636">
        <v>219.69309999999999</v>
      </c>
      <c r="AC24" s="636">
        <v>55.005800000000001</v>
      </c>
      <c r="AD24" s="638">
        <v>12.154711599700001</v>
      </c>
      <c r="AE24" s="636">
        <v>1.22</v>
      </c>
      <c r="AF24" s="636">
        <v>0.193</v>
      </c>
      <c r="AG24" s="636">
        <v>4.83</v>
      </c>
      <c r="AH24" s="636">
        <v>69.188999999999993</v>
      </c>
      <c r="AI24" s="635">
        <v>1817.615</v>
      </c>
      <c r="AJ24" s="636">
        <v>356.18687</v>
      </c>
      <c r="AK24" s="636">
        <v>5.5258700000000003</v>
      </c>
      <c r="AL24" s="636">
        <v>63.451770000000003</v>
      </c>
      <c r="AM24" s="636">
        <v>-0.52373999999999998</v>
      </c>
      <c r="AN24" s="634">
        <v>151163567.30000001</v>
      </c>
      <c r="AO24" s="637">
        <v>1.2117627</v>
      </c>
      <c r="AP24" s="634">
        <v>394325.18781999999</v>
      </c>
      <c r="AQ24" s="637">
        <v>0.103754</v>
      </c>
      <c r="AR24" s="636">
        <v>112.432</v>
      </c>
      <c r="AS24" s="634" t="s">
        <v>472</v>
      </c>
      <c r="AT24" s="636">
        <v>67.4298</v>
      </c>
    </row>
    <row r="25" spans="1:46">
      <c r="A25" s="50" t="s">
        <v>895</v>
      </c>
      <c r="B25" s="25" t="s">
        <v>797</v>
      </c>
      <c r="C25" s="15">
        <v>0.19027777777777777</v>
      </c>
      <c r="D25" s="32"/>
      <c r="E25" s="19">
        <v>300</v>
      </c>
      <c r="F25" s="19" t="s">
        <v>1037</v>
      </c>
      <c r="G25" s="93">
        <v>1190</v>
      </c>
      <c r="H25" s="93">
        <v>1098</v>
      </c>
      <c r="I25" s="57" t="s">
        <v>943</v>
      </c>
      <c r="J25" s="92" t="s">
        <v>796</v>
      </c>
      <c r="K25" s="33">
        <v>4</v>
      </c>
      <c r="L25" s="33">
        <v>180</v>
      </c>
      <c r="M25" s="19">
        <v>5889.9508999999998</v>
      </c>
      <c r="Q25" s="101">
        <v>267.2</v>
      </c>
      <c r="R25" s="101">
        <v>267.89999999999998</v>
      </c>
      <c r="S25" s="431" t="s">
        <v>1100</v>
      </c>
      <c r="T25" s="407">
        <v>-28</v>
      </c>
      <c r="U25" s="441">
        <v>0</v>
      </c>
      <c r="V25" s="431" t="s">
        <v>12</v>
      </c>
      <c r="W25" s="635">
        <v>84.081634086159568</v>
      </c>
      <c r="X25" s="635">
        <v>-16.664488858642233</v>
      </c>
      <c r="Y25" s="635">
        <v>966.61371318786178</v>
      </c>
      <c r="Z25" s="639">
        <v>160.65011999999999</v>
      </c>
      <c r="AA25" s="639">
        <v>3.4472200000000002</v>
      </c>
      <c r="AB25" s="636">
        <v>222.809</v>
      </c>
      <c r="AC25" s="636">
        <v>53.747399999999999</v>
      </c>
      <c r="AD25" s="638">
        <v>12.3051222743</v>
      </c>
      <c r="AE25" s="636">
        <v>1.2390000000000001</v>
      </c>
      <c r="AF25" s="636">
        <v>0.19600000000000001</v>
      </c>
      <c r="AG25" s="636">
        <v>4.83</v>
      </c>
      <c r="AH25" s="636">
        <v>69.224000000000004</v>
      </c>
      <c r="AI25" s="635">
        <v>1817.34</v>
      </c>
      <c r="AJ25" s="636">
        <v>356.15530999999999</v>
      </c>
      <c r="AK25" s="636">
        <v>5.5316000000000001</v>
      </c>
      <c r="AL25" s="636">
        <v>63.375529999999998</v>
      </c>
      <c r="AM25" s="636">
        <v>-0.52386999999999995</v>
      </c>
      <c r="AN25" s="634">
        <v>151164221.59999999</v>
      </c>
      <c r="AO25" s="637">
        <v>1.2113011</v>
      </c>
      <c r="AP25" s="634">
        <v>394384.88627999998</v>
      </c>
      <c r="AQ25" s="637">
        <v>0.1172946</v>
      </c>
      <c r="AR25" s="636">
        <v>112.47620000000001</v>
      </c>
      <c r="AS25" s="634" t="s">
        <v>472</v>
      </c>
      <c r="AT25" s="636">
        <v>67.3857</v>
      </c>
    </row>
    <row r="26" spans="1:46">
      <c r="A26" s="50" t="s">
        <v>895</v>
      </c>
      <c r="B26" s="25" t="s">
        <v>798</v>
      </c>
      <c r="C26" s="38">
        <v>0.19444444444444445</v>
      </c>
      <c r="E26" s="19">
        <v>300</v>
      </c>
      <c r="F26" s="19" t="s">
        <v>1037</v>
      </c>
      <c r="G26" s="93">
        <v>1190</v>
      </c>
      <c r="H26" s="93">
        <v>1098</v>
      </c>
      <c r="I26" s="57" t="s">
        <v>944</v>
      </c>
      <c r="J26" s="92" t="s">
        <v>796</v>
      </c>
      <c r="K26" s="33">
        <v>4</v>
      </c>
      <c r="L26" s="33">
        <v>180</v>
      </c>
      <c r="M26" s="19">
        <v>5889.9508999999998</v>
      </c>
      <c r="Q26" s="101">
        <v>267.2</v>
      </c>
      <c r="R26" s="101">
        <v>267.89999999999998</v>
      </c>
      <c r="S26" s="431" t="s">
        <v>1100</v>
      </c>
      <c r="T26" s="407">
        <v>-42</v>
      </c>
      <c r="U26" s="441">
        <v>0</v>
      </c>
      <c r="V26" s="431" t="s">
        <v>12</v>
      </c>
      <c r="W26" s="635">
        <v>83.912786785792733</v>
      </c>
      <c r="X26" s="635">
        <v>-17.474115676750905</v>
      </c>
      <c r="Y26" s="635">
        <v>1365.3822248481392</v>
      </c>
      <c r="Z26" s="639">
        <v>160.67992000000001</v>
      </c>
      <c r="AA26" s="639">
        <v>3.4304000000000001</v>
      </c>
      <c r="AB26" s="636">
        <v>224.78450000000001</v>
      </c>
      <c r="AC26" s="636">
        <v>52.868000000000002</v>
      </c>
      <c r="AD26" s="638">
        <v>12.405396057300001</v>
      </c>
      <c r="AE26" s="636">
        <v>1.2529999999999999</v>
      </c>
      <c r="AF26" s="636">
        <v>0.19800000000000001</v>
      </c>
      <c r="AG26" s="636">
        <v>4.83</v>
      </c>
      <c r="AH26" s="636">
        <v>69.248000000000005</v>
      </c>
      <c r="AI26" s="635">
        <v>1817.1379999999999</v>
      </c>
      <c r="AJ26" s="636">
        <v>356.13452999999998</v>
      </c>
      <c r="AK26" s="636">
        <v>5.5353399999999997</v>
      </c>
      <c r="AL26" s="636">
        <v>63.324710000000003</v>
      </c>
      <c r="AM26" s="636">
        <v>-0.52395000000000003</v>
      </c>
      <c r="AN26" s="634">
        <v>151164657.59999999</v>
      </c>
      <c r="AO26" s="637">
        <v>1.2109926</v>
      </c>
      <c r="AP26" s="634">
        <v>394428.72145999997</v>
      </c>
      <c r="AQ26" s="637">
        <v>0.12619459999999999</v>
      </c>
      <c r="AR26" s="636">
        <v>112.5059</v>
      </c>
      <c r="AS26" s="634" t="s">
        <v>472</v>
      </c>
      <c r="AT26" s="636">
        <v>67.355999999999995</v>
      </c>
    </row>
    <row r="27" spans="1:46">
      <c r="A27" s="50" t="s">
        <v>895</v>
      </c>
      <c r="B27" s="25" t="s">
        <v>799</v>
      </c>
      <c r="C27" s="38">
        <v>0.19999999999999998</v>
      </c>
      <c r="E27" s="19">
        <v>300</v>
      </c>
      <c r="F27" s="19" t="s">
        <v>1037</v>
      </c>
      <c r="G27" s="93">
        <v>1190</v>
      </c>
      <c r="H27" s="93">
        <v>1098</v>
      </c>
      <c r="I27" s="57" t="s">
        <v>878</v>
      </c>
      <c r="J27" s="92" t="s">
        <v>796</v>
      </c>
      <c r="K27" s="33">
        <v>4</v>
      </c>
      <c r="L27" s="33">
        <v>180</v>
      </c>
      <c r="M27" s="19">
        <v>5889.9508999999998</v>
      </c>
      <c r="Q27" s="101">
        <v>267.2</v>
      </c>
      <c r="R27" s="101">
        <v>267.89999999999998</v>
      </c>
      <c r="S27" s="431" t="s">
        <v>1100</v>
      </c>
      <c r="T27" s="407">
        <v>-60</v>
      </c>
      <c r="U27" s="441">
        <v>0</v>
      </c>
      <c r="V27" s="431" t="s">
        <v>12</v>
      </c>
      <c r="W27" s="635">
        <v>83.716327561920465</v>
      </c>
      <c r="X27" s="635">
        <v>-18.251933235003378</v>
      </c>
      <c r="Y27" s="635">
        <v>1878.9730137350271</v>
      </c>
      <c r="Z27" s="639">
        <v>160.72001</v>
      </c>
      <c r="AA27" s="639">
        <v>3.40794</v>
      </c>
      <c r="AB27" s="636">
        <v>227.2979</v>
      </c>
      <c r="AC27" s="636">
        <v>51.649700000000003</v>
      </c>
      <c r="AD27" s="638">
        <v>12.539094434700001</v>
      </c>
      <c r="AE27" s="636">
        <v>1.274</v>
      </c>
      <c r="AF27" s="636">
        <v>0.20100000000000001</v>
      </c>
      <c r="AG27" s="636">
        <v>4.83</v>
      </c>
      <c r="AH27" s="636">
        <v>69.281000000000006</v>
      </c>
      <c r="AI27" s="635">
        <v>1816.846</v>
      </c>
      <c r="AJ27" s="636">
        <v>356.10716000000002</v>
      </c>
      <c r="AK27" s="636">
        <v>5.5402300000000002</v>
      </c>
      <c r="AL27" s="636">
        <v>63.25694</v>
      </c>
      <c r="AM27" s="636">
        <v>-0.52407000000000004</v>
      </c>
      <c r="AN27" s="634">
        <v>151165238.69999999</v>
      </c>
      <c r="AO27" s="637">
        <v>1.2105804</v>
      </c>
      <c r="AP27" s="634">
        <v>394492.11582000001</v>
      </c>
      <c r="AQ27" s="637">
        <v>0.1378914</v>
      </c>
      <c r="AR27" s="636">
        <v>112.5458</v>
      </c>
      <c r="AS27" s="634" t="s">
        <v>472</v>
      </c>
      <c r="AT27" s="636">
        <v>67.316100000000006</v>
      </c>
    </row>
    <row r="28" spans="1:46">
      <c r="A28" s="50" t="s">
        <v>895</v>
      </c>
      <c r="B28" s="25" t="s">
        <v>800</v>
      </c>
      <c r="C28" s="38">
        <v>0.20486111111111113</v>
      </c>
      <c r="E28" s="19">
        <v>300</v>
      </c>
      <c r="F28" s="19" t="s">
        <v>1037</v>
      </c>
      <c r="G28" s="93">
        <v>1190</v>
      </c>
      <c r="H28" s="93">
        <v>1098</v>
      </c>
      <c r="I28" s="57" t="s">
        <v>945</v>
      </c>
      <c r="J28" s="92" t="s">
        <v>796</v>
      </c>
      <c r="K28" s="33">
        <v>4</v>
      </c>
      <c r="L28" s="33">
        <v>180</v>
      </c>
      <c r="M28" s="19">
        <v>5889.9508999999998</v>
      </c>
      <c r="Q28" s="101">
        <v>267.2</v>
      </c>
      <c r="R28" s="101">
        <v>267.89999999999998</v>
      </c>
      <c r="S28" s="431" t="s">
        <v>1100</v>
      </c>
      <c r="T28" s="407">
        <v>-120</v>
      </c>
      <c r="U28" s="441">
        <v>0</v>
      </c>
      <c r="V28" s="431" t="s">
        <v>12</v>
      </c>
      <c r="W28" s="635">
        <v>83.257495142032639</v>
      </c>
      <c r="X28" s="635">
        <v>-19.750214002032894</v>
      </c>
      <c r="Y28" s="635">
        <v>3593.6316272397976</v>
      </c>
      <c r="Z28" s="639">
        <v>160.75542999999999</v>
      </c>
      <c r="AA28" s="639">
        <v>3.3882500000000002</v>
      </c>
      <c r="AB28" s="636">
        <v>229.3897</v>
      </c>
      <c r="AC28" s="636">
        <v>50.544499999999999</v>
      </c>
      <c r="AD28" s="638">
        <v>12.656080514999999</v>
      </c>
      <c r="AE28" s="636">
        <v>1.294</v>
      </c>
      <c r="AF28" s="636">
        <v>0.20499999999999999</v>
      </c>
      <c r="AG28" s="636">
        <v>4.83</v>
      </c>
      <c r="AH28" s="636">
        <v>69.308999999999997</v>
      </c>
      <c r="AI28" s="635">
        <v>1816.569</v>
      </c>
      <c r="AJ28" s="636">
        <v>356.08354000000003</v>
      </c>
      <c r="AK28" s="636">
        <v>5.5443899999999999</v>
      </c>
      <c r="AL28" s="636">
        <v>63.197650000000003</v>
      </c>
      <c r="AM28" s="636">
        <v>-0.52417000000000002</v>
      </c>
      <c r="AN28" s="634">
        <v>151165747.09999999</v>
      </c>
      <c r="AO28" s="637">
        <v>1.2102189000000001</v>
      </c>
      <c r="AP28" s="634">
        <v>394552.15505</v>
      </c>
      <c r="AQ28" s="637">
        <v>0.1479568</v>
      </c>
      <c r="AR28" s="636">
        <v>112.581</v>
      </c>
      <c r="AS28" s="634" t="s">
        <v>472</v>
      </c>
      <c r="AT28" s="636">
        <v>67.280799999999999</v>
      </c>
    </row>
    <row r="29" spans="1:46">
      <c r="A29" s="50" t="s">
        <v>1309</v>
      </c>
      <c r="B29" s="25" t="s">
        <v>1040</v>
      </c>
      <c r="C29" s="94">
        <v>0.20972222222222223</v>
      </c>
      <c r="E29" s="19">
        <v>30</v>
      </c>
      <c r="F29" s="19" t="s">
        <v>1037</v>
      </c>
      <c r="G29" s="47">
        <v>1190</v>
      </c>
      <c r="H29" s="47">
        <v>1098</v>
      </c>
      <c r="I29" s="91" t="s">
        <v>1093</v>
      </c>
      <c r="J29" s="92" t="s">
        <v>796</v>
      </c>
      <c r="K29" s="33">
        <v>4</v>
      </c>
      <c r="L29" s="33">
        <v>180</v>
      </c>
      <c r="M29" s="19">
        <v>5889.9508999999998</v>
      </c>
      <c r="Q29" s="101">
        <v>267.2</v>
      </c>
      <c r="R29" s="101">
        <v>267.89999999999998</v>
      </c>
      <c r="S29" s="431" t="s">
        <v>1188</v>
      </c>
      <c r="T29" s="407"/>
      <c r="U29" s="438"/>
      <c r="V29" s="342"/>
      <c r="W29"/>
      <c r="X29"/>
      <c r="Y29"/>
      <c r="Z29" s="639">
        <v>160.77582000000001</v>
      </c>
      <c r="AA29" s="639">
        <v>3.3769800000000001</v>
      </c>
      <c r="AB29" s="636">
        <v>230.5421</v>
      </c>
      <c r="AC29" s="636">
        <v>49.897799999999997</v>
      </c>
      <c r="AD29" s="638">
        <v>12.7229297036</v>
      </c>
      <c r="AE29" s="636">
        <v>1.306</v>
      </c>
      <c r="AF29" s="636">
        <v>0.20699999999999999</v>
      </c>
      <c r="AG29" s="636">
        <v>4.83</v>
      </c>
      <c r="AH29" s="636">
        <v>69.325000000000003</v>
      </c>
      <c r="AI29" s="635">
        <v>1816.402</v>
      </c>
      <c r="AJ29" s="636">
        <v>356.0702</v>
      </c>
      <c r="AK29" s="636">
        <v>5.5467300000000002</v>
      </c>
      <c r="AL29" s="636">
        <v>63.16377</v>
      </c>
      <c r="AM29" s="636">
        <v>-0.52422999999999997</v>
      </c>
      <c r="AN29" s="634">
        <v>151166037.5</v>
      </c>
      <c r="AO29" s="637">
        <v>1.2100119</v>
      </c>
      <c r="AP29" s="634">
        <v>394588.35028000001</v>
      </c>
      <c r="AQ29" s="637">
        <v>0.15363370000000001</v>
      </c>
      <c r="AR29" s="636">
        <v>112.60129999999999</v>
      </c>
      <c r="AS29" s="634" t="s">
        <v>472</v>
      </c>
      <c r="AT29" s="636">
        <v>67.260599999999997</v>
      </c>
    </row>
    <row r="30" spans="1:46">
      <c r="A30" s="50" t="s">
        <v>1325</v>
      </c>
      <c r="B30" s="25" t="s">
        <v>946</v>
      </c>
      <c r="C30" s="15">
        <v>0.21180555555555555</v>
      </c>
      <c r="E30" s="19">
        <v>600</v>
      </c>
      <c r="F30" s="19" t="s">
        <v>1037</v>
      </c>
      <c r="G30" s="47">
        <v>1190</v>
      </c>
      <c r="H30" s="47">
        <v>1098</v>
      </c>
      <c r="I30" s="91" t="s">
        <v>6</v>
      </c>
      <c r="J30" s="92" t="s">
        <v>796</v>
      </c>
      <c r="K30" s="33">
        <v>4</v>
      </c>
      <c r="L30" s="33">
        <v>180</v>
      </c>
      <c r="M30" s="19">
        <v>5889.9508999999998</v>
      </c>
      <c r="N30" t="s">
        <v>637</v>
      </c>
      <c r="Q30" s="101">
        <v>267.2</v>
      </c>
      <c r="R30" s="101">
        <v>267.89999999999998</v>
      </c>
      <c r="S30"/>
      <c r="T30" s="407"/>
      <c r="U30" s="438"/>
      <c r="V30" s="342"/>
      <c r="W30"/>
      <c r="X30"/>
      <c r="Y30"/>
    </row>
    <row r="31" spans="1:46">
      <c r="A31" s="50" t="s">
        <v>1338</v>
      </c>
      <c r="B31" s="25" t="s">
        <v>1324</v>
      </c>
      <c r="C31" s="38">
        <v>0.22152777777777777</v>
      </c>
      <c r="D31" s="32">
        <v>0</v>
      </c>
      <c r="E31" s="19">
        <v>30</v>
      </c>
      <c r="F31" s="19" t="s">
        <v>1037</v>
      </c>
      <c r="G31" s="1">
        <v>1190</v>
      </c>
      <c r="H31" s="1">
        <v>994</v>
      </c>
      <c r="I31" s="35" t="s">
        <v>526</v>
      </c>
      <c r="J31" s="66" t="s">
        <v>1258</v>
      </c>
      <c r="K31" s="33">
        <v>4</v>
      </c>
      <c r="L31" s="33">
        <v>180</v>
      </c>
      <c r="M31" s="19">
        <v>5891.451</v>
      </c>
      <c r="N31" t="s">
        <v>781</v>
      </c>
      <c r="O31" s="101">
        <v>267.3</v>
      </c>
      <c r="P31" s="101">
        <v>268</v>
      </c>
      <c r="Q31" s="101">
        <v>267.2</v>
      </c>
      <c r="R31" s="101">
        <v>267.89999999999998</v>
      </c>
      <c r="S31"/>
      <c r="T31" s="407"/>
      <c r="U31" s="438"/>
      <c r="V31" s="342"/>
      <c r="W31"/>
      <c r="X31"/>
      <c r="Y31"/>
    </row>
    <row r="32" spans="1:46">
      <c r="A32" s="50" t="s">
        <v>1338</v>
      </c>
      <c r="B32" s="25" t="s">
        <v>1073</v>
      </c>
      <c r="C32" s="38">
        <v>0.22361111111111109</v>
      </c>
      <c r="D32" s="32">
        <v>0</v>
      </c>
      <c r="E32" s="19">
        <v>30</v>
      </c>
      <c r="F32" s="19" t="s">
        <v>1037</v>
      </c>
      <c r="G32" s="1">
        <v>1070</v>
      </c>
      <c r="H32" s="1">
        <v>874</v>
      </c>
      <c r="I32" s="91" t="s">
        <v>239</v>
      </c>
      <c r="J32" s="66" t="s">
        <v>1258</v>
      </c>
      <c r="K32" s="33">
        <v>4</v>
      </c>
      <c r="L32" s="33">
        <v>180</v>
      </c>
      <c r="M32" s="19">
        <v>5891.451</v>
      </c>
      <c r="O32" s="101">
        <v>267.3</v>
      </c>
      <c r="P32" s="101">
        <v>268.10000000000002</v>
      </c>
      <c r="Q32" s="101">
        <v>267.2</v>
      </c>
      <c r="R32" s="101">
        <v>267.89999999999998</v>
      </c>
      <c r="S32"/>
      <c r="T32" s="407"/>
      <c r="U32" s="438"/>
      <c r="V32" s="342"/>
      <c r="W32"/>
      <c r="X32"/>
      <c r="Y32"/>
    </row>
    <row r="33" spans="1:46">
      <c r="A33" s="50" t="s">
        <v>1254</v>
      </c>
      <c r="B33" s="25" t="s">
        <v>1044</v>
      </c>
      <c r="C33" s="38">
        <v>0.2298611111111111</v>
      </c>
      <c r="E33" s="19">
        <v>300</v>
      </c>
      <c r="F33" s="19" t="s">
        <v>1037</v>
      </c>
      <c r="G33" s="1">
        <v>1190</v>
      </c>
      <c r="H33" s="1">
        <v>1098</v>
      </c>
      <c r="I33" t="s">
        <v>1300</v>
      </c>
      <c r="J33" s="92" t="s">
        <v>796</v>
      </c>
      <c r="K33" s="33">
        <v>4</v>
      </c>
      <c r="L33" s="33">
        <v>180</v>
      </c>
      <c r="M33" s="19">
        <v>5889.9508999999998</v>
      </c>
      <c r="Q33" s="101">
        <v>267.2</v>
      </c>
      <c r="R33" s="101">
        <v>267.89999999999998</v>
      </c>
      <c r="S33" s="431" t="s">
        <v>1132</v>
      </c>
      <c r="T33" s="407">
        <v>0</v>
      </c>
      <c r="U33" s="438">
        <v>0</v>
      </c>
      <c r="V33" s="431" t="s">
        <v>199</v>
      </c>
      <c r="W33" s="635">
        <v>-68.659695190575263</v>
      </c>
      <c r="X33" s="635">
        <v>-76.559536885191037</v>
      </c>
      <c r="Y33" s="635">
        <v>172.3092873983644</v>
      </c>
      <c r="Z33" s="639">
        <v>160.94343000000001</v>
      </c>
      <c r="AA33" s="639">
        <v>3.2864900000000001</v>
      </c>
      <c r="AB33" s="636">
        <v>238.7714</v>
      </c>
      <c r="AC33" s="636">
        <v>44.392299999999999</v>
      </c>
      <c r="AD33" s="638">
        <v>13.257723213</v>
      </c>
      <c r="AE33" s="636">
        <v>1.427</v>
      </c>
      <c r="AF33" s="636">
        <v>0.22600000000000001</v>
      </c>
      <c r="AG33" s="636">
        <v>4.82</v>
      </c>
      <c r="AH33" s="636">
        <v>69.459000000000003</v>
      </c>
      <c r="AI33" s="635">
        <v>1814.8520000000001</v>
      </c>
      <c r="AJ33" s="636">
        <v>355.96769999999998</v>
      </c>
      <c r="AK33" s="636">
        <v>5.5639099999999999</v>
      </c>
      <c r="AL33" s="636">
        <v>62.892710000000001</v>
      </c>
      <c r="AM33" s="636">
        <v>-0.52470000000000006</v>
      </c>
      <c r="AN33" s="634">
        <v>151168359.19999999</v>
      </c>
      <c r="AO33" s="637">
        <v>1.2083470000000001</v>
      </c>
      <c r="AP33" s="634">
        <v>394925.51997999998</v>
      </c>
      <c r="AQ33" s="637">
        <v>0.1968821</v>
      </c>
      <c r="AR33" s="636">
        <v>112.768</v>
      </c>
      <c r="AS33" s="634" t="s">
        <v>472</v>
      </c>
      <c r="AT33" s="636">
        <v>67.093900000000005</v>
      </c>
    </row>
    <row r="34" spans="1:46">
      <c r="A34" s="50" t="s">
        <v>1259</v>
      </c>
      <c r="B34" s="25" t="s">
        <v>493</v>
      </c>
      <c r="C34" s="38">
        <v>0.24722222222222223</v>
      </c>
      <c r="D34" s="32">
        <v>0</v>
      </c>
      <c r="E34" s="19">
        <v>10</v>
      </c>
      <c r="F34" s="19" t="s">
        <v>1037</v>
      </c>
      <c r="G34" s="1">
        <v>1190</v>
      </c>
      <c r="H34" s="1">
        <v>1098</v>
      </c>
      <c r="I34" s="91" t="s">
        <v>240</v>
      </c>
      <c r="J34" s="66" t="s">
        <v>1258</v>
      </c>
      <c r="K34" s="33">
        <v>4</v>
      </c>
      <c r="L34" s="33">
        <v>180</v>
      </c>
      <c r="M34" s="19">
        <v>5889.9508999999998</v>
      </c>
      <c r="O34" s="101">
        <v>267</v>
      </c>
      <c r="P34" s="101">
        <v>267.60000000000002</v>
      </c>
      <c r="Q34" s="101">
        <v>267.2</v>
      </c>
      <c r="R34" s="101">
        <v>267.89999999999998</v>
      </c>
      <c r="S34"/>
      <c r="T34" s="407"/>
      <c r="U34" s="407"/>
      <c r="V34" s="342"/>
      <c r="W34"/>
      <c r="X34"/>
      <c r="Y34"/>
    </row>
    <row r="35" spans="1:46">
      <c r="A35" s="50"/>
      <c r="B35" s="25"/>
      <c r="C35" s="38"/>
      <c r="E35" s="19"/>
      <c r="F35" s="19"/>
      <c r="G35" s="47"/>
      <c r="H35" s="47"/>
      <c r="I35" s="91"/>
      <c r="J35" s="66"/>
      <c r="K35" s="33"/>
      <c r="L35" s="33"/>
      <c r="S35"/>
      <c r="T35" s="407"/>
      <c r="U35" s="407"/>
      <c r="V35" s="342"/>
      <c r="W35"/>
      <c r="X35"/>
      <c r="Y35"/>
    </row>
    <row r="36" spans="1:46">
      <c r="A36" s="50"/>
      <c r="B36" s="25"/>
      <c r="C36" s="38"/>
      <c r="E36" s="19"/>
      <c r="F36" s="19"/>
      <c r="G36" s="47"/>
      <c r="H36" s="47"/>
      <c r="I36" s="91"/>
      <c r="J36" s="66"/>
      <c r="K36" s="33"/>
      <c r="L36" s="33"/>
      <c r="O36" s="111"/>
      <c r="P36" s="111"/>
      <c r="S36"/>
      <c r="T36" s="406"/>
      <c r="U36" s="406"/>
      <c r="V36"/>
      <c r="W36"/>
      <c r="X36"/>
      <c r="Y36"/>
    </row>
    <row r="37" spans="1:46">
      <c r="A37" s="50"/>
      <c r="B37" s="5" t="s">
        <v>1260</v>
      </c>
      <c r="C37" s="147" t="s">
        <v>1261</v>
      </c>
      <c r="D37" s="84">
        <v>5888.5839999999998</v>
      </c>
      <c r="E37" s="149"/>
      <c r="F37" s="84" t="s">
        <v>1262</v>
      </c>
      <c r="G37" s="84" t="s">
        <v>1263</v>
      </c>
      <c r="H37" s="84" t="s">
        <v>1264</v>
      </c>
      <c r="I37" s="22" t="s">
        <v>1100</v>
      </c>
      <c r="J37" s="84" t="s">
        <v>1101</v>
      </c>
      <c r="K37" s="84" t="s">
        <v>1102</v>
      </c>
      <c r="L37" s="177"/>
      <c r="O37" s="111"/>
      <c r="P37" s="111"/>
      <c r="S37"/>
      <c r="T37"/>
      <c r="U37"/>
      <c r="V37"/>
      <c r="W37"/>
      <c r="X37"/>
      <c r="Y37"/>
    </row>
    <row r="38" spans="1:46">
      <c r="A38" s="50"/>
      <c r="B38" s="183"/>
      <c r="C38" s="147" t="s">
        <v>1099</v>
      </c>
      <c r="D38" s="84">
        <v>5889.9508999999998</v>
      </c>
      <c r="E38" s="149"/>
      <c r="F38" s="84" t="s">
        <v>652</v>
      </c>
      <c r="G38" s="84" t="s">
        <v>653</v>
      </c>
      <c r="H38" s="84" t="s">
        <v>654</v>
      </c>
      <c r="I38" s="22" t="s">
        <v>1294</v>
      </c>
      <c r="J38" s="84" t="s">
        <v>1295</v>
      </c>
      <c r="K38" s="84" t="s">
        <v>501</v>
      </c>
      <c r="L38" s="177"/>
      <c r="S38"/>
      <c r="T38"/>
      <c r="U38"/>
      <c r="V38"/>
      <c r="W38"/>
      <c r="X38"/>
      <c r="Y38"/>
    </row>
    <row r="39" spans="1:46">
      <c r="A39" s="50"/>
      <c r="B39" s="182"/>
      <c r="C39" s="147" t="s">
        <v>502</v>
      </c>
      <c r="D39" s="84">
        <v>5891.451</v>
      </c>
      <c r="E39" s="149"/>
      <c r="F39" s="84" t="s">
        <v>503</v>
      </c>
      <c r="G39" s="84" t="s">
        <v>504</v>
      </c>
      <c r="H39" s="84" t="s">
        <v>505</v>
      </c>
      <c r="I39" s="22" t="s">
        <v>480</v>
      </c>
      <c r="J39" s="84" t="s">
        <v>496</v>
      </c>
      <c r="K39" s="84" t="s">
        <v>440</v>
      </c>
      <c r="L39" s="177"/>
      <c r="O39" s="112"/>
      <c r="P39" s="112"/>
      <c r="S39"/>
      <c r="T39"/>
      <c r="U39"/>
      <c r="V39"/>
      <c r="W39"/>
      <c r="X39"/>
      <c r="Y39"/>
    </row>
    <row r="40" spans="1:46">
      <c r="A40" s="50"/>
      <c r="B40" s="182"/>
      <c r="C40" s="147" t="s">
        <v>497</v>
      </c>
      <c r="D40" s="155">
        <v>7647.38</v>
      </c>
      <c r="E40" s="149"/>
      <c r="F40" s="84" t="s">
        <v>1132</v>
      </c>
      <c r="G40" s="84" t="s">
        <v>1095</v>
      </c>
      <c r="H40" s="84" t="s">
        <v>1293</v>
      </c>
      <c r="I40" s="22" t="s">
        <v>498</v>
      </c>
      <c r="J40" s="84" t="s">
        <v>499</v>
      </c>
      <c r="K40" s="84" t="s">
        <v>500</v>
      </c>
      <c r="L40" s="177"/>
      <c r="O40" s="112"/>
      <c r="P40" s="112"/>
      <c r="S40"/>
      <c r="T40"/>
      <c r="U40"/>
      <c r="V40"/>
      <c r="W40"/>
      <c r="X40"/>
      <c r="Y40"/>
    </row>
    <row r="41" spans="1:46">
      <c r="A41" s="50"/>
      <c r="B41" s="182"/>
      <c r="C41" s="147" t="s">
        <v>374</v>
      </c>
      <c r="D41" s="84">
        <v>7698.9647000000004</v>
      </c>
      <c r="E41" s="149"/>
      <c r="F41" s="84" t="s">
        <v>375</v>
      </c>
      <c r="G41" s="84" t="s">
        <v>376</v>
      </c>
      <c r="H41" s="84" t="s">
        <v>377</v>
      </c>
      <c r="I41" s="22" t="s">
        <v>378</v>
      </c>
      <c r="J41" s="84" t="s">
        <v>379</v>
      </c>
      <c r="K41" s="84" t="s">
        <v>380</v>
      </c>
      <c r="L41" s="177"/>
      <c r="S41"/>
      <c r="T41"/>
      <c r="U41"/>
      <c r="V41"/>
      <c r="W41"/>
      <c r="X41"/>
      <c r="Y41"/>
    </row>
    <row r="42" spans="1:46">
      <c r="A42" s="50"/>
      <c r="B42" s="182"/>
      <c r="C42" s="147"/>
      <c r="D42" s="84"/>
      <c r="E42" s="149"/>
      <c r="F42" s="84"/>
      <c r="G42" s="177"/>
      <c r="H42" s="177"/>
      <c r="J42" s="177"/>
      <c r="K42" s="177"/>
      <c r="L42" s="177"/>
      <c r="S42"/>
      <c r="T42"/>
      <c r="U42"/>
      <c r="V42"/>
      <c r="W42"/>
      <c r="X42"/>
      <c r="Y42"/>
    </row>
    <row r="43" spans="1:46">
      <c r="A43" s="50"/>
      <c r="B43" s="182"/>
      <c r="C43" s="147" t="s">
        <v>1302</v>
      </c>
      <c r="D43" s="748" t="s">
        <v>1297</v>
      </c>
      <c r="E43" s="748"/>
      <c r="F43" s="84" t="s">
        <v>381</v>
      </c>
      <c r="G43" s="177"/>
      <c r="H43" s="177"/>
      <c r="I43" s="173" t="s">
        <v>1139</v>
      </c>
      <c r="J43" s="736" t="s">
        <v>1140</v>
      </c>
      <c r="K43" s="736"/>
      <c r="L43" s="148" t="s">
        <v>1141</v>
      </c>
      <c r="N43" s="99"/>
      <c r="S43"/>
      <c r="T43"/>
      <c r="U43"/>
      <c r="V43"/>
      <c r="W43"/>
      <c r="X43"/>
      <c r="Y43"/>
    </row>
    <row r="44" spans="1:46">
      <c r="A44" s="50"/>
      <c r="B44" s="182"/>
      <c r="C44" s="147" t="s">
        <v>1303</v>
      </c>
      <c r="D44" s="748" t="s">
        <v>1298</v>
      </c>
      <c r="E44" s="748"/>
      <c r="F44" s="19"/>
      <c r="G44" s="177"/>
      <c r="H44" s="177"/>
      <c r="J44" s="736" t="s">
        <v>441</v>
      </c>
      <c r="K44" s="736"/>
      <c r="L44" s="148" t="s">
        <v>1143</v>
      </c>
      <c r="S44"/>
      <c r="T44"/>
      <c r="U44"/>
      <c r="V44"/>
      <c r="W44"/>
      <c r="X44"/>
      <c r="Y44"/>
    </row>
    <row r="45" spans="1:46">
      <c r="A45" s="50"/>
      <c r="B45" s="182"/>
      <c r="C45" s="147" t="s">
        <v>1304</v>
      </c>
      <c r="D45" s="748" t="s">
        <v>1299</v>
      </c>
      <c r="E45" s="748"/>
      <c r="F45" s="19"/>
      <c r="G45" s="177"/>
      <c r="H45" s="177"/>
      <c r="J45" s="177"/>
      <c r="K45" s="177"/>
      <c r="L45" s="177"/>
      <c r="S45"/>
      <c r="T45"/>
      <c r="U45"/>
      <c r="V45"/>
      <c r="W45"/>
      <c r="X45"/>
      <c r="Y45"/>
    </row>
    <row r="46" spans="1:46">
      <c r="A46" s="50"/>
      <c r="B46" s="182"/>
      <c r="C46" s="147" t="s">
        <v>1305</v>
      </c>
      <c r="D46" s="748" t="s">
        <v>1138</v>
      </c>
      <c r="E46" s="748"/>
      <c r="F46" s="19"/>
      <c r="G46" s="177"/>
      <c r="H46" s="177"/>
      <c r="I46" s="177"/>
      <c r="J46" s="177"/>
      <c r="K46" s="177"/>
      <c r="L46" s="177"/>
      <c r="S46"/>
      <c r="T46"/>
      <c r="U46"/>
      <c r="V46"/>
      <c r="W46"/>
      <c r="X46"/>
      <c r="Y46"/>
    </row>
    <row r="47" spans="1:46">
      <c r="A47" s="50"/>
      <c r="B47" s="182"/>
      <c r="C47" s="85"/>
      <c r="D47" s="177"/>
      <c r="E47" s="15"/>
      <c r="F47" s="19"/>
      <c r="G47" s="177"/>
      <c r="H47" s="177"/>
      <c r="I47" s="177"/>
      <c r="J47" s="177"/>
      <c r="K47" s="177"/>
      <c r="L47" s="177"/>
      <c r="S47"/>
      <c r="T47"/>
      <c r="U47"/>
      <c r="V47"/>
      <c r="W47"/>
      <c r="X47"/>
      <c r="Y47"/>
    </row>
    <row r="48" spans="1:46">
      <c r="A48" s="50"/>
      <c r="B48" s="182"/>
      <c r="C48" s="28" t="s">
        <v>786</v>
      </c>
      <c r="D48" s="175">
        <v>1</v>
      </c>
      <c r="E48" s="749" t="s">
        <v>1032</v>
      </c>
      <c r="F48" s="749"/>
      <c r="G48" s="749"/>
      <c r="H48" s="177"/>
      <c r="I48" s="177"/>
      <c r="J48" s="177"/>
      <c r="K48" s="177"/>
      <c r="L48" s="177"/>
      <c r="N48" s="2"/>
      <c r="S48"/>
      <c r="T48"/>
      <c r="U48"/>
      <c r="V48"/>
      <c r="W48"/>
      <c r="X48"/>
      <c r="Y48"/>
    </row>
    <row r="49" spans="1:25">
      <c r="A49" s="50"/>
      <c r="B49" s="182"/>
      <c r="C49" s="19"/>
      <c r="D49" s="28"/>
      <c r="E49" s="750" t="s">
        <v>1183</v>
      </c>
      <c r="F49" s="751"/>
      <c r="G49" s="751"/>
      <c r="H49" s="177"/>
      <c r="I49" s="177"/>
      <c r="J49" s="177"/>
      <c r="K49" s="177"/>
      <c r="L49" s="177"/>
      <c r="S49"/>
      <c r="T49"/>
      <c r="U49"/>
      <c r="V49"/>
      <c r="W49"/>
      <c r="X49"/>
      <c r="Y49"/>
    </row>
    <row r="50" spans="1:25">
      <c r="A50" s="50"/>
      <c r="B50" s="182"/>
      <c r="C50" s="85"/>
      <c r="D50" s="28">
        <v>2</v>
      </c>
      <c r="E50" s="749" t="s">
        <v>1008</v>
      </c>
      <c r="F50" s="749"/>
      <c r="G50" s="749"/>
      <c r="H50" s="177"/>
      <c r="I50" s="177"/>
      <c r="J50" s="177"/>
      <c r="K50" s="177"/>
      <c r="L50" s="177"/>
      <c r="S50"/>
      <c r="T50"/>
      <c r="U50"/>
      <c r="V50"/>
      <c r="W50"/>
      <c r="X50"/>
      <c r="Y50"/>
    </row>
    <row r="51" spans="1:25">
      <c r="A51" s="50"/>
      <c r="B51" s="182"/>
      <c r="C51" s="85"/>
      <c r="D51" s="28"/>
      <c r="E51" s="750" t="s">
        <v>1009</v>
      </c>
      <c r="F51" s="751"/>
      <c r="G51" s="751"/>
      <c r="H51" s="177"/>
      <c r="I51" s="177"/>
      <c r="J51" s="177"/>
      <c r="K51" s="177"/>
      <c r="L51" s="177"/>
      <c r="S51"/>
      <c r="T51"/>
      <c r="U51"/>
      <c r="V51"/>
      <c r="W51"/>
      <c r="X51"/>
      <c r="Y51"/>
    </row>
    <row r="52" spans="1:25">
      <c r="A52" s="50"/>
      <c r="B52" s="182"/>
      <c r="C52" s="177"/>
      <c r="D52" s="175">
        <v>3</v>
      </c>
      <c r="E52" s="736" t="s">
        <v>1010</v>
      </c>
      <c r="F52" s="736"/>
      <c r="G52" s="736"/>
      <c r="H52" s="177"/>
      <c r="I52" s="177"/>
      <c r="J52" s="177"/>
      <c r="K52" s="177"/>
      <c r="L52" s="177"/>
      <c r="S52"/>
      <c r="T52"/>
      <c r="U52"/>
      <c r="V52"/>
      <c r="W52"/>
      <c r="X52"/>
      <c r="Y52"/>
    </row>
    <row r="53" spans="1:25">
      <c r="A53" s="50"/>
      <c r="B53" s="182"/>
      <c r="C53" s="177"/>
      <c r="D53" s="175"/>
      <c r="E53" s="746" t="s">
        <v>1353</v>
      </c>
      <c r="F53" s="746"/>
      <c r="G53" s="746"/>
      <c r="H53" s="177"/>
      <c r="I53" s="177"/>
      <c r="J53" s="177"/>
      <c r="K53" s="177"/>
      <c r="L53" s="177"/>
      <c r="S53"/>
      <c r="T53"/>
      <c r="U53"/>
      <c r="V53"/>
      <c r="W53"/>
      <c r="X53"/>
      <c r="Y53"/>
    </row>
    <row r="54" spans="1:25">
      <c r="A54" s="50"/>
      <c r="B54" s="182"/>
      <c r="C54" s="177"/>
      <c r="D54" s="175">
        <v>4</v>
      </c>
      <c r="E54" s="736" t="s">
        <v>1035</v>
      </c>
      <c r="F54" s="736"/>
      <c r="G54" s="736"/>
      <c r="H54" s="177"/>
      <c r="I54" s="177"/>
      <c r="J54" s="177"/>
      <c r="K54" s="177"/>
      <c r="L54" s="177"/>
      <c r="S54"/>
      <c r="T54"/>
      <c r="U54"/>
      <c r="V54"/>
      <c r="W54"/>
      <c r="X54"/>
      <c r="Y54"/>
    </row>
    <row r="55" spans="1:25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S55"/>
      <c r="T55"/>
      <c r="U55"/>
      <c r="V55"/>
      <c r="W55"/>
      <c r="X55"/>
      <c r="Y55"/>
    </row>
    <row r="56" spans="1:25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</row>
    <row r="57" spans="1:25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</row>
    <row r="58" spans="1:25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</row>
    <row r="59" spans="1:25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</row>
    <row r="61" spans="1:25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</row>
    <row r="62" spans="1:25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25">
      <c r="B71" s="20" t="s">
        <v>1261</v>
      </c>
      <c r="C71" s="21">
        <v>5888.5839999999998</v>
      </c>
      <c r="D71" s="51"/>
      <c r="E71" s="22"/>
      <c r="F71" s="22" t="s">
        <v>1262</v>
      </c>
      <c r="G71" s="84" t="s">
        <v>1263</v>
      </c>
      <c r="H71" s="84" t="s">
        <v>1264</v>
      </c>
      <c r="I71" s="22" t="s">
        <v>1100</v>
      </c>
      <c r="J71" s="84" t="s">
        <v>1101</v>
      </c>
      <c r="K71" s="84" t="s">
        <v>1102</v>
      </c>
      <c r="S71"/>
      <c r="T71"/>
      <c r="U71"/>
      <c r="V71"/>
      <c r="W71"/>
      <c r="X71"/>
      <c r="Y71"/>
    </row>
    <row r="72" spans="1:25">
      <c r="B72" s="20" t="s">
        <v>1099</v>
      </c>
      <c r="C72" s="21">
        <v>5889.9508999999998</v>
      </c>
      <c r="D72" s="51"/>
      <c r="E72" s="22"/>
      <c r="F72" s="22" t="s">
        <v>652</v>
      </c>
      <c r="G72" s="84" t="s">
        <v>653</v>
      </c>
      <c r="H72" s="84" t="s">
        <v>654</v>
      </c>
      <c r="I72" s="22" t="s">
        <v>1294</v>
      </c>
      <c r="J72" s="84" t="s">
        <v>1295</v>
      </c>
      <c r="K72" s="84" t="s">
        <v>501</v>
      </c>
      <c r="S72"/>
      <c r="T72"/>
      <c r="U72"/>
      <c r="V72"/>
      <c r="W72"/>
      <c r="X72"/>
      <c r="Y72"/>
    </row>
    <row r="73" spans="1:25">
      <c r="B73" s="20" t="s">
        <v>502</v>
      </c>
      <c r="C73" s="21">
        <v>5891.451</v>
      </c>
      <c r="D73" s="51"/>
      <c r="E73" s="22"/>
      <c r="F73" s="84" t="s">
        <v>503</v>
      </c>
      <c r="G73" s="84" t="s">
        <v>504</v>
      </c>
      <c r="H73" s="84" t="s">
        <v>505</v>
      </c>
      <c r="I73" s="22" t="s">
        <v>480</v>
      </c>
      <c r="J73" s="84" t="s">
        <v>496</v>
      </c>
      <c r="K73" s="84" t="s">
        <v>509</v>
      </c>
      <c r="S73" s="35"/>
      <c r="T73" s="35"/>
      <c r="U73" s="35"/>
      <c r="V73" s="35"/>
      <c r="W73"/>
      <c r="X73"/>
      <c r="Y73"/>
    </row>
    <row r="74" spans="1:25">
      <c r="B74" s="20" t="s">
        <v>497</v>
      </c>
      <c r="C74" s="89">
        <v>7647.38</v>
      </c>
      <c r="D74" s="51"/>
      <c r="E74" s="22"/>
      <c r="F74" s="22" t="s">
        <v>1132</v>
      </c>
      <c r="G74" s="84" t="s">
        <v>1095</v>
      </c>
      <c r="H74" s="84" t="s">
        <v>1293</v>
      </c>
      <c r="I74" s="22" t="s">
        <v>498</v>
      </c>
      <c r="J74" s="84" t="s">
        <v>499</v>
      </c>
      <c r="K74" s="84" t="s">
        <v>500</v>
      </c>
      <c r="S74"/>
      <c r="T74"/>
      <c r="U74"/>
      <c r="V74"/>
      <c r="W74"/>
      <c r="X74"/>
      <c r="Y74"/>
    </row>
    <row r="75" spans="1:25">
      <c r="B75" s="20" t="s">
        <v>374</v>
      </c>
      <c r="C75" s="21">
        <v>7698.9647000000004</v>
      </c>
      <c r="D75" s="51"/>
      <c r="E75" s="22"/>
      <c r="F75" s="22" t="s">
        <v>375</v>
      </c>
      <c r="G75" s="84" t="s">
        <v>376</v>
      </c>
      <c r="H75" s="84" t="s">
        <v>377</v>
      </c>
      <c r="I75" s="22" t="s">
        <v>378</v>
      </c>
      <c r="J75" s="84" t="s">
        <v>379</v>
      </c>
      <c r="K75" s="84" t="s">
        <v>380</v>
      </c>
      <c r="S75"/>
      <c r="T75"/>
      <c r="U75"/>
      <c r="V75"/>
      <c r="W75"/>
      <c r="X75"/>
      <c r="Y75"/>
    </row>
    <row r="76" spans="1:25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>
      <c r="B77" s="20" t="s">
        <v>1302</v>
      </c>
      <c r="C77" s="61" t="s">
        <v>1297</v>
      </c>
      <c r="D77" s="61"/>
      <c r="E77" s="22" t="s">
        <v>381</v>
      </c>
      <c r="K77" s="1"/>
      <c r="S77"/>
      <c r="T77"/>
      <c r="U77"/>
      <c r="V77"/>
      <c r="W77"/>
      <c r="X77"/>
      <c r="Y77"/>
    </row>
    <row r="78" spans="1:25">
      <c r="B78" s="20" t="s">
        <v>1303</v>
      </c>
      <c r="C78" s="61" t="s">
        <v>1298</v>
      </c>
      <c r="D78" s="61"/>
      <c r="E78" s="8"/>
      <c r="K78" s="1"/>
      <c r="S78"/>
      <c r="T78"/>
      <c r="U78"/>
      <c r="V78"/>
      <c r="W78"/>
      <c r="X78"/>
      <c r="Y78"/>
    </row>
    <row r="79" spans="1:25">
      <c r="B79" s="20" t="s">
        <v>1304</v>
      </c>
      <c r="C79" s="61" t="s">
        <v>1299</v>
      </c>
      <c r="D79" s="61"/>
      <c r="E79" s="8"/>
      <c r="K79" s="1"/>
      <c r="S79"/>
      <c r="T79"/>
      <c r="U79"/>
      <c r="V79"/>
      <c r="W79"/>
      <c r="X79"/>
      <c r="Y79"/>
    </row>
    <row r="80" spans="1:25">
      <c r="B80" s="20" t="s">
        <v>1305</v>
      </c>
      <c r="C80" s="61" t="s">
        <v>1138</v>
      </c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 t="s">
        <v>1139</v>
      </c>
      <c r="C82" s="6" t="s">
        <v>1140</v>
      </c>
      <c r="D82" s="43" t="s">
        <v>1141</v>
      </c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 t="s">
        <v>1142</v>
      </c>
      <c r="D83" s="43" t="s">
        <v>1143</v>
      </c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 t="s">
        <v>786</v>
      </c>
      <c r="C85" s="6">
        <v>1</v>
      </c>
      <c r="D85" s="62" t="s">
        <v>1032</v>
      </c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 t="s">
        <v>1183</v>
      </c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>
        <v>2</v>
      </c>
      <c r="D87" s="62" t="s">
        <v>1008</v>
      </c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 t="s">
        <v>1009</v>
      </c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>
        <v>3</v>
      </c>
      <c r="D89" s="87" t="s">
        <v>1010</v>
      </c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 t="s">
        <v>1353</v>
      </c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>
        <v>4</v>
      </c>
      <c r="D91" s="87" t="s">
        <v>1035</v>
      </c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 t="s">
        <v>1036</v>
      </c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43:E43"/>
    <mergeCell ref="J43:K43"/>
    <mergeCell ref="O12:P12"/>
    <mergeCell ref="D44:E44"/>
    <mergeCell ref="J44:K44"/>
    <mergeCell ref="G12:H12"/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K7" workbookViewId="0">
      <selection activeCell="AY25" sqref="AY2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783</v>
      </c>
      <c r="B4" s="3"/>
      <c r="C4" s="6"/>
      <c r="D4" s="43"/>
      <c r="E4" s="6"/>
      <c r="F4" s="738" t="s">
        <v>636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494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179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54" t="s">
        <v>412</v>
      </c>
      <c r="G8" s="754"/>
      <c r="H8" s="754"/>
      <c r="I8" s="754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69"/>
      <c r="G9" s="69"/>
      <c r="H9" s="69"/>
      <c r="I9" s="69" t="s">
        <v>1206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0.12013888888888889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1098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267.2</v>
      </c>
      <c r="Q14" s="100">
        <f>AVERAGE(O14:O16)</f>
        <v>267.39999999999998</v>
      </c>
      <c r="R14" s="100">
        <f>AVERAGE(P14:P16)</f>
        <v>267.46666666666664</v>
      </c>
      <c r="S14"/>
      <c r="T14" s="408"/>
      <c r="U14" s="438"/>
      <c r="V14" s="342"/>
      <c r="W14"/>
      <c r="X14"/>
      <c r="Y14"/>
    </row>
    <row r="15" spans="1:47">
      <c r="A15" s="45" t="s">
        <v>1338</v>
      </c>
      <c r="B15" s="45" t="s">
        <v>1266</v>
      </c>
      <c r="C15" s="38">
        <v>0.13958333333333334</v>
      </c>
      <c r="D15" s="32">
        <v>0</v>
      </c>
      <c r="E15" s="1">
        <v>30</v>
      </c>
      <c r="F15" s="19" t="s">
        <v>1037</v>
      </c>
      <c r="G15" s="47">
        <v>1190</v>
      </c>
      <c r="H15" s="1">
        <v>994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57" t="s">
        <v>489</v>
      </c>
      <c r="O15" s="100">
        <v>267.39999999999998</v>
      </c>
      <c r="P15" s="100">
        <v>267.60000000000002</v>
      </c>
      <c r="Q15" s="100">
        <v>267.39999999999998</v>
      </c>
      <c r="R15" s="100">
        <v>267.5</v>
      </c>
      <c r="S15"/>
      <c r="T15" s="408"/>
      <c r="U15" s="438"/>
      <c r="V15" s="342"/>
      <c r="W15"/>
      <c r="X15"/>
      <c r="Y15"/>
    </row>
    <row r="16" spans="1:47">
      <c r="A16" s="45" t="s">
        <v>1338</v>
      </c>
      <c r="B16" s="45" t="s">
        <v>1339</v>
      </c>
      <c r="C16" s="38">
        <v>0.1423611111111111</v>
      </c>
      <c r="D16" s="32">
        <v>0</v>
      </c>
      <c r="E16" s="1">
        <v>30</v>
      </c>
      <c r="F16" s="19" t="s">
        <v>1037</v>
      </c>
      <c r="G16" s="1">
        <v>1070</v>
      </c>
      <c r="H16" s="1">
        <v>874</v>
      </c>
      <c r="I16" s="91" t="s">
        <v>239</v>
      </c>
      <c r="J16" s="66" t="s">
        <v>1258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267.60000000000002</v>
      </c>
      <c r="Q16" s="100">
        <v>267.39999999999998</v>
      </c>
      <c r="R16" s="100">
        <v>267.5</v>
      </c>
      <c r="S16"/>
      <c r="T16" s="408"/>
      <c r="U16" s="438"/>
      <c r="V16" s="342"/>
      <c r="W16"/>
      <c r="X16"/>
      <c r="Y16"/>
    </row>
    <row r="17" spans="1:46">
      <c r="A17" s="45" t="s">
        <v>1338</v>
      </c>
      <c r="B17" t="s">
        <v>1340</v>
      </c>
      <c r="C17" s="38">
        <v>0.15277777777777776</v>
      </c>
      <c r="D17" s="32">
        <v>0</v>
      </c>
      <c r="E17" s="1">
        <v>30</v>
      </c>
      <c r="F17" s="16" t="s">
        <v>1038</v>
      </c>
      <c r="G17" s="1">
        <v>880</v>
      </c>
      <c r="H17" s="1">
        <v>863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91" t="s">
        <v>1268</v>
      </c>
      <c r="O17" s="100">
        <v>265</v>
      </c>
      <c r="P17" s="100">
        <v>261.8</v>
      </c>
      <c r="Q17" s="100">
        <f>AVERAGE(O17,O30)</f>
        <v>265</v>
      </c>
      <c r="R17" s="100">
        <f>AVERAGE(P17,P30)</f>
        <v>261.89999999999998</v>
      </c>
      <c r="S17"/>
      <c r="T17" s="408"/>
      <c r="U17" s="438"/>
      <c r="V17" s="342"/>
      <c r="W17"/>
      <c r="X17"/>
      <c r="Y17"/>
    </row>
    <row r="18" spans="1:46">
      <c r="A18" s="45" t="s">
        <v>1309</v>
      </c>
      <c r="B18" t="s">
        <v>1269</v>
      </c>
      <c r="C18" s="38">
        <v>0.16944444444444443</v>
      </c>
      <c r="E18" s="1">
        <v>30</v>
      </c>
      <c r="F18" s="16" t="s">
        <v>1039</v>
      </c>
      <c r="G18" s="1">
        <v>870</v>
      </c>
      <c r="H18" s="1">
        <f>863-86</f>
        <v>777</v>
      </c>
      <c r="I18" t="s">
        <v>1093</v>
      </c>
      <c r="J18" s="92" t="s">
        <v>796</v>
      </c>
      <c r="K18" s="33">
        <v>4</v>
      </c>
      <c r="L18" s="33">
        <v>180</v>
      </c>
      <c r="M18" s="19">
        <v>7698.9647000000004</v>
      </c>
      <c r="Q18" s="100">
        <v>265</v>
      </c>
      <c r="R18" s="100">
        <v>261.8</v>
      </c>
      <c r="S18" s="431" t="s">
        <v>1188</v>
      </c>
      <c r="T18" s="408"/>
      <c r="U18" s="438"/>
      <c r="V18" s="342"/>
      <c r="W18"/>
      <c r="X18"/>
      <c r="Y18"/>
      <c r="Z18" s="645">
        <v>172.23901000000001</v>
      </c>
      <c r="AA18" s="645">
        <v>-0.47027999999999998</v>
      </c>
      <c r="AB18" s="642">
        <v>188.9933</v>
      </c>
      <c r="AC18" s="642">
        <v>57.165399999999998</v>
      </c>
      <c r="AD18" s="644">
        <v>11.8193242963</v>
      </c>
      <c r="AE18" s="642">
        <v>1.1890000000000001</v>
      </c>
      <c r="AF18" s="642">
        <v>0.188</v>
      </c>
      <c r="AG18" s="642">
        <v>4.62</v>
      </c>
      <c r="AH18" s="642">
        <v>77.87</v>
      </c>
      <c r="AI18" s="641">
        <v>1835.6569999999999</v>
      </c>
      <c r="AJ18" s="642">
        <v>355.50205999999997</v>
      </c>
      <c r="AK18" s="642">
        <v>4.4100999999999999</v>
      </c>
      <c r="AL18" s="642">
        <v>51.459769999999999</v>
      </c>
      <c r="AM18" s="642">
        <v>-0.54508999999999996</v>
      </c>
      <c r="AN18" s="640">
        <v>151262977.80000001</v>
      </c>
      <c r="AO18" s="643">
        <v>1.1230148</v>
      </c>
      <c r="AP18" s="640">
        <v>390449.53531000001</v>
      </c>
      <c r="AQ18" s="643">
        <v>-1.36186E-2</v>
      </c>
      <c r="AR18" s="642">
        <v>123.7557</v>
      </c>
      <c r="AS18" s="640" t="s">
        <v>472</v>
      </c>
      <c r="AT18" s="642">
        <v>56.121200000000002</v>
      </c>
    </row>
    <row r="19" spans="1:46">
      <c r="A19" s="50" t="s">
        <v>895</v>
      </c>
      <c r="B19" s="25" t="s">
        <v>1244</v>
      </c>
      <c r="C19" s="15">
        <v>0.17083333333333331</v>
      </c>
      <c r="D19" s="32"/>
      <c r="E19" s="19">
        <v>300</v>
      </c>
      <c r="F19" s="16" t="s">
        <v>1039</v>
      </c>
      <c r="G19" s="1">
        <v>870</v>
      </c>
      <c r="H19" s="1">
        <f>863-86</f>
        <v>777</v>
      </c>
      <c r="I19" s="57" t="s">
        <v>1300</v>
      </c>
      <c r="J19" s="92" t="s">
        <v>796</v>
      </c>
      <c r="K19" s="33">
        <v>4</v>
      </c>
      <c r="L19" s="33">
        <v>180</v>
      </c>
      <c r="M19" s="19">
        <v>7698.9647000000004</v>
      </c>
      <c r="Q19" s="100">
        <v>265</v>
      </c>
      <c r="R19" s="100">
        <v>261.8</v>
      </c>
      <c r="S19" s="431" t="s">
        <v>1100</v>
      </c>
      <c r="T19" s="408">
        <v>0</v>
      </c>
      <c r="U19" s="441">
        <v>0</v>
      </c>
      <c r="V19" s="431" t="s">
        <v>12</v>
      </c>
      <c r="W19" s="641">
        <v>84.113311645906293</v>
      </c>
      <c r="X19" s="641">
        <v>-13.747272410392513</v>
      </c>
      <c r="Y19" s="641">
        <v>170.3657832087672</v>
      </c>
      <c r="Z19" s="645">
        <v>172.26292000000001</v>
      </c>
      <c r="AA19" s="645">
        <v>-0.48443999999999998</v>
      </c>
      <c r="AB19" s="642">
        <v>191.22579999999999</v>
      </c>
      <c r="AC19" s="642">
        <v>56.968299999999999</v>
      </c>
      <c r="AD19" s="644">
        <v>11.9028857815</v>
      </c>
      <c r="AE19" s="642">
        <v>1.1919999999999999</v>
      </c>
      <c r="AF19" s="642">
        <v>0.189</v>
      </c>
      <c r="AG19" s="642">
        <v>4.62</v>
      </c>
      <c r="AH19" s="642">
        <v>77.887</v>
      </c>
      <c r="AI19" s="641">
        <v>1835.67</v>
      </c>
      <c r="AJ19" s="642">
        <v>355.48401999999999</v>
      </c>
      <c r="AK19" s="642">
        <v>4.4130500000000001</v>
      </c>
      <c r="AL19" s="642">
        <v>51.417430000000003</v>
      </c>
      <c r="AM19" s="642">
        <v>-0.54517000000000004</v>
      </c>
      <c r="AN19" s="640">
        <v>151263314.59999999</v>
      </c>
      <c r="AO19" s="643">
        <v>1.1226442999999999</v>
      </c>
      <c r="AP19" s="640">
        <v>390446.67043</v>
      </c>
      <c r="AQ19" s="643">
        <v>-5.4819999999999999E-3</v>
      </c>
      <c r="AR19" s="642">
        <v>123.77979999999999</v>
      </c>
      <c r="AS19" s="640" t="s">
        <v>472</v>
      </c>
      <c r="AT19" s="642">
        <v>56.097200000000001</v>
      </c>
    </row>
    <row r="20" spans="1:46">
      <c r="A20" s="50" t="s">
        <v>895</v>
      </c>
      <c r="B20" s="25" t="s">
        <v>1221</v>
      </c>
      <c r="C20" s="15">
        <v>0.1763888888888889</v>
      </c>
      <c r="D20" s="32"/>
      <c r="E20" s="19">
        <v>300</v>
      </c>
      <c r="F20" s="16" t="s">
        <v>1039</v>
      </c>
      <c r="G20" s="1">
        <v>870</v>
      </c>
      <c r="H20" s="1">
        <v>777</v>
      </c>
      <c r="I20" s="57" t="s">
        <v>792</v>
      </c>
      <c r="J20" s="92" t="s">
        <v>796</v>
      </c>
      <c r="K20" s="33">
        <v>4</v>
      </c>
      <c r="L20" s="33">
        <v>180</v>
      </c>
      <c r="M20" s="19">
        <v>7698.9647000000004</v>
      </c>
      <c r="Q20" s="100">
        <v>265</v>
      </c>
      <c r="R20" s="100">
        <v>261.8</v>
      </c>
      <c r="S20" s="431" t="s">
        <v>1100</v>
      </c>
      <c r="T20" s="408">
        <v>0</v>
      </c>
      <c r="U20" s="441">
        <v>0</v>
      </c>
      <c r="V20" s="431" t="s">
        <v>200</v>
      </c>
      <c r="W20" s="641">
        <v>83.958145627892577</v>
      </c>
      <c r="X20" s="641">
        <v>-14.857497395913359</v>
      </c>
      <c r="Y20" s="641">
        <v>390.4088780973857</v>
      </c>
      <c r="Z20" s="645">
        <v>172.30126999999999</v>
      </c>
      <c r="AA20" s="645">
        <v>-0.5071</v>
      </c>
      <c r="AB20" s="642">
        <v>194.74189999999999</v>
      </c>
      <c r="AC20" s="642">
        <v>56.570999999999998</v>
      </c>
      <c r="AD20" s="644">
        <v>12.036584158</v>
      </c>
      <c r="AE20" s="642">
        <v>1.1970000000000001</v>
      </c>
      <c r="AF20" s="642">
        <v>0.189</v>
      </c>
      <c r="AG20" s="642">
        <v>4.62</v>
      </c>
      <c r="AH20" s="642">
        <v>77.915000000000006</v>
      </c>
      <c r="AI20" s="641">
        <v>1835.6679999999999</v>
      </c>
      <c r="AJ20" s="642">
        <v>355.45524999999998</v>
      </c>
      <c r="AK20" s="642">
        <v>4.4177200000000001</v>
      </c>
      <c r="AL20" s="642">
        <v>51.349699999999999</v>
      </c>
      <c r="AM20" s="642">
        <v>-0.54530000000000001</v>
      </c>
      <c r="AN20" s="640">
        <v>151263853.30000001</v>
      </c>
      <c r="AO20" s="643">
        <v>1.1220507</v>
      </c>
      <c r="AP20" s="640">
        <v>390447.15594999999</v>
      </c>
      <c r="AQ20" s="643">
        <v>7.4954000000000002E-3</v>
      </c>
      <c r="AR20" s="642">
        <v>123.81829999999999</v>
      </c>
      <c r="AS20" s="640" t="s">
        <v>472</v>
      </c>
      <c r="AT20" s="642">
        <v>56.058799999999998</v>
      </c>
    </row>
    <row r="21" spans="1:46">
      <c r="A21" s="50" t="s">
        <v>895</v>
      </c>
      <c r="B21" s="25" t="s">
        <v>1182</v>
      </c>
      <c r="C21" s="38">
        <v>0.18194444444444444</v>
      </c>
      <c r="E21" s="19">
        <v>300</v>
      </c>
      <c r="F21" s="16" t="s">
        <v>1039</v>
      </c>
      <c r="G21" s="1">
        <v>870</v>
      </c>
      <c r="H21" s="1">
        <v>777</v>
      </c>
      <c r="I21" s="91" t="s">
        <v>943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265</v>
      </c>
      <c r="R21" s="100">
        <v>261.8</v>
      </c>
      <c r="S21" s="431" t="s">
        <v>1100</v>
      </c>
      <c r="T21" s="408">
        <v>-28</v>
      </c>
      <c r="U21" s="441">
        <v>0</v>
      </c>
      <c r="V21" s="431" t="s">
        <v>12</v>
      </c>
      <c r="W21" s="641">
        <v>83.668501611874234</v>
      </c>
      <c r="X21" s="641">
        <v>-16.873174537242228</v>
      </c>
      <c r="Y21" s="641">
        <v>955.51816891752014</v>
      </c>
      <c r="Z21" s="645">
        <v>172.33976000000001</v>
      </c>
      <c r="AA21" s="645">
        <v>-0.52973999999999999</v>
      </c>
      <c r="AB21" s="642">
        <v>198.1755</v>
      </c>
      <c r="AC21" s="642">
        <v>56.076000000000001</v>
      </c>
      <c r="AD21" s="644">
        <v>12.1702825344</v>
      </c>
      <c r="AE21" s="642">
        <v>1.204</v>
      </c>
      <c r="AF21" s="642">
        <v>0.19</v>
      </c>
      <c r="AG21" s="642">
        <v>4.62</v>
      </c>
      <c r="AH21" s="642">
        <v>77.942999999999998</v>
      </c>
      <c r="AI21" s="641">
        <v>1835.636</v>
      </c>
      <c r="AJ21" s="642">
        <v>355.42658999999998</v>
      </c>
      <c r="AK21" s="642">
        <v>4.42232</v>
      </c>
      <c r="AL21" s="642">
        <v>51.281959999999998</v>
      </c>
      <c r="AM21" s="642">
        <v>-0.54542000000000002</v>
      </c>
      <c r="AN21" s="640">
        <v>151264391.80000001</v>
      </c>
      <c r="AO21" s="643">
        <v>1.1214561000000001</v>
      </c>
      <c r="AP21" s="640">
        <v>390453.85632999998</v>
      </c>
      <c r="AQ21" s="643">
        <v>2.0408599999999999E-2</v>
      </c>
      <c r="AR21" s="642">
        <v>123.8569</v>
      </c>
      <c r="AS21" s="640" t="s">
        <v>472</v>
      </c>
      <c r="AT21" s="642">
        <v>56.020200000000003</v>
      </c>
    </row>
    <row r="22" spans="1:46">
      <c r="A22" s="50" t="s">
        <v>895</v>
      </c>
      <c r="B22" s="25" t="s">
        <v>582</v>
      </c>
      <c r="C22" s="38">
        <v>0.18680555555555556</v>
      </c>
      <c r="E22" s="19">
        <v>300</v>
      </c>
      <c r="F22" s="16" t="s">
        <v>1039</v>
      </c>
      <c r="G22" s="1">
        <v>870</v>
      </c>
      <c r="H22" s="1">
        <v>777</v>
      </c>
      <c r="I22" s="91" t="s">
        <v>944</v>
      </c>
      <c r="J22" s="92" t="s">
        <v>796</v>
      </c>
      <c r="K22" s="33">
        <v>4</v>
      </c>
      <c r="L22" s="33">
        <v>180</v>
      </c>
      <c r="M22" s="19">
        <v>7698.9647000000004</v>
      </c>
      <c r="Q22" s="100">
        <v>265</v>
      </c>
      <c r="R22" s="100">
        <v>261.8</v>
      </c>
      <c r="S22" s="431" t="s">
        <v>1100</v>
      </c>
      <c r="T22" s="408">
        <v>-42</v>
      </c>
      <c r="U22" s="441">
        <v>0</v>
      </c>
      <c r="V22" s="431" t="s">
        <v>12</v>
      </c>
      <c r="W22" s="641">
        <v>83.496444547238397</v>
      </c>
      <c r="X22" s="641">
        <v>-17.837537189360493</v>
      </c>
      <c r="Y22" s="641">
        <v>1350.0110344075374</v>
      </c>
      <c r="Z22" s="645">
        <v>172.37358</v>
      </c>
      <c r="AA22" s="645">
        <v>-0.54954999999999998</v>
      </c>
      <c r="AB22" s="642">
        <v>201.1018</v>
      </c>
      <c r="AC22" s="642">
        <v>55.566200000000002</v>
      </c>
      <c r="AD22" s="644">
        <v>12.2872686137</v>
      </c>
      <c r="AE22" s="642">
        <v>1.2110000000000001</v>
      </c>
      <c r="AF22" s="642">
        <v>0.192</v>
      </c>
      <c r="AG22" s="642">
        <v>4.62</v>
      </c>
      <c r="AH22" s="642">
        <v>77.966999999999999</v>
      </c>
      <c r="AI22" s="641">
        <v>1835.585</v>
      </c>
      <c r="AJ22" s="642">
        <v>355.40163000000001</v>
      </c>
      <c r="AK22" s="642">
        <v>4.4262899999999998</v>
      </c>
      <c r="AL22" s="642">
        <v>51.22269</v>
      </c>
      <c r="AM22" s="642">
        <v>-0.54552999999999996</v>
      </c>
      <c r="AN22" s="640">
        <v>151264862.69999999</v>
      </c>
      <c r="AO22" s="643">
        <v>1.120935</v>
      </c>
      <c r="AP22" s="640">
        <v>390464.79028999998</v>
      </c>
      <c r="AQ22" s="643">
        <v>3.1642700000000003E-2</v>
      </c>
      <c r="AR22" s="642">
        <v>123.8908</v>
      </c>
      <c r="AS22" s="640" t="s">
        <v>472</v>
      </c>
      <c r="AT22" s="642">
        <v>55.9863</v>
      </c>
    </row>
    <row r="23" spans="1:46">
      <c r="A23" s="50" t="s">
        <v>793</v>
      </c>
      <c r="B23" s="25" t="s">
        <v>794</v>
      </c>
      <c r="C23" s="38">
        <v>0.19236111111111112</v>
      </c>
      <c r="E23" s="19">
        <v>300</v>
      </c>
      <c r="F23" s="16" t="s">
        <v>1039</v>
      </c>
      <c r="G23" s="1">
        <v>870</v>
      </c>
      <c r="H23" s="1">
        <v>777</v>
      </c>
      <c r="I23" s="57" t="s">
        <v>1300</v>
      </c>
      <c r="J23" s="92" t="s">
        <v>796</v>
      </c>
      <c r="K23" s="33">
        <v>4</v>
      </c>
      <c r="L23" s="33">
        <v>180</v>
      </c>
      <c r="M23" s="19">
        <v>7698.9647000000004</v>
      </c>
      <c r="Q23" s="100">
        <v>265</v>
      </c>
      <c r="R23" s="100">
        <v>261.8</v>
      </c>
      <c r="S23" s="431" t="s">
        <v>498</v>
      </c>
      <c r="T23" s="408">
        <v>0</v>
      </c>
      <c r="U23" s="441">
        <v>0</v>
      </c>
      <c r="V23" s="431" t="s">
        <v>12</v>
      </c>
      <c r="W23" s="641">
        <v>86.335718527286176</v>
      </c>
      <c r="X23" s="641">
        <v>15.783362627955601</v>
      </c>
      <c r="Y23" s="641">
        <v>170.37683053740284</v>
      </c>
      <c r="Z23" s="645">
        <v>172.41240999999999</v>
      </c>
      <c r="AA23" s="645">
        <v>-0.57218000000000002</v>
      </c>
      <c r="AB23" s="642">
        <v>204.34719999999999</v>
      </c>
      <c r="AC23" s="642">
        <v>54.900100000000002</v>
      </c>
      <c r="AD23" s="644">
        <v>12.4209669902</v>
      </c>
      <c r="AE23" s="642">
        <v>1.2210000000000001</v>
      </c>
      <c r="AF23" s="642">
        <v>0.193</v>
      </c>
      <c r="AG23" s="642">
        <v>4.62</v>
      </c>
      <c r="AH23" s="642">
        <v>77.995000000000005</v>
      </c>
      <c r="AI23" s="641">
        <v>1835.499</v>
      </c>
      <c r="AJ23" s="642">
        <v>355.37328000000002</v>
      </c>
      <c r="AK23" s="642">
        <v>4.4307299999999996</v>
      </c>
      <c r="AL23" s="642">
        <v>51.154949999999999</v>
      </c>
      <c r="AM23" s="642">
        <v>-0.54566000000000003</v>
      </c>
      <c r="AN23" s="640">
        <v>151265400.59999999</v>
      </c>
      <c r="AO23" s="643">
        <v>1.1203384000000001</v>
      </c>
      <c r="AP23" s="640">
        <v>390483.04452</v>
      </c>
      <c r="AQ23" s="643">
        <v>4.4393700000000001E-2</v>
      </c>
      <c r="AR23" s="642">
        <v>123.9298</v>
      </c>
      <c r="AS23" s="640" t="s">
        <v>472</v>
      </c>
      <c r="AT23" s="642">
        <v>55.947400000000002</v>
      </c>
    </row>
    <row r="24" spans="1:46">
      <c r="A24" s="50" t="s">
        <v>793</v>
      </c>
      <c r="B24" s="25" t="s">
        <v>795</v>
      </c>
      <c r="C24" s="38">
        <v>0.19722222222222222</v>
      </c>
      <c r="E24" s="19">
        <v>300</v>
      </c>
      <c r="F24" s="16" t="s">
        <v>1039</v>
      </c>
      <c r="G24" s="1">
        <v>870</v>
      </c>
      <c r="H24" s="1">
        <v>777</v>
      </c>
      <c r="I24" s="57" t="s">
        <v>792</v>
      </c>
      <c r="J24" s="92" t="s">
        <v>796</v>
      </c>
      <c r="K24" s="33">
        <v>4</v>
      </c>
      <c r="L24" s="33">
        <v>180</v>
      </c>
      <c r="M24" s="19">
        <v>7698.9647000000004</v>
      </c>
      <c r="Q24" s="100">
        <v>265</v>
      </c>
      <c r="R24" s="100">
        <v>261.8</v>
      </c>
      <c r="S24" s="431" t="s">
        <v>498</v>
      </c>
      <c r="T24" s="408">
        <v>0</v>
      </c>
      <c r="U24" s="441">
        <v>0</v>
      </c>
      <c r="V24" s="431" t="s">
        <v>200</v>
      </c>
      <c r="W24" s="641">
        <v>85.88733938955906</v>
      </c>
      <c r="X24" s="641">
        <v>10.93636864383874</v>
      </c>
      <c r="Y24" s="641">
        <v>390.47311762983736</v>
      </c>
      <c r="Z24" s="645">
        <v>172.44657000000001</v>
      </c>
      <c r="AA24" s="645">
        <v>-0.59196000000000004</v>
      </c>
      <c r="AB24" s="642">
        <v>207.09440000000001</v>
      </c>
      <c r="AC24" s="642">
        <v>54.247999999999998</v>
      </c>
      <c r="AD24" s="644">
        <v>12.5379530695</v>
      </c>
      <c r="AE24" s="642">
        <v>1.2310000000000001</v>
      </c>
      <c r="AF24" s="642">
        <v>0.19500000000000001</v>
      </c>
      <c r="AG24" s="642">
        <v>4.62</v>
      </c>
      <c r="AH24" s="642">
        <v>78.02</v>
      </c>
      <c r="AI24" s="641">
        <v>1835.4010000000001</v>
      </c>
      <c r="AJ24" s="642">
        <v>355.34863000000001</v>
      </c>
      <c r="AK24" s="642">
        <v>4.43452</v>
      </c>
      <c r="AL24" s="642">
        <v>51.095680000000002</v>
      </c>
      <c r="AM24" s="642">
        <v>-0.54576999999999998</v>
      </c>
      <c r="AN24" s="640">
        <v>151265871</v>
      </c>
      <c r="AO24" s="643">
        <v>1.1198155999999999</v>
      </c>
      <c r="AP24" s="640">
        <v>390504.01906999998</v>
      </c>
      <c r="AQ24" s="643">
        <v>5.5462400000000002E-2</v>
      </c>
      <c r="AR24" s="642">
        <v>123.964</v>
      </c>
      <c r="AS24" s="640" t="s">
        <v>472</v>
      </c>
      <c r="AT24" s="642">
        <v>55.913200000000003</v>
      </c>
    </row>
    <row r="25" spans="1:46">
      <c r="A25" s="50" t="s">
        <v>793</v>
      </c>
      <c r="B25" s="25" t="s">
        <v>797</v>
      </c>
      <c r="C25" s="15">
        <v>0.20277777777777781</v>
      </c>
      <c r="D25" s="32"/>
      <c r="E25" s="19">
        <v>300</v>
      </c>
      <c r="F25" s="16" t="s">
        <v>1039</v>
      </c>
      <c r="G25" s="1">
        <v>870</v>
      </c>
      <c r="H25" s="1">
        <v>777</v>
      </c>
      <c r="I25" s="91" t="s">
        <v>943</v>
      </c>
      <c r="J25" s="92" t="s">
        <v>796</v>
      </c>
      <c r="K25" s="33">
        <v>4</v>
      </c>
      <c r="L25" s="33">
        <v>180</v>
      </c>
      <c r="M25" s="19">
        <v>7698.9647000000004</v>
      </c>
      <c r="Q25" s="100">
        <v>265</v>
      </c>
      <c r="R25" s="100">
        <v>261.8</v>
      </c>
      <c r="S25" s="431" t="s">
        <v>498</v>
      </c>
      <c r="T25" s="408">
        <v>-28</v>
      </c>
      <c r="U25" s="441">
        <v>0</v>
      </c>
      <c r="V25" s="431" t="s">
        <v>12</v>
      </c>
      <c r="W25" s="641">
        <v>85.274485505857939</v>
      </c>
      <c r="X25" s="641">
        <v>4.2508744827328035</v>
      </c>
      <c r="Y25" s="641">
        <v>828.44833866312365</v>
      </c>
      <c r="Z25" s="645">
        <v>172.48585</v>
      </c>
      <c r="AA25" s="645">
        <v>-0.61456</v>
      </c>
      <c r="AB25" s="642">
        <v>210.12370000000001</v>
      </c>
      <c r="AC25" s="642">
        <v>53.428400000000003</v>
      </c>
      <c r="AD25" s="644">
        <v>12.6716514459</v>
      </c>
      <c r="AE25" s="642">
        <v>1.244</v>
      </c>
      <c r="AF25" s="642">
        <v>0.19700000000000001</v>
      </c>
      <c r="AG25" s="642">
        <v>4.62</v>
      </c>
      <c r="AH25" s="642">
        <v>78.048000000000002</v>
      </c>
      <c r="AI25" s="641">
        <v>1835.261</v>
      </c>
      <c r="AJ25" s="642">
        <v>355.32067999999998</v>
      </c>
      <c r="AK25" s="642">
        <v>4.4387499999999998</v>
      </c>
      <c r="AL25" s="642">
        <v>51.027949999999997</v>
      </c>
      <c r="AM25" s="642">
        <v>-0.54588999999999999</v>
      </c>
      <c r="AN25" s="640">
        <v>151266408.40000001</v>
      </c>
      <c r="AO25" s="643">
        <v>1.1192172</v>
      </c>
      <c r="AP25" s="640">
        <v>390533.65704000002</v>
      </c>
      <c r="AQ25" s="643">
        <v>6.7997699999999994E-2</v>
      </c>
      <c r="AR25" s="642">
        <v>124.0034</v>
      </c>
      <c r="AS25" s="640" t="s">
        <v>472</v>
      </c>
      <c r="AT25" s="642">
        <v>55.873899999999999</v>
      </c>
    </row>
    <row r="26" spans="1:46">
      <c r="A26" s="50" t="s">
        <v>162</v>
      </c>
      <c r="B26" s="25" t="s">
        <v>798</v>
      </c>
      <c r="C26" s="38">
        <v>0.21180555555555555</v>
      </c>
      <c r="E26" s="19">
        <v>300</v>
      </c>
      <c r="F26" s="16" t="s">
        <v>1039</v>
      </c>
      <c r="G26" s="1">
        <v>870</v>
      </c>
      <c r="H26" s="1">
        <v>777</v>
      </c>
      <c r="I26" s="57" t="s">
        <v>1300</v>
      </c>
      <c r="J26" s="92" t="s">
        <v>796</v>
      </c>
      <c r="K26" s="33">
        <v>4</v>
      </c>
      <c r="L26" s="33">
        <v>180</v>
      </c>
      <c r="M26" s="19">
        <v>7698.9647000000004</v>
      </c>
      <c r="Q26" s="100">
        <v>265</v>
      </c>
      <c r="R26" s="100">
        <v>261.8</v>
      </c>
      <c r="S26" s="433" t="s">
        <v>480</v>
      </c>
      <c r="T26" s="408">
        <v>0</v>
      </c>
      <c r="U26" s="441">
        <v>0</v>
      </c>
      <c r="V26" s="431" t="s">
        <v>12</v>
      </c>
      <c r="W26" s="641">
        <v>82.55849962817264</v>
      </c>
      <c r="X26" s="641">
        <v>-28.280791612173566</v>
      </c>
      <c r="Y26" s="641">
        <v>170.42118196007732</v>
      </c>
      <c r="Z26" s="645">
        <v>172.55031</v>
      </c>
      <c r="AA26" s="645">
        <v>-0.65125999999999995</v>
      </c>
      <c r="AB26" s="642">
        <v>214.7884</v>
      </c>
      <c r="AC26" s="642">
        <v>51.940600000000003</v>
      </c>
      <c r="AD26" s="644">
        <v>12.888911307600001</v>
      </c>
      <c r="AE26" s="642">
        <v>1.2689999999999999</v>
      </c>
      <c r="AF26" s="642">
        <v>0.20100000000000001</v>
      </c>
      <c r="AG26" s="642">
        <v>4.62</v>
      </c>
      <c r="AH26" s="642">
        <v>78.094999999999999</v>
      </c>
      <c r="AI26" s="641">
        <v>1834.9749999999999</v>
      </c>
      <c r="AJ26" s="642">
        <v>355.27580999999998</v>
      </c>
      <c r="AK26" s="642">
        <v>4.4453199999999997</v>
      </c>
      <c r="AL26" s="642">
        <v>50.917870000000001</v>
      </c>
      <c r="AM26" s="642">
        <v>-0.54610000000000003</v>
      </c>
      <c r="AN26" s="640">
        <v>151267281</v>
      </c>
      <c r="AO26" s="643">
        <v>1.1182426000000001</v>
      </c>
      <c r="AP26" s="640">
        <v>390594.55365999998</v>
      </c>
      <c r="AQ26" s="643">
        <v>8.8069499999999995E-2</v>
      </c>
      <c r="AR26" s="642">
        <v>124.06789999999999</v>
      </c>
      <c r="AS26" s="640" t="s">
        <v>472</v>
      </c>
      <c r="AT26" s="642">
        <v>55.8095</v>
      </c>
    </row>
    <row r="27" spans="1:46">
      <c r="A27" s="50" t="s">
        <v>162</v>
      </c>
      <c r="B27" s="25" t="s">
        <v>799</v>
      </c>
      <c r="C27" s="38">
        <v>0.21736111111111112</v>
      </c>
      <c r="E27" s="19">
        <v>300</v>
      </c>
      <c r="F27" s="16" t="s">
        <v>1039</v>
      </c>
      <c r="G27" s="1">
        <v>870</v>
      </c>
      <c r="H27" s="1">
        <v>777</v>
      </c>
      <c r="I27" s="57" t="s">
        <v>792</v>
      </c>
      <c r="J27" s="92" t="s">
        <v>796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261.8</v>
      </c>
      <c r="S27" s="433" t="s">
        <v>480</v>
      </c>
      <c r="T27" s="408">
        <v>0</v>
      </c>
      <c r="U27" s="441">
        <v>0</v>
      </c>
      <c r="V27" s="431" t="s">
        <v>200</v>
      </c>
      <c r="W27" s="641">
        <v>82.534959277518169</v>
      </c>
      <c r="X27" s="641">
        <v>-27.879753038006982</v>
      </c>
      <c r="Y27" s="641">
        <v>390.61166425875126</v>
      </c>
      <c r="Z27" s="645">
        <v>172.59039999999999</v>
      </c>
      <c r="AA27" s="645">
        <v>-0.67381999999999997</v>
      </c>
      <c r="AB27" s="642">
        <v>217.4999</v>
      </c>
      <c r="AC27" s="642">
        <v>50.937399999999997</v>
      </c>
      <c r="AD27" s="644">
        <v>13.022609684000001</v>
      </c>
      <c r="AE27" s="642">
        <v>1.2869999999999999</v>
      </c>
      <c r="AF27" s="642">
        <v>0.20300000000000001</v>
      </c>
      <c r="AG27" s="642">
        <v>4.6100000000000003</v>
      </c>
      <c r="AH27" s="642">
        <v>78.123999999999995</v>
      </c>
      <c r="AI27" s="641">
        <v>1834.7629999999999</v>
      </c>
      <c r="AJ27" s="642">
        <v>355.24858999999998</v>
      </c>
      <c r="AK27" s="642">
        <v>4.44916</v>
      </c>
      <c r="AL27" s="642">
        <v>50.850140000000003</v>
      </c>
      <c r="AM27" s="642">
        <v>-0.54622000000000004</v>
      </c>
      <c r="AN27" s="640">
        <v>151267817.59999999</v>
      </c>
      <c r="AO27" s="643">
        <v>1.1176415</v>
      </c>
      <c r="AP27" s="640">
        <v>390639.75219000003</v>
      </c>
      <c r="AQ27" s="643">
        <v>0.1002146</v>
      </c>
      <c r="AR27" s="642">
        <v>124.108</v>
      </c>
      <c r="AS27" s="640" t="s">
        <v>472</v>
      </c>
      <c r="AT27" s="642">
        <v>55.769399999999997</v>
      </c>
    </row>
    <row r="28" spans="1:46">
      <c r="A28" s="50" t="s">
        <v>162</v>
      </c>
      <c r="B28" s="25" t="s">
        <v>800</v>
      </c>
      <c r="C28" s="38">
        <v>0.22361111111111109</v>
      </c>
      <c r="E28" s="19">
        <v>300</v>
      </c>
      <c r="F28" s="16" t="s">
        <v>1039</v>
      </c>
      <c r="G28" s="1">
        <v>870</v>
      </c>
      <c r="H28" s="1">
        <v>777</v>
      </c>
      <c r="I28" s="91" t="s">
        <v>943</v>
      </c>
      <c r="J28" s="92" t="s">
        <v>796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261.8</v>
      </c>
      <c r="S28" s="433" t="s">
        <v>480</v>
      </c>
      <c r="T28" s="408">
        <v>-28</v>
      </c>
      <c r="U28" s="441">
        <v>0</v>
      </c>
      <c r="V28" s="431" t="s">
        <v>12</v>
      </c>
      <c r="W28" s="641">
        <v>82.482052398322153</v>
      </c>
      <c r="X28" s="641">
        <v>-27.142104380517246</v>
      </c>
      <c r="Y28" s="641">
        <v>964.69851368633954</v>
      </c>
      <c r="Z28" s="645">
        <v>172.63595000000001</v>
      </c>
      <c r="AA28" s="645">
        <v>-0.69918000000000002</v>
      </c>
      <c r="AB28" s="642">
        <v>220.40819999999999</v>
      </c>
      <c r="AC28" s="642">
        <v>49.736600000000003</v>
      </c>
      <c r="AD28" s="644">
        <v>13.1730203575</v>
      </c>
      <c r="AE28" s="642">
        <v>1.3089999999999999</v>
      </c>
      <c r="AF28" s="642">
        <v>0.20699999999999999</v>
      </c>
      <c r="AG28" s="642">
        <v>4.6100000000000003</v>
      </c>
      <c r="AH28" s="642">
        <v>78.156999999999996</v>
      </c>
      <c r="AI28" s="641">
        <v>1834.492</v>
      </c>
      <c r="AJ28" s="642">
        <v>355.21834999999999</v>
      </c>
      <c r="AK28" s="642">
        <v>4.45329</v>
      </c>
      <c r="AL28" s="642">
        <v>50.77393</v>
      </c>
      <c r="AM28" s="642">
        <v>-0.54635999999999996</v>
      </c>
      <c r="AN28" s="640">
        <v>151268421</v>
      </c>
      <c r="AO28" s="643">
        <v>1.1169640000000001</v>
      </c>
      <c r="AP28" s="640">
        <v>390697.51556000003</v>
      </c>
      <c r="AQ28" s="643">
        <v>0.11366800000000001</v>
      </c>
      <c r="AR28" s="642">
        <v>124.15349999999999</v>
      </c>
      <c r="AS28" s="640" t="s">
        <v>472</v>
      </c>
      <c r="AT28" s="642">
        <v>55.723999999999997</v>
      </c>
    </row>
    <row r="29" spans="1:46">
      <c r="A29" s="50" t="s">
        <v>1309</v>
      </c>
      <c r="B29" s="25" t="s">
        <v>1040</v>
      </c>
      <c r="C29" s="94">
        <v>0.22847222222222222</v>
      </c>
      <c r="E29" s="19">
        <v>30</v>
      </c>
      <c r="F29" s="16" t="s">
        <v>1039</v>
      </c>
      <c r="G29" s="1">
        <v>870</v>
      </c>
      <c r="H29" s="1">
        <v>777</v>
      </c>
      <c r="I29" s="91" t="s">
        <v>1093</v>
      </c>
      <c r="J29" s="92" t="s">
        <v>796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261.8</v>
      </c>
      <c r="S29" s="431" t="s">
        <v>1188</v>
      </c>
      <c r="T29" s="408"/>
      <c r="U29" s="438"/>
      <c r="V29" s="342"/>
      <c r="W29"/>
      <c r="X29"/>
      <c r="Y29"/>
      <c r="Z29" s="645">
        <v>172.65635</v>
      </c>
      <c r="AA29" s="645">
        <v>-0.71045000000000003</v>
      </c>
      <c r="AB29" s="642">
        <v>221.65360000000001</v>
      </c>
      <c r="AC29" s="642">
        <v>49.180100000000003</v>
      </c>
      <c r="AD29" s="644">
        <v>13.2398695457</v>
      </c>
      <c r="AE29" s="642">
        <v>1.32</v>
      </c>
      <c r="AF29" s="642">
        <v>0.20899999999999999</v>
      </c>
      <c r="AG29" s="642">
        <v>4.6100000000000003</v>
      </c>
      <c r="AH29" s="642">
        <v>78.171000000000006</v>
      </c>
      <c r="AI29" s="641">
        <v>1834.36</v>
      </c>
      <c r="AJ29" s="642">
        <v>355.20505000000003</v>
      </c>
      <c r="AK29" s="642">
        <v>4.4550400000000003</v>
      </c>
      <c r="AL29" s="642">
        <v>50.740070000000003</v>
      </c>
      <c r="AM29" s="642">
        <v>-0.54642999999999997</v>
      </c>
      <c r="AN29" s="640">
        <v>151268689</v>
      </c>
      <c r="AO29" s="643">
        <v>1.1166624999999999</v>
      </c>
      <c r="AP29" s="640">
        <v>390725.50744000002</v>
      </c>
      <c r="AQ29" s="643">
        <v>0.1195708</v>
      </c>
      <c r="AR29" s="642">
        <v>124.1738</v>
      </c>
      <c r="AS29" s="640" t="s">
        <v>472</v>
      </c>
      <c r="AT29" s="642">
        <v>55.703600000000002</v>
      </c>
    </row>
    <row r="30" spans="1:46">
      <c r="A30" s="45" t="s">
        <v>1338</v>
      </c>
      <c r="B30" s="25" t="s">
        <v>982</v>
      </c>
      <c r="C30" s="38">
        <v>0.23055555555555554</v>
      </c>
      <c r="D30" s="32">
        <v>0</v>
      </c>
      <c r="E30" s="1">
        <v>30</v>
      </c>
      <c r="F30" s="16" t="s">
        <v>1038</v>
      </c>
      <c r="G30" s="1">
        <v>880</v>
      </c>
      <c r="H30" s="1">
        <v>863</v>
      </c>
      <c r="I30" s="35" t="s">
        <v>526</v>
      </c>
      <c r="J30" s="66" t="s">
        <v>1258</v>
      </c>
      <c r="K30" s="33">
        <v>4</v>
      </c>
      <c r="L30" s="33">
        <v>180</v>
      </c>
      <c r="M30" s="80">
        <v>7647.38</v>
      </c>
      <c r="N30" t="s">
        <v>495</v>
      </c>
      <c r="O30" s="100">
        <v>265</v>
      </c>
      <c r="P30" s="100">
        <v>262</v>
      </c>
      <c r="Q30" s="100">
        <v>265</v>
      </c>
      <c r="R30" s="100">
        <v>261.8</v>
      </c>
      <c r="S30"/>
      <c r="T30" s="408"/>
      <c r="U30" s="438"/>
      <c r="V30" s="342"/>
      <c r="W30"/>
      <c r="X30"/>
      <c r="Y30"/>
    </row>
    <row r="31" spans="1:46">
      <c r="A31" s="45" t="s">
        <v>1338</v>
      </c>
      <c r="B31" s="25" t="s">
        <v>1324</v>
      </c>
      <c r="C31" s="38">
        <v>0.23333333333333331</v>
      </c>
      <c r="D31" s="32">
        <v>0</v>
      </c>
      <c r="E31" s="1">
        <v>30</v>
      </c>
      <c r="F31" s="19" t="s">
        <v>1037</v>
      </c>
      <c r="G31" s="47">
        <v>1190</v>
      </c>
      <c r="H31" s="1">
        <v>994</v>
      </c>
      <c r="I31" s="35" t="s">
        <v>526</v>
      </c>
      <c r="J31" s="66" t="s">
        <v>1258</v>
      </c>
      <c r="K31" s="33">
        <v>4</v>
      </c>
      <c r="L31" s="33">
        <v>180</v>
      </c>
      <c r="M31" s="19">
        <v>5891.451</v>
      </c>
      <c r="N31" s="37" t="s">
        <v>802</v>
      </c>
      <c r="O31" s="100">
        <v>267.3</v>
      </c>
      <c r="P31" s="100">
        <v>263.89999999999998</v>
      </c>
      <c r="Q31" s="100">
        <f>AVERAGE(O31,O50,O53:O55)</f>
        <v>267.24</v>
      </c>
      <c r="R31" s="100">
        <f>AVERAGE(P31,P50,P53:P55)</f>
        <v>263.91999999999996</v>
      </c>
      <c r="S31"/>
      <c r="T31" s="408"/>
      <c r="U31" s="438"/>
      <c r="V31" s="342"/>
      <c r="W31"/>
      <c r="X31"/>
      <c r="Y31"/>
    </row>
    <row r="32" spans="1:46">
      <c r="A32" s="50" t="s">
        <v>1309</v>
      </c>
      <c r="B32" s="25" t="s">
        <v>1043</v>
      </c>
      <c r="C32" s="38">
        <v>0.23541666666666669</v>
      </c>
      <c r="E32" s="19">
        <v>30</v>
      </c>
      <c r="F32" s="19" t="s">
        <v>1037</v>
      </c>
      <c r="G32" s="47">
        <v>1190</v>
      </c>
      <c r="H32" s="1">
        <v>1098</v>
      </c>
      <c r="I32" s="91" t="s">
        <v>1093</v>
      </c>
      <c r="J32" s="92" t="s">
        <v>796</v>
      </c>
      <c r="K32" s="33">
        <v>4</v>
      </c>
      <c r="L32" s="33">
        <v>180</v>
      </c>
      <c r="M32" s="19">
        <v>5889.9508999999998</v>
      </c>
      <c r="Q32" s="100">
        <v>267.2</v>
      </c>
      <c r="R32" s="100">
        <v>263.89999999999998</v>
      </c>
      <c r="S32" s="431" t="s">
        <v>1188</v>
      </c>
      <c r="T32" s="408"/>
      <c r="U32" s="438"/>
      <c r="V32" s="342"/>
      <c r="W32"/>
      <c r="X32"/>
      <c r="Y32"/>
      <c r="Z32" s="645">
        <v>172.70780999999999</v>
      </c>
      <c r="AA32" s="645">
        <v>-0.73858999999999997</v>
      </c>
      <c r="AB32" s="642">
        <v>224.64420000000001</v>
      </c>
      <c r="AC32" s="642">
        <v>47.732300000000002</v>
      </c>
      <c r="AD32" s="644">
        <v>13.406992516200001</v>
      </c>
      <c r="AE32" s="642">
        <v>1.35</v>
      </c>
      <c r="AF32" s="642">
        <v>0.21299999999999999</v>
      </c>
      <c r="AG32" s="642">
        <v>4.6100000000000003</v>
      </c>
      <c r="AH32" s="642">
        <v>78.207999999999998</v>
      </c>
      <c r="AI32" s="641">
        <v>1834.0029999999999</v>
      </c>
      <c r="AJ32" s="642">
        <v>355.17221999999998</v>
      </c>
      <c r="AK32" s="642">
        <v>4.4592299999999998</v>
      </c>
      <c r="AL32" s="642">
        <v>50.6554</v>
      </c>
      <c r="AM32" s="642">
        <v>-0.54657999999999995</v>
      </c>
      <c r="AN32" s="640">
        <v>151269358.80000001</v>
      </c>
      <c r="AO32" s="643">
        <v>1.1159076000000001</v>
      </c>
      <c r="AP32" s="640">
        <v>390801.63325999997</v>
      </c>
      <c r="AQ32" s="643">
        <v>0.13410759999999999</v>
      </c>
      <c r="AR32" s="642">
        <v>124.2252</v>
      </c>
      <c r="AS32" s="640" t="s">
        <v>472</v>
      </c>
      <c r="AT32" s="642">
        <v>55.6524</v>
      </c>
    </row>
    <row r="33" spans="1:46">
      <c r="A33" s="50" t="s">
        <v>895</v>
      </c>
      <c r="B33" s="25" t="s">
        <v>1044</v>
      </c>
      <c r="C33" s="38">
        <v>0.23750000000000002</v>
      </c>
      <c r="E33" s="19">
        <v>300</v>
      </c>
      <c r="F33" s="19" t="s">
        <v>1037</v>
      </c>
      <c r="G33" s="47">
        <v>1190</v>
      </c>
      <c r="H33" s="1">
        <v>1098</v>
      </c>
      <c r="I33" s="91" t="s">
        <v>1300</v>
      </c>
      <c r="J33" s="92" t="s">
        <v>796</v>
      </c>
      <c r="K33" s="33">
        <v>4</v>
      </c>
      <c r="L33" s="33">
        <v>180</v>
      </c>
      <c r="M33" s="19">
        <v>5889.9508999999998</v>
      </c>
      <c r="Q33" s="100">
        <v>267.2</v>
      </c>
      <c r="R33" s="100">
        <v>263.89999999999998</v>
      </c>
      <c r="S33" s="431" t="s">
        <v>1100</v>
      </c>
      <c r="T33" s="408">
        <v>0</v>
      </c>
      <c r="U33" s="441">
        <v>0</v>
      </c>
      <c r="V33" s="431" t="s">
        <v>12</v>
      </c>
      <c r="W33" s="641">
        <v>83.776011606567238</v>
      </c>
      <c r="X33" s="641">
        <v>-13.699116416207707</v>
      </c>
      <c r="Y33" s="641">
        <v>170.53741268972067</v>
      </c>
      <c r="Z33" s="645">
        <v>172.73901000000001</v>
      </c>
      <c r="AA33" s="645">
        <v>-0.75546000000000002</v>
      </c>
      <c r="AB33" s="642">
        <v>226.35740000000001</v>
      </c>
      <c r="AC33" s="642">
        <v>46.827500000000001</v>
      </c>
      <c r="AD33" s="644">
        <v>13.507266298499999</v>
      </c>
      <c r="AE33" s="642">
        <v>1.369</v>
      </c>
      <c r="AF33" s="642">
        <v>0.217</v>
      </c>
      <c r="AG33" s="642">
        <v>4.6100000000000003</v>
      </c>
      <c r="AH33" s="642">
        <v>78.230999999999995</v>
      </c>
      <c r="AI33" s="641">
        <v>1833.769</v>
      </c>
      <c r="AJ33" s="642">
        <v>355.15280999999999</v>
      </c>
      <c r="AK33" s="642">
        <v>4.4615900000000002</v>
      </c>
      <c r="AL33" s="642">
        <v>50.604590000000002</v>
      </c>
      <c r="AM33" s="642">
        <v>-0.54668000000000005</v>
      </c>
      <c r="AN33" s="640">
        <v>151269760.40000001</v>
      </c>
      <c r="AO33" s="643">
        <v>1.1154539000000001</v>
      </c>
      <c r="AP33" s="640">
        <v>390851.46097999997</v>
      </c>
      <c r="AQ33" s="643">
        <v>0.14266999999999999</v>
      </c>
      <c r="AR33" s="642">
        <v>124.2563</v>
      </c>
      <c r="AS33" s="640" t="s">
        <v>472</v>
      </c>
      <c r="AT33" s="642">
        <v>55.621299999999998</v>
      </c>
    </row>
    <row r="34" spans="1:46">
      <c r="A34" s="50" t="s">
        <v>895</v>
      </c>
      <c r="B34" s="25" t="s">
        <v>874</v>
      </c>
      <c r="C34" s="38">
        <v>0.24236111111111111</v>
      </c>
      <c r="E34" s="19">
        <v>300</v>
      </c>
      <c r="F34" s="19" t="s">
        <v>1037</v>
      </c>
      <c r="G34" s="47">
        <v>1190</v>
      </c>
      <c r="H34" s="1">
        <v>1098</v>
      </c>
      <c r="I34" s="91" t="s">
        <v>792</v>
      </c>
      <c r="J34" s="92" t="s">
        <v>796</v>
      </c>
      <c r="K34" s="33">
        <v>4</v>
      </c>
      <c r="L34" s="33">
        <v>180</v>
      </c>
      <c r="M34" s="19">
        <v>5889.9508999999998</v>
      </c>
      <c r="Q34" s="100">
        <v>267.2</v>
      </c>
      <c r="R34" s="100">
        <v>263.89999999999998</v>
      </c>
      <c r="S34" s="431" t="s">
        <v>1100</v>
      </c>
      <c r="T34" s="408">
        <v>0</v>
      </c>
      <c r="U34" s="441">
        <v>0</v>
      </c>
      <c r="V34" s="431" t="s">
        <v>200</v>
      </c>
      <c r="W34" s="641">
        <v>83.622538942319267</v>
      </c>
      <c r="X34" s="641">
        <v>-14.819128698533422</v>
      </c>
      <c r="Y34" s="641">
        <v>390.87655602057703</v>
      </c>
      <c r="Z34" s="645">
        <v>172.77575999999999</v>
      </c>
      <c r="AA34" s="645">
        <v>-0.77512999999999999</v>
      </c>
      <c r="AB34" s="642">
        <v>228.2826</v>
      </c>
      <c r="AC34" s="642">
        <v>45.740400000000001</v>
      </c>
      <c r="AD34" s="644">
        <v>13.6242523778</v>
      </c>
      <c r="AE34" s="642">
        <v>1.3939999999999999</v>
      </c>
      <c r="AF34" s="642">
        <v>0.221</v>
      </c>
      <c r="AG34" s="642">
        <v>4.6100000000000003</v>
      </c>
      <c r="AH34" s="642">
        <v>78.257000000000005</v>
      </c>
      <c r="AI34" s="641">
        <v>1833.4780000000001</v>
      </c>
      <c r="AJ34" s="642">
        <v>355.13047</v>
      </c>
      <c r="AK34" s="642">
        <v>4.4641900000000003</v>
      </c>
      <c r="AL34" s="642">
        <v>50.54533</v>
      </c>
      <c r="AM34" s="642">
        <v>-0.54679</v>
      </c>
      <c r="AN34" s="640">
        <v>151270228.80000001</v>
      </c>
      <c r="AO34" s="643">
        <v>1.1149239</v>
      </c>
      <c r="AP34" s="640">
        <v>390913.45765</v>
      </c>
      <c r="AQ34" s="643">
        <v>0.15249889999999999</v>
      </c>
      <c r="AR34" s="642">
        <v>124.2929</v>
      </c>
      <c r="AS34" s="640" t="s">
        <v>472</v>
      </c>
      <c r="AT34" s="642">
        <v>55.584699999999998</v>
      </c>
    </row>
    <row r="35" spans="1:46">
      <c r="A35" s="50" t="s">
        <v>895</v>
      </c>
      <c r="B35" s="25" t="s">
        <v>875</v>
      </c>
      <c r="C35" s="38">
        <v>0.25347222222222221</v>
      </c>
      <c r="E35" s="19">
        <v>300</v>
      </c>
      <c r="F35" s="19" t="s">
        <v>1037</v>
      </c>
      <c r="G35" s="47">
        <v>1190</v>
      </c>
      <c r="H35" s="1">
        <v>1098</v>
      </c>
      <c r="I35" s="91" t="s">
        <v>943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267.2</v>
      </c>
      <c r="R35" s="100">
        <v>263.89999999999998</v>
      </c>
      <c r="S35" s="431" t="s">
        <v>1100</v>
      </c>
      <c r="T35" s="408">
        <v>-28</v>
      </c>
      <c r="U35" s="441">
        <v>0</v>
      </c>
      <c r="V35" s="431" t="s">
        <v>12</v>
      </c>
      <c r="W35" s="641">
        <v>83.309747460474824</v>
      </c>
      <c r="X35" s="641">
        <v>-16.850309531890165</v>
      </c>
      <c r="Y35" s="641">
        <v>956.82016258001067</v>
      </c>
      <c r="Z35" s="645">
        <v>172.86117999999999</v>
      </c>
      <c r="AA35" s="645">
        <v>-0.82003000000000004</v>
      </c>
      <c r="AB35" s="642">
        <v>232.40479999999999</v>
      </c>
      <c r="AC35" s="642">
        <v>43.1417</v>
      </c>
      <c r="AD35" s="644">
        <v>13.891649130599999</v>
      </c>
      <c r="AE35" s="642">
        <v>1.46</v>
      </c>
      <c r="AF35" s="642">
        <v>0.23100000000000001</v>
      </c>
      <c r="AG35" s="642">
        <v>4.6100000000000003</v>
      </c>
      <c r="AH35" s="642">
        <v>78.317999999999998</v>
      </c>
      <c r="AI35" s="641">
        <v>1832.742</v>
      </c>
      <c r="AJ35" s="642">
        <v>355.08069999999998</v>
      </c>
      <c r="AK35" s="642">
        <v>4.4694700000000003</v>
      </c>
      <c r="AL35" s="642">
        <v>50.409849999999999</v>
      </c>
      <c r="AM35" s="642">
        <v>-0.54703999999999997</v>
      </c>
      <c r="AN35" s="640">
        <v>151271298.5</v>
      </c>
      <c r="AO35" s="643">
        <v>1.1137094999999999</v>
      </c>
      <c r="AP35" s="640">
        <v>391070.39929999999</v>
      </c>
      <c r="AQ35" s="643">
        <v>0.17427000000000001</v>
      </c>
      <c r="AR35" s="642">
        <v>124.3779</v>
      </c>
      <c r="AS35" s="640" t="s">
        <v>472</v>
      </c>
      <c r="AT35" s="642">
        <v>55.4998</v>
      </c>
    </row>
    <row r="36" spans="1:46">
      <c r="A36" s="50" t="s">
        <v>895</v>
      </c>
      <c r="B36" s="25" t="s">
        <v>877</v>
      </c>
      <c r="C36" s="38">
        <v>0.2590277777777778</v>
      </c>
      <c r="E36" s="19">
        <v>300</v>
      </c>
      <c r="F36" s="19" t="s">
        <v>1037</v>
      </c>
      <c r="G36" s="47">
        <v>1190</v>
      </c>
      <c r="H36" s="47">
        <v>1098</v>
      </c>
      <c r="I36" s="91" t="s">
        <v>944</v>
      </c>
      <c r="J36" s="92" t="s">
        <v>796</v>
      </c>
      <c r="K36" s="33">
        <v>4</v>
      </c>
      <c r="L36" s="33">
        <v>180</v>
      </c>
      <c r="M36" s="19">
        <v>5889.9508999999998</v>
      </c>
      <c r="Q36" s="100">
        <v>267.2</v>
      </c>
      <c r="R36" s="100">
        <v>263.89999999999998</v>
      </c>
      <c r="S36" s="431" t="s">
        <v>1100</v>
      </c>
      <c r="T36" s="408">
        <v>-42</v>
      </c>
      <c r="U36" s="441">
        <v>0</v>
      </c>
      <c r="V36" s="431" t="s">
        <v>12</v>
      </c>
      <c r="W36" s="641">
        <v>83.137410183824187</v>
      </c>
      <c r="X36" s="641">
        <v>-17.825506858203347</v>
      </c>
      <c r="Y36" s="641">
        <v>1352.1198320666649</v>
      </c>
      <c r="Z36" s="645">
        <v>172.90469999999999</v>
      </c>
      <c r="AA36" s="645">
        <v>-0.84243999999999997</v>
      </c>
      <c r="AB36" s="642">
        <v>234.33179999999999</v>
      </c>
      <c r="AC36" s="642">
        <v>41.789400000000001</v>
      </c>
      <c r="AD36" s="644">
        <v>14.025347506999999</v>
      </c>
      <c r="AE36" s="642">
        <v>1.498</v>
      </c>
      <c r="AF36" s="642">
        <v>0.23699999999999999</v>
      </c>
      <c r="AG36" s="642">
        <v>4.6100000000000003</v>
      </c>
      <c r="AH36" s="642">
        <v>78.349000000000004</v>
      </c>
      <c r="AI36" s="641">
        <v>1832.3389999999999</v>
      </c>
      <c r="AJ36" s="642">
        <v>355.05653999999998</v>
      </c>
      <c r="AK36" s="642">
        <v>4.4717399999999996</v>
      </c>
      <c r="AL36" s="642">
        <v>50.342120000000001</v>
      </c>
      <c r="AM36" s="642">
        <v>-0.54717000000000005</v>
      </c>
      <c r="AN36" s="640">
        <v>151271833</v>
      </c>
      <c r="AO36" s="643">
        <v>1.1131006999999999</v>
      </c>
      <c r="AP36" s="640">
        <v>391156.58610999997</v>
      </c>
      <c r="AQ36" s="643">
        <v>0.18476809999999999</v>
      </c>
      <c r="AR36" s="642">
        <v>124.4211</v>
      </c>
      <c r="AS36" s="640" t="s">
        <v>472</v>
      </c>
      <c r="AT36" s="642">
        <v>55.456600000000002</v>
      </c>
    </row>
    <row r="37" spans="1:46">
      <c r="A37" s="50" t="s">
        <v>895</v>
      </c>
      <c r="B37" s="25" t="s">
        <v>879</v>
      </c>
      <c r="C37" s="38">
        <v>0.26319444444444445</v>
      </c>
      <c r="E37" s="19">
        <v>300</v>
      </c>
      <c r="F37" s="19" t="s">
        <v>1037</v>
      </c>
      <c r="G37" s="47">
        <v>1190</v>
      </c>
      <c r="H37" s="47">
        <v>1098</v>
      </c>
      <c r="I37" s="91" t="s">
        <v>878</v>
      </c>
      <c r="J37" s="92" t="s">
        <v>796</v>
      </c>
      <c r="K37" s="33">
        <v>4</v>
      </c>
      <c r="L37" s="33">
        <v>180</v>
      </c>
      <c r="M37" s="19">
        <v>5889.9508999999998</v>
      </c>
      <c r="Q37" s="100">
        <v>267.2</v>
      </c>
      <c r="R37" s="100">
        <v>263.89999999999998</v>
      </c>
      <c r="S37" s="431" t="s">
        <v>1100</v>
      </c>
      <c r="T37" s="408">
        <v>-60</v>
      </c>
      <c r="U37" s="441">
        <v>0</v>
      </c>
      <c r="V37" s="431" t="s">
        <v>12</v>
      </c>
      <c r="W37" s="641">
        <v>82.955928426158067</v>
      </c>
      <c r="X37" s="641">
        <v>-18.761896210021664</v>
      </c>
      <c r="Y37" s="641">
        <v>1861.3965175283424</v>
      </c>
      <c r="Z37" s="645">
        <v>172.93771000000001</v>
      </c>
      <c r="AA37" s="645">
        <v>-0.85924</v>
      </c>
      <c r="AB37" s="642">
        <v>235.72280000000001</v>
      </c>
      <c r="AC37" s="642">
        <v>40.754600000000003</v>
      </c>
      <c r="AD37" s="644">
        <v>14.1256212893</v>
      </c>
      <c r="AE37" s="642">
        <v>1.5289999999999999</v>
      </c>
      <c r="AF37" s="642">
        <v>0.24199999999999999</v>
      </c>
      <c r="AG37" s="642">
        <v>4.6100000000000003</v>
      </c>
      <c r="AH37" s="642">
        <v>78.373000000000005</v>
      </c>
      <c r="AI37" s="641">
        <v>1832.021</v>
      </c>
      <c r="AJ37" s="642">
        <v>355.03874999999999</v>
      </c>
      <c r="AK37" s="642">
        <v>4.4732700000000003</v>
      </c>
      <c r="AL37" s="642">
        <v>50.291319999999999</v>
      </c>
      <c r="AM37" s="642">
        <v>-0.54725999999999997</v>
      </c>
      <c r="AN37" s="640">
        <v>151272233.59999999</v>
      </c>
      <c r="AO37" s="643">
        <v>1.1126434999999999</v>
      </c>
      <c r="AP37" s="640">
        <v>391224.49771999998</v>
      </c>
      <c r="AQ37" s="643">
        <v>0.1924621</v>
      </c>
      <c r="AR37" s="642">
        <v>124.4538</v>
      </c>
      <c r="AS37" s="640" t="s">
        <v>472</v>
      </c>
      <c r="AT37" s="642">
        <v>55.423900000000003</v>
      </c>
    </row>
    <row r="38" spans="1:46">
      <c r="A38" s="50" t="s">
        <v>895</v>
      </c>
      <c r="B38" s="25" t="s">
        <v>1090</v>
      </c>
      <c r="C38" s="38">
        <v>0.26805555555555555</v>
      </c>
      <c r="E38" s="19">
        <v>300</v>
      </c>
      <c r="F38" s="19" t="s">
        <v>1037</v>
      </c>
      <c r="G38" s="47">
        <v>1190</v>
      </c>
      <c r="H38" s="47">
        <v>1098</v>
      </c>
      <c r="I38" s="91" t="s">
        <v>945</v>
      </c>
      <c r="J38" s="92" t="s">
        <v>796</v>
      </c>
      <c r="K38" s="33">
        <v>4</v>
      </c>
      <c r="L38" s="33">
        <v>180</v>
      </c>
      <c r="M38" s="19">
        <v>5889.9508999999998</v>
      </c>
      <c r="N38" t="s">
        <v>629</v>
      </c>
      <c r="Q38" s="100">
        <v>267.2</v>
      </c>
      <c r="R38" s="100">
        <v>263.89999999999998</v>
      </c>
      <c r="S38" s="431" t="s">
        <v>1100</v>
      </c>
      <c r="T38" s="408">
        <v>-120</v>
      </c>
      <c r="U38" s="441">
        <v>0</v>
      </c>
      <c r="V38" s="431" t="s">
        <v>12</v>
      </c>
      <c r="W38" s="641">
        <v>82.503571075870383</v>
      </c>
      <c r="X38" s="641">
        <v>-20.578203813542931</v>
      </c>
      <c r="Y38" s="641">
        <v>3563.0799909641469</v>
      </c>
      <c r="Z38" s="645">
        <v>172.97663</v>
      </c>
      <c r="AA38" s="645">
        <v>-0.87882000000000005</v>
      </c>
      <c r="AB38" s="642">
        <v>237.29040000000001</v>
      </c>
      <c r="AC38" s="642">
        <v>39.526699999999998</v>
      </c>
      <c r="AD38" s="644">
        <v>14.2426073686</v>
      </c>
      <c r="AE38" s="642">
        <v>1.5680000000000001</v>
      </c>
      <c r="AF38" s="642">
        <v>0.248</v>
      </c>
      <c r="AG38" s="642">
        <v>4.6100000000000003</v>
      </c>
      <c r="AH38" s="642">
        <v>78.400000000000006</v>
      </c>
      <c r="AI38" s="641">
        <v>1831.633</v>
      </c>
      <c r="AJ38" s="642">
        <v>355.01837</v>
      </c>
      <c r="AK38" s="642">
        <v>4.4748700000000001</v>
      </c>
      <c r="AL38" s="642">
        <v>50.232050000000001</v>
      </c>
      <c r="AM38" s="642">
        <v>-0.54737000000000002</v>
      </c>
      <c r="AN38" s="640">
        <v>151272700.80000001</v>
      </c>
      <c r="AO38" s="643">
        <v>1.1121094</v>
      </c>
      <c r="AP38" s="640">
        <v>391307.18877000001</v>
      </c>
      <c r="AQ38" s="643">
        <v>0.20123640000000001</v>
      </c>
      <c r="AR38" s="642">
        <v>124.4924</v>
      </c>
      <c r="AS38" s="640" t="s">
        <v>472</v>
      </c>
      <c r="AT38" s="642">
        <v>55.385300000000001</v>
      </c>
    </row>
    <row r="39" spans="1:46">
      <c r="A39" s="50" t="s">
        <v>1309</v>
      </c>
      <c r="B39" s="25" t="s">
        <v>1092</v>
      </c>
      <c r="C39" s="38">
        <v>0.27361111111111108</v>
      </c>
      <c r="E39" s="19">
        <v>30</v>
      </c>
      <c r="F39" s="19" t="s">
        <v>1037</v>
      </c>
      <c r="G39" s="47">
        <v>1190</v>
      </c>
      <c r="H39" s="47">
        <v>1098</v>
      </c>
      <c r="I39" s="91" t="s">
        <v>1093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267.2</v>
      </c>
      <c r="R39" s="100">
        <v>263.89999999999998</v>
      </c>
      <c r="S39" s="431" t="s">
        <v>1188</v>
      </c>
      <c r="T39" s="408"/>
      <c r="U39" s="438"/>
      <c r="V39" s="342"/>
      <c r="W39"/>
      <c r="X39"/>
      <c r="Y39"/>
      <c r="Z39" s="645">
        <v>173.00473</v>
      </c>
      <c r="AA39" s="645">
        <v>-0.89280000000000004</v>
      </c>
      <c r="AB39" s="642">
        <v>238.37559999999999</v>
      </c>
      <c r="AC39" s="642">
        <v>38.636899999999997</v>
      </c>
      <c r="AD39" s="644">
        <v>14.3261688539</v>
      </c>
      <c r="AE39" s="642">
        <v>1.5980000000000001</v>
      </c>
      <c r="AF39" s="642">
        <v>0.253</v>
      </c>
      <c r="AG39" s="642">
        <v>4.6100000000000003</v>
      </c>
      <c r="AH39" s="642">
        <v>78.42</v>
      </c>
      <c r="AI39" s="641">
        <v>1831.346</v>
      </c>
      <c r="AJ39" s="642">
        <v>355.00407000000001</v>
      </c>
      <c r="AK39" s="642">
        <v>4.4758800000000001</v>
      </c>
      <c r="AL39" s="642">
        <v>50.189720000000001</v>
      </c>
      <c r="AM39" s="642">
        <v>-0.54744999999999999</v>
      </c>
      <c r="AN39" s="640">
        <v>151273034.40000001</v>
      </c>
      <c r="AO39" s="643">
        <v>1.1117273999999999</v>
      </c>
      <c r="AP39" s="640">
        <v>391368.48700999998</v>
      </c>
      <c r="AQ39" s="643">
        <v>0.20736640000000001</v>
      </c>
      <c r="AR39" s="642">
        <v>124.52030000000001</v>
      </c>
      <c r="AS39" s="640" t="s">
        <v>472</v>
      </c>
      <c r="AT39" s="642">
        <v>55.357500000000002</v>
      </c>
    </row>
    <row r="40" spans="1:46">
      <c r="A40" s="50" t="s">
        <v>628</v>
      </c>
      <c r="B40" s="25" t="s">
        <v>1002</v>
      </c>
      <c r="C40" s="38">
        <v>0.27499999999999997</v>
      </c>
      <c r="E40" s="19">
        <v>600</v>
      </c>
      <c r="F40" s="19" t="s">
        <v>1037</v>
      </c>
      <c r="G40" s="47">
        <v>1190</v>
      </c>
      <c r="H40" s="47">
        <v>1098</v>
      </c>
      <c r="I40" s="91" t="s">
        <v>6</v>
      </c>
      <c r="J40" s="92" t="s">
        <v>796</v>
      </c>
      <c r="K40" s="33">
        <v>4</v>
      </c>
      <c r="L40" s="33">
        <v>180</v>
      </c>
      <c r="M40" s="19">
        <v>5889.9508999999998</v>
      </c>
      <c r="Q40" s="100">
        <v>267.2</v>
      </c>
      <c r="R40" s="100">
        <v>263.89999999999998</v>
      </c>
      <c r="S40"/>
      <c r="T40" s="408"/>
      <c r="U40" s="438"/>
      <c r="V40" s="342"/>
      <c r="W40"/>
      <c r="X40"/>
      <c r="Y40"/>
    </row>
    <row r="41" spans="1:46">
      <c r="A41" s="50" t="s">
        <v>1338</v>
      </c>
      <c r="B41" s="25" t="s">
        <v>1003</v>
      </c>
      <c r="C41" s="38">
        <v>0.28402777777777777</v>
      </c>
      <c r="D41" s="32">
        <v>0</v>
      </c>
      <c r="E41" s="19">
        <v>30</v>
      </c>
      <c r="F41" s="19" t="s">
        <v>1037</v>
      </c>
      <c r="G41" s="47">
        <v>1190</v>
      </c>
      <c r="H41" s="47">
        <v>994</v>
      </c>
      <c r="I41" s="35" t="s">
        <v>526</v>
      </c>
      <c r="J41" s="66" t="s">
        <v>1258</v>
      </c>
      <c r="K41" s="33">
        <v>4</v>
      </c>
      <c r="L41" s="33">
        <v>180</v>
      </c>
      <c r="M41" s="19">
        <v>5891.451</v>
      </c>
      <c r="N41" t="s">
        <v>630</v>
      </c>
      <c r="Q41" s="100">
        <v>267.2</v>
      </c>
      <c r="R41" s="100">
        <v>263.89999999999998</v>
      </c>
      <c r="S41"/>
      <c r="T41" s="408"/>
      <c r="U41" s="438"/>
      <c r="V41" s="342"/>
      <c r="W41"/>
      <c r="X41"/>
      <c r="Y41"/>
    </row>
    <row r="42" spans="1:46">
      <c r="A42" s="50" t="s">
        <v>793</v>
      </c>
      <c r="B42" s="25" t="s">
        <v>886</v>
      </c>
      <c r="C42" s="38">
        <v>0.28750000000000003</v>
      </c>
      <c r="E42" s="19">
        <v>300</v>
      </c>
      <c r="F42" s="19" t="s">
        <v>1037</v>
      </c>
      <c r="G42" s="47">
        <v>1190</v>
      </c>
      <c r="H42" s="47">
        <v>1098</v>
      </c>
      <c r="I42" s="91" t="s">
        <v>1300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267.2</v>
      </c>
      <c r="R42" s="100">
        <v>263.89999999999998</v>
      </c>
      <c r="S42" s="431" t="s">
        <v>498</v>
      </c>
      <c r="T42" s="408">
        <v>0</v>
      </c>
      <c r="U42" s="441">
        <v>0</v>
      </c>
      <c r="V42" s="431" t="s">
        <v>12</v>
      </c>
      <c r="W42" s="641">
        <v>85.924120702082377</v>
      </c>
      <c r="X42" s="641">
        <v>15.842633983277619</v>
      </c>
      <c r="Y42" s="641">
        <v>170.89425030178086</v>
      </c>
      <c r="Z42" s="645">
        <v>173.13717</v>
      </c>
      <c r="AA42" s="645">
        <v>-0.95696999999999999</v>
      </c>
      <c r="AB42" s="642">
        <v>243.0333</v>
      </c>
      <c r="AC42" s="642">
        <v>34.424900000000001</v>
      </c>
      <c r="AD42" s="644">
        <v>14.710551686000001</v>
      </c>
      <c r="AE42" s="642">
        <v>1.764</v>
      </c>
      <c r="AF42" s="642">
        <v>0.27900000000000003</v>
      </c>
      <c r="AG42" s="642">
        <v>4.5999999999999996</v>
      </c>
      <c r="AH42" s="642">
        <v>78.513999999999996</v>
      </c>
      <c r="AI42" s="641">
        <v>1829.921</v>
      </c>
      <c r="AJ42" s="642">
        <v>354.94117</v>
      </c>
      <c r="AK42" s="642">
        <v>4.4790799999999997</v>
      </c>
      <c r="AL42" s="642">
        <v>49.994979999999998</v>
      </c>
      <c r="AM42" s="642">
        <v>-0.54781000000000002</v>
      </c>
      <c r="AN42" s="640">
        <v>151274567.30000001</v>
      </c>
      <c r="AO42" s="643">
        <v>1.1099650000000001</v>
      </c>
      <c r="AP42" s="640">
        <v>391673.36112999998</v>
      </c>
      <c r="AQ42" s="643">
        <v>0.23400840000000001</v>
      </c>
      <c r="AR42" s="642">
        <v>124.65130000000001</v>
      </c>
      <c r="AS42" s="640" t="s">
        <v>472</v>
      </c>
      <c r="AT42" s="642">
        <v>55.226599999999998</v>
      </c>
    </row>
    <row r="43" spans="1:46">
      <c r="A43" s="50" t="s">
        <v>793</v>
      </c>
      <c r="B43" s="25" t="s">
        <v>657</v>
      </c>
      <c r="C43" s="38">
        <v>0.29305555555555557</v>
      </c>
      <c r="E43" s="19">
        <v>300</v>
      </c>
      <c r="F43" s="19" t="s">
        <v>1037</v>
      </c>
      <c r="G43" s="47">
        <v>1190</v>
      </c>
      <c r="H43" s="47">
        <v>1098</v>
      </c>
      <c r="I43" s="91" t="s">
        <v>792</v>
      </c>
      <c r="J43" s="92" t="s">
        <v>796</v>
      </c>
      <c r="K43" s="33">
        <v>4</v>
      </c>
      <c r="L43" s="33">
        <v>180</v>
      </c>
      <c r="M43" s="19">
        <v>5889.9508999999998</v>
      </c>
      <c r="Q43" s="100">
        <v>267.2</v>
      </c>
      <c r="R43" s="100">
        <v>263.89999999999998</v>
      </c>
      <c r="S43" s="431" t="s">
        <v>498</v>
      </c>
      <c r="T43" s="408">
        <v>0</v>
      </c>
      <c r="U43" s="441">
        <v>0</v>
      </c>
      <c r="V43" s="431" t="s">
        <v>200</v>
      </c>
      <c r="W43" s="641">
        <v>85.47168599911555</v>
      </c>
      <c r="X43" s="641">
        <v>10.964657996220039</v>
      </c>
      <c r="Y43" s="641">
        <v>391.75685231412444</v>
      </c>
      <c r="Z43" s="645">
        <v>173.18455</v>
      </c>
      <c r="AA43" s="645">
        <v>-0.97924</v>
      </c>
      <c r="AB43" s="642">
        <v>244.53829999999999</v>
      </c>
      <c r="AC43" s="642">
        <v>32.92</v>
      </c>
      <c r="AD43" s="644">
        <v>14.8442500624</v>
      </c>
      <c r="AE43" s="642">
        <v>1.835</v>
      </c>
      <c r="AF43" s="642">
        <v>0.28999999999999998</v>
      </c>
      <c r="AG43" s="642">
        <v>4.5999999999999996</v>
      </c>
      <c r="AH43" s="642">
        <v>78.548000000000002</v>
      </c>
      <c r="AI43" s="641">
        <v>1829.3869999999999</v>
      </c>
      <c r="AJ43" s="642">
        <v>354.92045999999999</v>
      </c>
      <c r="AK43" s="642">
        <v>4.4795999999999996</v>
      </c>
      <c r="AL43" s="642">
        <v>49.927250000000001</v>
      </c>
      <c r="AM43" s="642">
        <v>-0.54793999999999998</v>
      </c>
      <c r="AN43" s="640">
        <v>151275100</v>
      </c>
      <c r="AO43" s="643">
        <v>1.1093500999999999</v>
      </c>
      <c r="AP43" s="640">
        <v>391787.78061000002</v>
      </c>
      <c r="AQ43" s="643">
        <v>0.2426451</v>
      </c>
      <c r="AR43" s="642">
        <v>124.6981</v>
      </c>
      <c r="AS43" s="640" t="s">
        <v>472</v>
      </c>
      <c r="AT43" s="642">
        <v>55.179900000000004</v>
      </c>
    </row>
    <row r="44" spans="1:46">
      <c r="A44" s="50" t="s">
        <v>793</v>
      </c>
      <c r="B44" s="25" t="s">
        <v>658</v>
      </c>
      <c r="C44" s="38">
        <v>0.2986111111111111</v>
      </c>
      <c r="E44" s="19">
        <v>300</v>
      </c>
      <c r="F44" s="19" t="s">
        <v>1037</v>
      </c>
      <c r="G44" s="47">
        <v>1190</v>
      </c>
      <c r="H44" s="47">
        <v>1098</v>
      </c>
      <c r="I44" s="91" t="s">
        <v>943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267.2</v>
      </c>
      <c r="R44" s="100">
        <v>263.89999999999998</v>
      </c>
      <c r="S44" s="431" t="s">
        <v>498</v>
      </c>
      <c r="T44" s="408">
        <v>-28</v>
      </c>
      <c r="U44" s="441">
        <v>0</v>
      </c>
      <c r="V44" s="431" t="s">
        <v>12</v>
      </c>
      <c r="W44" s="641">
        <v>84.856790127296605</v>
      </c>
      <c r="X44" s="641">
        <v>4.2540360340422056</v>
      </c>
      <c r="Y44" s="641">
        <v>830.65420457476966</v>
      </c>
      <c r="Z44" s="645">
        <v>173.23263</v>
      </c>
      <c r="AA44" s="645">
        <v>-1.00149</v>
      </c>
      <c r="AB44" s="642">
        <v>245.99109999999999</v>
      </c>
      <c r="AC44" s="642">
        <v>31.397500000000001</v>
      </c>
      <c r="AD44" s="644">
        <v>14.9779484388</v>
      </c>
      <c r="AE44" s="642">
        <v>1.913</v>
      </c>
      <c r="AF44" s="642">
        <v>0.30299999999999999</v>
      </c>
      <c r="AG44" s="642">
        <v>4.5999999999999996</v>
      </c>
      <c r="AH44" s="642">
        <v>78.581999999999994</v>
      </c>
      <c r="AI44" s="641">
        <v>1828.8330000000001</v>
      </c>
      <c r="AJ44" s="642">
        <v>354.90039000000002</v>
      </c>
      <c r="AK44" s="642">
        <v>4.4798</v>
      </c>
      <c r="AL44" s="642">
        <v>49.85951</v>
      </c>
      <c r="AM44" s="642">
        <v>-0.54806999999999995</v>
      </c>
      <c r="AN44" s="640">
        <v>151275632.30000001</v>
      </c>
      <c r="AO44" s="643">
        <v>1.1087340999999999</v>
      </c>
      <c r="AP44" s="640">
        <v>391906.26442999998</v>
      </c>
      <c r="AQ44" s="643">
        <v>0.2509402</v>
      </c>
      <c r="AR44" s="642">
        <v>124.74550000000001</v>
      </c>
      <c r="AS44" s="640" t="s">
        <v>472</v>
      </c>
      <c r="AT44" s="642">
        <v>55.1325</v>
      </c>
    </row>
    <row r="45" spans="1:46">
      <c r="A45" s="50" t="s">
        <v>793</v>
      </c>
      <c r="B45" s="25" t="s">
        <v>810</v>
      </c>
      <c r="C45" s="38">
        <v>0.3034722222222222</v>
      </c>
      <c r="E45" s="19">
        <v>300</v>
      </c>
      <c r="F45" s="19" t="s">
        <v>1037</v>
      </c>
      <c r="G45" s="47">
        <v>1190</v>
      </c>
      <c r="H45" s="47">
        <v>1098</v>
      </c>
      <c r="I45" s="91" t="s">
        <v>944</v>
      </c>
      <c r="J45" s="92" t="s">
        <v>796</v>
      </c>
      <c r="K45" s="33">
        <v>4</v>
      </c>
      <c r="L45" s="33">
        <v>180</v>
      </c>
      <c r="M45" s="19">
        <v>5889.9508999999998</v>
      </c>
      <c r="Q45" s="100">
        <v>267.2</v>
      </c>
      <c r="R45" s="100">
        <v>263.89999999999998</v>
      </c>
      <c r="S45" s="431" t="s">
        <v>498</v>
      </c>
      <c r="T45" s="408">
        <v>-42</v>
      </c>
      <c r="U45" s="441">
        <v>0</v>
      </c>
      <c r="V45" s="431" t="s">
        <v>12</v>
      </c>
      <c r="W45" s="641">
        <v>84.493112181588828</v>
      </c>
      <c r="X45" s="641">
        <v>0.49337127701634959</v>
      </c>
      <c r="Y45" s="641">
        <v>1186.723440569494</v>
      </c>
      <c r="Z45" s="645">
        <v>173.27529999999999</v>
      </c>
      <c r="AA45" s="645">
        <v>-1.02094</v>
      </c>
      <c r="AB45" s="642">
        <v>247.2226</v>
      </c>
      <c r="AC45" s="642">
        <v>30.052</v>
      </c>
      <c r="AD45" s="644">
        <v>15.094934518100001</v>
      </c>
      <c r="AE45" s="642">
        <v>1.9890000000000001</v>
      </c>
      <c r="AF45" s="642">
        <v>0.315</v>
      </c>
      <c r="AG45" s="642">
        <v>4.5999999999999996</v>
      </c>
      <c r="AH45" s="642">
        <v>78.611999999999995</v>
      </c>
      <c r="AI45" s="641">
        <v>1828.335</v>
      </c>
      <c r="AJ45" s="642">
        <v>354.88335999999998</v>
      </c>
      <c r="AK45" s="642">
        <v>4.4797000000000002</v>
      </c>
      <c r="AL45" s="642">
        <v>49.800240000000002</v>
      </c>
      <c r="AM45" s="642">
        <v>-0.54818</v>
      </c>
      <c r="AN45" s="640">
        <v>151276097.90000001</v>
      </c>
      <c r="AO45" s="643">
        <v>1.1081943000000001</v>
      </c>
      <c r="AP45" s="640">
        <v>392013.14118999999</v>
      </c>
      <c r="AQ45" s="643">
        <v>0.2579108</v>
      </c>
      <c r="AR45" s="642">
        <v>124.78749999999999</v>
      </c>
      <c r="AS45" s="640" t="s">
        <v>472</v>
      </c>
      <c r="AT45" s="642">
        <v>55.090499999999999</v>
      </c>
    </row>
    <row r="46" spans="1:46">
      <c r="A46" s="50" t="s">
        <v>793</v>
      </c>
      <c r="B46" s="25" t="s">
        <v>1135</v>
      </c>
      <c r="C46" s="38">
        <v>0.30833333333333335</v>
      </c>
      <c r="E46" s="19">
        <v>300</v>
      </c>
      <c r="F46" s="19" t="s">
        <v>1037</v>
      </c>
      <c r="G46" s="47">
        <v>1190</v>
      </c>
      <c r="H46" s="47">
        <v>1098</v>
      </c>
      <c r="I46" s="91" t="s">
        <v>878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267.2</v>
      </c>
      <c r="R46" s="100">
        <v>263.89999999999998</v>
      </c>
      <c r="S46" s="431" t="s">
        <v>498</v>
      </c>
      <c r="T46" s="408">
        <v>-60</v>
      </c>
      <c r="U46" s="441">
        <v>0</v>
      </c>
      <c r="V46" s="431" t="s">
        <v>12</v>
      </c>
      <c r="W46" s="641">
        <v>84.121345352630513</v>
      </c>
      <c r="X46" s="641">
        <v>-3.1644351221121898</v>
      </c>
      <c r="Y46" s="641">
        <v>1658.8330491508364</v>
      </c>
      <c r="Z46" s="645">
        <v>173.31853000000001</v>
      </c>
      <c r="AA46" s="645">
        <v>-1.04037</v>
      </c>
      <c r="AB46" s="642">
        <v>248.4196</v>
      </c>
      <c r="AC46" s="642">
        <v>28.6953</v>
      </c>
      <c r="AD46" s="644">
        <v>15.211920597500001</v>
      </c>
      <c r="AE46" s="642">
        <v>2.0739999999999998</v>
      </c>
      <c r="AF46" s="642">
        <v>0.32800000000000001</v>
      </c>
      <c r="AG46" s="642">
        <v>4.5999999999999996</v>
      </c>
      <c r="AH46" s="642">
        <v>78.641999999999996</v>
      </c>
      <c r="AI46" s="641">
        <v>1827.8230000000001</v>
      </c>
      <c r="AJ46" s="642">
        <v>354.86684000000002</v>
      </c>
      <c r="AK46" s="642">
        <v>4.4793500000000002</v>
      </c>
      <c r="AL46" s="642">
        <v>49.74098</v>
      </c>
      <c r="AM46" s="642">
        <v>-0.54829000000000006</v>
      </c>
      <c r="AN46" s="640">
        <v>151276563.19999999</v>
      </c>
      <c r="AO46" s="643">
        <v>1.1076537</v>
      </c>
      <c r="AP46" s="640">
        <v>392122.88832000003</v>
      </c>
      <c r="AQ46" s="643">
        <v>0.26460650000000002</v>
      </c>
      <c r="AR46" s="642">
        <v>124.8301</v>
      </c>
      <c r="AS46" s="640" t="s">
        <v>472</v>
      </c>
      <c r="AT46" s="642">
        <v>55.047899999999998</v>
      </c>
    </row>
    <row r="47" spans="1:46">
      <c r="A47" s="50" t="s">
        <v>793</v>
      </c>
      <c r="B47" s="25" t="s">
        <v>1136</v>
      </c>
      <c r="C47" s="38">
        <v>0.31388888888888888</v>
      </c>
      <c r="E47" s="19">
        <v>300</v>
      </c>
      <c r="F47" s="19" t="s">
        <v>1037</v>
      </c>
      <c r="G47" s="47">
        <v>1190</v>
      </c>
      <c r="H47" s="47">
        <v>1098</v>
      </c>
      <c r="I47" s="91" t="s">
        <v>945</v>
      </c>
      <c r="J47" s="92" t="s">
        <v>796</v>
      </c>
      <c r="K47" s="33">
        <v>4</v>
      </c>
      <c r="L47" s="33">
        <v>180</v>
      </c>
      <c r="M47" s="19">
        <v>5889.9508999999998</v>
      </c>
      <c r="Q47" s="100">
        <v>267.2</v>
      </c>
      <c r="R47" s="100">
        <v>263.89999999999998</v>
      </c>
      <c r="S47" s="431" t="s">
        <v>498</v>
      </c>
      <c r="T47" s="408">
        <v>-120</v>
      </c>
      <c r="U47" s="441">
        <v>0</v>
      </c>
      <c r="V47" s="431" t="s">
        <v>12</v>
      </c>
      <c r="W47" s="641">
        <v>83.287123961510389</v>
      </c>
      <c r="X47" s="641">
        <v>-10.260656923648636</v>
      </c>
      <c r="Y47" s="641">
        <v>3291.4172023838469</v>
      </c>
      <c r="Z47" s="645">
        <v>173.36866000000001</v>
      </c>
      <c r="AA47" s="645">
        <v>-1.0625500000000001</v>
      </c>
      <c r="AB47" s="642">
        <v>249.74850000000001</v>
      </c>
      <c r="AC47" s="642">
        <v>27.132100000000001</v>
      </c>
      <c r="AD47" s="644">
        <v>15.345618973900001</v>
      </c>
      <c r="AE47" s="642">
        <v>2.1829999999999998</v>
      </c>
      <c r="AF47" s="642">
        <v>0.34499999999999997</v>
      </c>
      <c r="AG47" s="642">
        <v>4.5999999999999996</v>
      </c>
      <c r="AH47" s="642">
        <v>78.677000000000007</v>
      </c>
      <c r="AI47" s="641">
        <v>1827.223</v>
      </c>
      <c r="AJ47" s="642">
        <v>354.84861000000001</v>
      </c>
      <c r="AK47" s="642">
        <v>4.4786299999999999</v>
      </c>
      <c r="AL47" s="642">
        <v>49.67324</v>
      </c>
      <c r="AM47" s="642">
        <v>-0.54842000000000002</v>
      </c>
      <c r="AN47" s="640">
        <v>151277094.69999999</v>
      </c>
      <c r="AO47" s="643">
        <v>1.107035</v>
      </c>
      <c r="AP47" s="640">
        <v>392251.67858000001</v>
      </c>
      <c r="AQ47" s="643">
        <v>0.27191490000000001</v>
      </c>
      <c r="AR47" s="642">
        <v>124.8794</v>
      </c>
      <c r="AS47" s="640" t="s">
        <v>472</v>
      </c>
      <c r="AT47" s="642">
        <v>54.998699999999999</v>
      </c>
    </row>
    <row r="48" spans="1:46">
      <c r="A48" s="50" t="s">
        <v>1309</v>
      </c>
      <c r="B48" s="25" t="s">
        <v>814</v>
      </c>
      <c r="C48" s="38">
        <v>0.31944444444444448</v>
      </c>
      <c r="E48" s="19">
        <v>30</v>
      </c>
      <c r="F48" s="19" t="s">
        <v>1037</v>
      </c>
      <c r="G48" s="47">
        <v>1190</v>
      </c>
      <c r="H48" s="47">
        <v>1098</v>
      </c>
      <c r="I48" s="91" t="s">
        <v>1093</v>
      </c>
      <c r="J48" s="92" t="s">
        <v>796</v>
      </c>
      <c r="K48" s="33">
        <v>4</v>
      </c>
      <c r="L48" s="33">
        <v>180</v>
      </c>
      <c r="M48" s="19">
        <v>5889.9508999999998</v>
      </c>
      <c r="N48" s="2"/>
      <c r="Q48" s="100">
        <v>267.2</v>
      </c>
      <c r="R48" s="100">
        <v>263.89999999999998</v>
      </c>
      <c r="S48" s="431" t="s">
        <v>1188</v>
      </c>
      <c r="T48" s="408"/>
      <c r="U48" s="438"/>
      <c r="V48" s="342"/>
      <c r="W48"/>
      <c r="X48"/>
      <c r="Y48"/>
      <c r="Z48" s="645">
        <v>173.40038000000001</v>
      </c>
      <c r="AA48" s="645">
        <v>-1.0764</v>
      </c>
      <c r="AB48" s="642">
        <v>250.55930000000001</v>
      </c>
      <c r="AC48" s="642">
        <v>26.148800000000001</v>
      </c>
      <c r="AD48" s="644">
        <v>15.429180459099999</v>
      </c>
      <c r="AE48" s="642">
        <v>2.258</v>
      </c>
      <c r="AF48" s="642">
        <v>0.35699999999999998</v>
      </c>
      <c r="AG48" s="642">
        <v>4.5999999999999996</v>
      </c>
      <c r="AH48" s="642">
        <v>78.7</v>
      </c>
      <c r="AI48" s="641">
        <v>1826.84</v>
      </c>
      <c r="AJ48" s="642">
        <v>354.83756</v>
      </c>
      <c r="AK48" s="642">
        <v>4.4779999999999998</v>
      </c>
      <c r="AL48" s="642">
        <v>49.63091</v>
      </c>
      <c r="AM48" s="642">
        <v>-0.54849000000000003</v>
      </c>
      <c r="AN48" s="640">
        <v>151277426.80000001</v>
      </c>
      <c r="AO48" s="643">
        <v>1.1066476999999999</v>
      </c>
      <c r="AP48" s="640">
        <v>392333.92001</v>
      </c>
      <c r="AQ48" s="643">
        <v>0.27629290000000001</v>
      </c>
      <c r="AR48" s="642">
        <v>124.9106</v>
      </c>
      <c r="AS48" s="640" t="s">
        <v>472</v>
      </c>
      <c r="AT48" s="642">
        <v>54.967500000000001</v>
      </c>
    </row>
    <row r="49" spans="1:46">
      <c r="A49" s="50" t="s">
        <v>628</v>
      </c>
      <c r="B49" s="25" t="s">
        <v>731</v>
      </c>
      <c r="C49" s="38">
        <v>0.3215277777777778</v>
      </c>
      <c r="E49" s="19">
        <v>600</v>
      </c>
      <c r="F49" s="19" t="s">
        <v>1037</v>
      </c>
      <c r="G49" s="47">
        <v>1190</v>
      </c>
      <c r="H49" s="47">
        <v>1098</v>
      </c>
      <c r="I49" s="91" t="s">
        <v>6</v>
      </c>
      <c r="J49" s="92" t="s">
        <v>796</v>
      </c>
      <c r="K49" s="33">
        <v>4</v>
      </c>
      <c r="L49" s="33">
        <v>180</v>
      </c>
      <c r="M49" s="19">
        <v>5889.9508999999998</v>
      </c>
      <c r="Q49" s="100">
        <v>267.2</v>
      </c>
      <c r="R49" s="100">
        <v>263.89999999999998</v>
      </c>
      <c r="S49"/>
      <c r="T49" s="408"/>
      <c r="U49" s="438"/>
      <c r="V49" s="342"/>
      <c r="W49"/>
      <c r="X49"/>
      <c r="Y49"/>
    </row>
    <row r="50" spans="1:46">
      <c r="A50" s="50" t="s">
        <v>1338</v>
      </c>
      <c r="B50" s="25" t="s">
        <v>588</v>
      </c>
      <c r="C50" s="38">
        <v>0.32916666666666666</v>
      </c>
      <c r="D50" s="32">
        <v>0</v>
      </c>
      <c r="E50" s="19">
        <v>30</v>
      </c>
      <c r="F50" s="19" t="s">
        <v>1037</v>
      </c>
      <c r="G50" s="16">
        <v>1190</v>
      </c>
      <c r="H50" s="90">
        <v>994</v>
      </c>
      <c r="I50" s="35" t="s">
        <v>526</v>
      </c>
      <c r="J50" s="66" t="s">
        <v>1258</v>
      </c>
      <c r="K50" s="33">
        <v>4</v>
      </c>
      <c r="L50" s="33">
        <v>180</v>
      </c>
      <c r="M50" s="19">
        <v>5891.451</v>
      </c>
      <c r="N50" t="s">
        <v>631</v>
      </c>
      <c r="O50" s="100">
        <v>267.3</v>
      </c>
      <c r="P50" s="100">
        <v>264</v>
      </c>
      <c r="Q50" s="100">
        <v>267.2</v>
      </c>
      <c r="R50" s="100">
        <v>263.89999999999998</v>
      </c>
      <c r="S50"/>
      <c r="T50" s="408"/>
      <c r="U50" s="438"/>
      <c r="V50" s="342"/>
      <c r="W50"/>
      <c r="X50"/>
      <c r="Y50"/>
    </row>
    <row r="51" spans="1:46">
      <c r="A51" s="50" t="s">
        <v>162</v>
      </c>
      <c r="B51" s="25" t="s">
        <v>1217</v>
      </c>
      <c r="C51" s="38">
        <v>0.33263888888888887</v>
      </c>
      <c r="E51" s="19">
        <v>300</v>
      </c>
      <c r="F51" s="19" t="s">
        <v>1037</v>
      </c>
      <c r="G51" s="16">
        <v>1190</v>
      </c>
      <c r="H51" s="90">
        <v>1098</v>
      </c>
      <c r="I51" s="91" t="s">
        <v>1300</v>
      </c>
      <c r="J51" s="92" t="s">
        <v>796</v>
      </c>
      <c r="K51" s="33">
        <v>4</v>
      </c>
      <c r="L51" s="33">
        <v>180</v>
      </c>
      <c r="M51" s="19">
        <v>5889.9508999999998</v>
      </c>
      <c r="Q51" s="100">
        <v>267.2</v>
      </c>
      <c r="R51" s="100">
        <v>263.89999999999998</v>
      </c>
      <c r="S51" s="433" t="s">
        <v>480</v>
      </c>
      <c r="T51" s="408">
        <v>0</v>
      </c>
      <c r="U51" s="441">
        <v>0</v>
      </c>
      <c r="V51" s="431" t="s">
        <v>12</v>
      </c>
      <c r="W51" s="641">
        <v>82.074503487173359</v>
      </c>
      <c r="X51" s="641">
        <v>-28.202852159060694</v>
      </c>
      <c r="Y51" s="641">
        <v>171.33257870232615</v>
      </c>
      <c r="Z51" s="645">
        <v>173.53038000000001</v>
      </c>
      <c r="AA51" s="645">
        <v>-1.1316999999999999</v>
      </c>
      <c r="AB51" s="642">
        <v>253.66749999999999</v>
      </c>
      <c r="AC51" s="642">
        <v>22.173100000000002</v>
      </c>
      <c r="AD51" s="644">
        <v>15.7634264</v>
      </c>
      <c r="AE51" s="642">
        <v>2.63</v>
      </c>
      <c r="AF51" s="642">
        <v>0.41599999999999998</v>
      </c>
      <c r="AG51" s="642">
        <v>4.5999999999999996</v>
      </c>
      <c r="AH51" s="642">
        <v>78.790999999999997</v>
      </c>
      <c r="AI51" s="641">
        <v>1825.252</v>
      </c>
      <c r="AJ51" s="642">
        <v>354.79617000000002</v>
      </c>
      <c r="AK51" s="642">
        <v>4.4740799999999998</v>
      </c>
      <c r="AL51" s="642">
        <v>49.461579999999998</v>
      </c>
      <c r="AM51" s="642">
        <v>-0.54881000000000002</v>
      </c>
      <c r="AN51" s="640">
        <v>151278753.80000001</v>
      </c>
      <c r="AO51" s="643">
        <v>1.1050948</v>
      </c>
      <c r="AP51" s="640">
        <v>392675.34852</v>
      </c>
      <c r="AQ51" s="643">
        <v>0.29230430000000002</v>
      </c>
      <c r="AR51" s="642">
        <v>125.0382</v>
      </c>
      <c r="AS51" s="640" t="s">
        <v>472</v>
      </c>
      <c r="AT51" s="642">
        <v>54.84</v>
      </c>
    </row>
    <row r="52" spans="1:46">
      <c r="A52" s="50" t="s">
        <v>162</v>
      </c>
      <c r="B52" s="25" t="s">
        <v>1218</v>
      </c>
      <c r="C52" s="38">
        <v>0.33680555555555558</v>
      </c>
      <c r="E52" s="19">
        <v>300</v>
      </c>
      <c r="F52" s="19" t="s">
        <v>1037</v>
      </c>
      <c r="G52" s="16">
        <v>1190</v>
      </c>
      <c r="H52" s="90">
        <v>1098</v>
      </c>
      <c r="I52" s="91" t="s">
        <v>792</v>
      </c>
      <c r="J52" s="92" t="s">
        <v>796</v>
      </c>
      <c r="K52" s="33">
        <v>4</v>
      </c>
      <c r="L52" s="33">
        <v>180</v>
      </c>
      <c r="M52" s="19">
        <v>5889.9508999999998</v>
      </c>
      <c r="Q52" s="100">
        <v>267.2</v>
      </c>
      <c r="R52" s="100">
        <v>263.89999999999998</v>
      </c>
      <c r="S52" s="433" t="s">
        <v>480</v>
      </c>
      <c r="T52" s="408">
        <v>0</v>
      </c>
      <c r="U52" s="441">
        <v>0</v>
      </c>
      <c r="V52" s="431" t="s">
        <v>200</v>
      </c>
      <c r="W52" s="641">
        <v>82.063234050830971</v>
      </c>
      <c r="X52" s="641">
        <v>-27.815480601651455</v>
      </c>
      <c r="Y52" s="641">
        <v>392.7807853013619</v>
      </c>
      <c r="Z52" s="645">
        <v>173.58381</v>
      </c>
      <c r="AA52" s="645">
        <v>-1.15377</v>
      </c>
      <c r="AB52" s="642">
        <v>254.85720000000001</v>
      </c>
      <c r="AC52" s="642">
        <v>20.566299999999998</v>
      </c>
      <c r="AD52" s="644">
        <v>15.8971247764</v>
      </c>
      <c r="AE52" s="642">
        <v>2.8220000000000001</v>
      </c>
      <c r="AF52" s="642">
        <v>0.44600000000000001</v>
      </c>
      <c r="AG52" s="642">
        <v>4.5999999999999996</v>
      </c>
      <c r="AH52" s="642">
        <v>78.828000000000003</v>
      </c>
      <c r="AI52" s="641">
        <v>1824.5930000000001</v>
      </c>
      <c r="AJ52" s="642">
        <v>354.78089999999997</v>
      </c>
      <c r="AK52" s="642">
        <v>4.4718799999999996</v>
      </c>
      <c r="AL52" s="642">
        <v>49.393839999999997</v>
      </c>
      <c r="AM52" s="642">
        <v>-0.54893999999999998</v>
      </c>
      <c r="AN52" s="640">
        <v>151279284.09999999</v>
      </c>
      <c r="AO52" s="643">
        <v>1.1044719000000001</v>
      </c>
      <c r="AP52" s="640">
        <v>392817.05356999999</v>
      </c>
      <c r="AQ52" s="643">
        <v>0.2980196</v>
      </c>
      <c r="AR52" s="642">
        <v>125.09050000000001</v>
      </c>
      <c r="AS52" s="640" t="s">
        <v>472</v>
      </c>
      <c r="AT52" s="642">
        <v>54.787700000000001</v>
      </c>
    </row>
    <row r="53" spans="1:46">
      <c r="A53" s="50" t="s">
        <v>1338</v>
      </c>
      <c r="B53" s="25" t="s">
        <v>633</v>
      </c>
      <c r="C53" s="38">
        <v>0.34236111111111112</v>
      </c>
      <c r="D53" s="32">
        <v>0</v>
      </c>
      <c r="E53" s="19">
        <v>30</v>
      </c>
      <c r="F53" s="19" t="s">
        <v>1037</v>
      </c>
      <c r="G53" s="16">
        <v>1190</v>
      </c>
      <c r="H53" s="90">
        <v>994</v>
      </c>
      <c r="I53" s="35" t="s">
        <v>526</v>
      </c>
      <c r="J53" s="66" t="s">
        <v>1258</v>
      </c>
      <c r="K53" s="33">
        <v>4</v>
      </c>
      <c r="L53" s="33">
        <v>180</v>
      </c>
      <c r="M53" s="19">
        <v>5891.451</v>
      </c>
      <c r="N53" t="s">
        <v>632</v>
      </c>
      <c r="O53" s="100">
        <v>267.3</v>
      </c>
      <c r="P53" s="100">
        <v>264</v>
      </c>
      <c r="Q53" s="100">
        <v>267.2</v>
      </c>
      <c r="R53" s="100">
        <v>263.89999999999998</v>
      </c>
      <c r="S53"/>
      <c r="T53" s="408"/>
      <c r="U53" s="408"/>
      <c r="V53" s="342"/>
      <c r="W53"/>
      <c r="X53"/>
      <c r="Y53"/>
    </row>
    <row r="54" spans="1:46">
      <c r="A54" s="50" t="s">
        <v>1338</v>
      </c>
      <c r="B54" s="25" t="s">
        <v>634</v>
      </c>
      <c r="C54" s="38">
        <v>0.3444444444444445</v>
      </c>
      <c r="D54" s="32">
        <v>0</v>
      </c>
      <c r="E54" s="19">
        <v>30</v>
      </c>
      <c r="F54" s="19" t="s">
        <v>1037</v>
      </c>
      <c r="G54" s="16">
        <v>1070</v>
      </c>
      <c r="H54" s="90">
        <v>874</v>
      </c>
      <c r="I54" s="91" t="s">
        <v>239</v>
      </c>
      <c r="J54" s="66" t="s">
        <v>1258</v>
      </c>
      <c r="K54" s="33">
        <v>4</v>
      </c>
      <c r="L54" s="33">
        <v>180</v>
      </c>
      <c r="M54" s="19">
        <v>5891.451</v>
      </c>
      <c r="O54" s="100">
        <v>267.3</v>
      </c>
      <c r="P54" s="100">
        <v>264.10000000000002</v>
      </c>
      <c r="Q54" s="100">
        <v>267.2</v>
      </c>
      <c r="R54" s="100">
        <v>263.89999999999998</v>
      </c>
      <c r="S54"/>
      <c r="T54" s="409"/>
      <c r="U54" s="409"/>
      <c r="V54" s="342"/>
      <c r="W54"/>
      <c r="X54"/>
      <c r="Y54"/>
    </row>
    <row r="55" spans="1:46">
      <c r="A55" s="50" t="s">
        <v>1259</v>
      </c>
      <c r="B55" s="25" t="s">
        <v>635</v>
      </c>
      <c r="C55" s="38">
        <v>0.35972222222222222</v>
      </c>
      <c r="D55" s="32">
        <v>0</v>
      </c>
      <c r="E55" s="19">
        <v>10</v>
      </c>
      <c r="F55" s="19" t="s">
        <v>1037</v>
      </c>
      <c r="G55" s="16">
        <v>1190</v>
      </c>
      <c r="H55" s="90">
        <v>1098</v>
      </c>
      <c r="I55" s="91" t="s">
        <v>240</v>
      </c>
      <c r="J55" s="66" t="s">
        <v>1258</v>
      </c>
      <c r="K55" s="33">
        <v>4</v>
      </c>
      <c r="L55" s="33">
        <v>180</v>
      </c>
      <c r="M55" s="19">
        <v>5889.9508999999998</v>
      </c>
      <c r="O55" s="100">
        <v>267</v>
      </c>
      <c r="P55" s="100">
        <v>263.60000000000002</v>
      </c>
      <c r="Q55" s="100">
        <v>267.2</v>
      </c>
      <c r="R55" s="100">
        <v>263.89999999999998</v>
      </c>
      <c r="S55"/>
      <c r="T55" s="409"/>
      <c r="U55" s="409"/>
      <c r="V55" s="342"/>
      <c r="W55"/>
      <c r="X55"/>
      <c r="Y55"/>
    </row>
    <row r="56" spans="1:46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N56" t="s">
        <v>490</v>
      </c>
      <c r="S56"/>
      <c r="T56" s="409"/>
      <c r="U56" s="409"/>
      <c r="V56" s="342"/>
      <c r="W56"/>
      <c r="X56"/>
      <c r="Y56"/>
    </row>
    <row r="57" spans="1:46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 s="409"/>
      <c r="U57" s="409"/>
      <c r="V57"/>
      <c r="W57"/>
      <c r="X57"/>
      <c r="Y57"/>
    </row>
    <row r="58" spans="1:46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</row>
    <row r="59" spans="1:46">
      <c r="A59" s="50"/>
      <c r="B59" s="5" t="s">
        <v>1260</v>
      </c>
      <c r="C59" s="147" t="s">
        <v>1261</v>
      </c>
      <c r="D59" s="84">
        <v>5888.5839999999998</v>
      </c>
      <c r="E59" s="149"/>
      <c r="F59" s="84" t="s">
        <v>1262</v>
      </c>
      <c r="G59" s="84" t="s">
        <v>1263</v>
      </c>
      <c r="H59" s="84" t="s">
        <v>1264</v>
      </c>
      <c r="I59" s="22" t="s">
        <v>1100</v>
      </c>
      <c r="J59" s="84" t="s">
        <v>1101</v>
      </c>
      <c r="K59" s="84" t="s">
        <v>1102</v>
      </c>
      <c r="L59" s="177"/>
      <c r="O59" s="109"/>
      <c r="P59" s="109"/>
      <c r="S59"/>
      <c r="T59"/>
      <c r="U59"/>
      <c r="V59"/>
      <c r="W59"/>
      <c r="X59"/>
      <c r="Y59"/>
    </row>
    <row r="60" spans="1:46">
      <c r="A60" s="50"/>
      <c r="B60" s="183"/>
      <c r="C60" s="147" t="s">
        <v>1099</v>
      </c>
      <c r="D60" s="84">
        <v>5889.9508999999998</v>
      </c>
      <c r="E60" s="149"/>
      <c r="F60" s="84" t="s">
        <v>652</v>
      </c>
      <c r="G60" s="84" t="s">
        <v>653</v>
      </c>
      <c r="H60" s="84" t="s">
        <v>654</v>
      </c>
      <c r="I60" s="22" t="s">
        <v>1294</v>
      </c>
      <c r="J60" s="84" t="s">
        <v>1295</v>
      </c>
      <c r="K60" s="84" t="s">
        <v>501</v>
      </c>
      <c r="L60" s="177"/>
      <c r="O60" s="109"/>
      <c r="P60" s="109"/>
      <c r="S60"/>
      <c r="T60"/>
      <c r="U60"/>
      <c r="V60"/>
      <c r="W60"/>
      <c r="X60"/>
      <c r="Y60"/>
    </row>
    <row r="61" spans="1:46">
      <c r="A61" s="50"/>
      <c r="B61" s="182"/>
      <c r="C61" s="147" t="s">
        <v>502</v>
      </c>
      <c r="D61" s="84">
        <v>5891.451</v>
      </c>
      <c r="E61" s="149"/>
      <c r="F61" s="84" t="s">
        <v>503</v>
      </c>
      <c r="G61" s="84" t="s">
        <v>504</v>
      </c>
      <c r="H61" s="84" t="s">
        <v>505</v>
      </c>
      <c r="I61" s="22" t="s">
        <v>480</v>
      </c>
      <c r="J61" s="84" t="s">
        <v>496</v>
      </c>
      <c r="K61" s="84" t="s">
        <v>440</v>
      </c>
      <c r="L61" s="177"/>
      <c r="S61"/>
      <c r="T61"/>
      <c r="U61"/>
      <c r="V61"/>
      <c r="W61"/>
      <c r="X61"/>
      <c r="Y61"/>
    </row>
    <row r="62" spans="1:46">
      <c r="A62" s="50"/>
      <c r="B62" s="182"/>
      <c r="C62" s="147" t="s">
        <v>497</v>
      </c>
      <c r="D62" s="155">
        <v>7647.38</v>
      </c>
      <c r="E62" s="149"/>
      <c r="F62" s="84" t="s">
        <v>1132</v>
      </c>
      <c r="G62" s="84" t="s">
        <v>1095</v>
      </c>
      <c r="H62" s="84" t="s">
        <v>1293</v>
      </c>
      <c r="I62" s="22" t="s">
        <v>498</v>
      </c>
      <c r="J62" s="84" t="s">
        <v>499</v>
      </c>
      <c r="K62" s="84" t="s">
        <v>500</v>
      </c>
      <c r="L62" s="177"/>
      <c r="S62"/>
      <c r="T62"/>
      <c r="U62"/>
      <c r="V62"/>
      <c r="W62"/>
      <c r="X62"/>
      <c r="Y62"/>
    </row>
    <row r="63" spans="1:46">
      <c r="A63" s="50"/>
      <c r="B63" s="182"/>
      <c r="C63" s="147" t="s">
        <v>374</v>
      </c>
      <c r="D63" s="84">
        <v>7698.9647000000004</v>
      </c>
      <c r="E63" s="149"/>
      <c r="F63" s="84" t="s">
        <v>375</v>
      </c>
      <c r="G63" s="84" t="s">
        <v>376</v>
      </c>
      <c r="H63" s="84" t="s">
        <v>377</v>
      </c>
      <c r="I63" s="22" t="s">
        <v>378</v>
      </c>
      <c r="J63" s="84" t="s">
        <v>379</v>
      </c>
      <c r="K63" s="84" t="s">
        <v>380</v>
      </c>
      <c r="L63" s="177"/>
      <c r="O63" s="110"/>
      <c r="P63" s="110"/>
      <c r="S63"/>
      <c r="T63"/>
      <c r="U63"/>
      <c r="V63"/>
      <c r="W63"/>
      <c r="X63"/>
      <c r="Y63"/>
    </row>
    <row r="64" spans="1:46">
      <c r="A64" s="50"/>
      <c r="B64" s="182"/>
      <c r="C64" s="147"/>
      <c r="D64" s="84"/>
      <c r="E64" s="149"/>
      <c r="F64" s="84"/>
      <c r="G64" s="177"/>
      <c r="H64" s="177"/>
      <c r="J64" s="177"/>
      <c r="K64" s="177"/>
      <c r="L64" s="177"/>
      <c r="O64" s="110"/>
      <c r="P64" s="110"/>
      <c r="S64"/>
      <c r="T64"/>
      <c r="U64"/>
      <c r="V64"/>
      <c r="W64"/>
      <c r="X64"/>
      <c r="Y64"/>
    </row>
    <row r="65" spans="1:25">
      <c r="A65" s="50"/>
      <c r="B65" s="182"/>
      <c r="C65" s="147" t="s">
        <v>1302</v>
      </c>
      <c r="D65" s="748" t="s">
        <v>1297</v>
      </c>
      <c r="E65" s="748"/>
      <c r="F65" s="84" t="s">
        <v>381</v>
      </c>
      <c r="G65" s="177"/>
      <c r="H65" s="177"/>
      <c r="I65" s="173" t="s">
        <v>1139</v>
      </c>
      <c r="J65" s="736" t="s">
        <v>1140</v>
      </c>
      <c r="K65" s="736"/>
      <c r="L65" s="148" t="s">
        <v>1141</v>
      </c>
      <c r="S65"/>
      <c r="T65"/>
      <c r="U65"/>
      <c r="V65"/>
      <c r="W65"/>
      <c r="X65"/>
      <c r="Y65"/>
    </row>
    <row r="66" spans="1:25">
      <c r="A66" s="50"/>
      <c r="B66" s="182"/>
      <c r="C66" s="147" t="s">
        <v>1303</v>
      </c>
      <c r="D66" s="748" t="s">
        <v>1298</v>
      </c>
      <c r="E66" s="748"/>
      <c r="F66" s="19"/>
      <c r="G66" s="177"/>
      <c r="H66" s="177"/>
      <c r="J66" s="736" t="s">
        <v>441</v>
      </c>
      <c r="K66" s="736"/>
      <c r="L66" s="148" t="s">
        <v>1143</v>
      </c>
      <c r="S66"/>
      <c r="T66"/>
      <c r="U66"/>
      <c r="V66"/>
      <c r="W66"/>
      <c r="X66"/>
      <c r="Y66"/>
    </row>
    <row r="67" spans="1:25">
      <c r="B67" s="182"/>
      <c r="C67" s="147" t="s">
        <v>1304</v>
      </c>
      <c r="D67" s="748" t="s">
        <v>1299</v>
      </c>
      <c r="E67" s="748"/>
      <c r="F67" s="19"/>
      <c r="G67" s="177"/>
      <c r="H67" s="177"/>
      <c r="J67" s="177"/>
      <c r="K67" s="177"/>
      <c r="L67" s="177"/>
      <c r="S67"/>
      <c r="T67"/>
      <c r="U67"/>
      <c r="V67"/>
      <c r="W67"/>
      <c r="X67"/>
      <c r="Y67"/>
    </row>
    <row r="68" spans="1:25">
      <c r="B68" s="182"/>
      <c r="C68" s="147" t="s">
        <v>1305</v>
      </c>
      <c r="D68" s="748" t="s">
        <v>1138</v>
      </c>
      <c r="E68" s="748"/>
      <c r="F68" s="19"/>
      <c r="G68" s="177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1:25">
      <c r="B69" s="182"/>
      <c r="C69" s="85"/>
      <c r="D69" s="177"/>
      <c r="E69" s="15"/>
      <c r="F69" s="19"/>
      <c r="G69" s="177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1:25">
      <c r="B70" s="182"/>
      <c r="C70" s="28" t="s">
        <v>786</v>
      </c>
      <c r="D70" s="175">
        <v>1</v>
      </c>
      <c r="E70" s="749" t="s">
        <v>1032</v>
      </c>
      <c r="F70" s="749"/>
      <c r="G70" s="749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1:25">
      <c r="B71" s="182"/>
      <c r="C71" s="19"/>
      <c r="D71" s="28"/>
      <c r="E71" s="750" t="s">
        <v>1183</v>
      </c>
      <c r="F71" s="751"/>
      <c r="G71" s="751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1:25">
      <c r="B72" s="182"/>
      <c r="C72" s="85"/>
      <c r="D72" s="28">
        <v>2</v>
      </c>
      <c r="E72" s="749" t="s">
        <v>1008</v>
      </c>
      <c r="F72" s="749"/>
      <c r="G72" s="749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25">
      <c r="B73" s="182"/>
      <c r="C73" s="85"/>
      <c r="D73" s="28"/>
      <c r="E73" s="750" t="s">
        <v>1009</v>
      </c>
      <c r="F73" s="751"/>
      <c r="G73" s="751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25">
      <c r="B74" s="182"/>
      <c r="C74" s="177"/>
      <c r="D74" s="175">
        <v>3</v>
      </c>
      <c r="E74" s="736" t="s">
        <v>1010</v>
      </c>
      <c r="F74" s="736"/>
      <c r="G74" s="736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25">
      <c r="B75" s="182"/>
      <c r="C75" s="177"/>
      <c r="D75" s="175"/>
      <c r="E75" s="746" t="s">
        <v>1353</v>
      </c>
      <c r="F75" s="746"/>
      <c r="G75" s="746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25">
      <c r="B76" s="182"/>
      <c r="C76" s="177"/>
      <c r="D76" s="175">
        <v>4</v>
      </c>
      <c r="E76" s="736" t="s">
        <v>1035</v>
      </c>
      <c r="F76" s="736"/>
      <c r="G76" s="736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25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25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25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2">
    <mergeCell ref="S12:V12"/>
    <mergeCell ref="AJ12:AK12"/>
    <mergeCell ref="AL12:AM12"/>
    <mergeCell ref="O12:P12"/>
    <mergeCell ref="Q12:R12"/>
    <mergeCell ref="W12:Y12"/>
    <mergeCell ref="A1:H1"/>
    <mergeCell ref="A5:E5"/>
    <mergeCell ref="F6:I6"/>
    <mergeCell ref="F7:I7"/>
    <mergeCell ref="A3:E3"/>
    <mergeCell ref="F3:I3"/>
    <mergeCell ref="F4:I4"/>
    <mergeCell ref="K3:N3"/>
    <mergeCell ref="K4:P4"/>
    <mergeCell ref="K5:P5"/>
    <mergeCell ref="F8:I8"/>
    <mergeCell ref="D65:E65"/>
    <mergeCell ref="J65:K65"/>
    <mergeCell ref="F5:I5"/>
    <mergeCell ref="G12:H12"/>
    <mergeCell ref="D66:E66"/>
    <mergeCell ref="J66:K66"/>
    <mergeCell ref="D67:E67"/>
    <mergeCell ref="E74:G74"/>
    <mergeCell ref="E75:G75"/>
    <mergeCell ref="E76:G76"/>
    <mergeCell ref="D68:E68"/>
    <mergeCell ref="E70:G70"/>
    <mergeCell ref="E71:G71"/>
    <mergeCell ref="E72:G72"/>
    <mergeCell ref="E73:G7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G4" workbookViewId="0">
      <selection activeCell="AW29" sqref="AW29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491</v>
      </c>
      <c r="B4" s="3"/>
      <c r="C4" s="6"/>
      <c r="D4" s="43"/>
      <c r="E4" s="6"/>
      <c r="F4" s="738" t="s">
        <v>1023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373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180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54" t="s">
        <v>1205</v>
      </c>
      <c r="G8" s="754"/>
      <c r="H8" s="754"/>
      <c r="I8" s="754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4" t="s">
        <v>1206</v>
      </c>
      <c r="G9" s="754"/>
      <c r="H9" s="754"/>
      <c r="I9" s="754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0.12222222222222223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1098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263.39999999999998</v>
      </c>
      <c r="Q14" s="100">
        <f>AVERAGE(O14:O16)</f>
        <v>267.2</v>
      </c>
      <c r="R14" s="100">
        <f>AVERAGE(P14:P16)</f>
        <v>263.53333333333336</v>
      </c>
      <c r="S14"/>
      <c r="T14" s="410"/>
      <c r="U14" s="437"/>
      <c r="V14" s="342"/>
      <c r="W14"/>
      <c r="X14"/>
      <c r="Y14"/>
    </row>
    <row r="15" spans="1:47">
      <c r="A15" s="45" t="s">
        <v>1338</v>
      </c>
      <c r="B15" s="45" t="s">
        <v>1266</v>
      </c>
      <c r="C15" s="38">
        <v>0.13333333333333333</v>
      </c>
      <c r="D15" s="32">
        <v>0</v>
      </c>
      <c r="E15" s="1">
        <v>30</v>
      </c>
      <c r="F15" s="19" t="s">
        <v>1037</v>
      </c>
      <c r="G15" s="47">
        <v>1190</v>
      </c>
      <c r="H15" s="1">
        <v>993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57" t="s">
        <v>369</v>
      </c>
      <c r="O15" s="100">
        <v>267.2</v>
      </c>
      <c r="P15" s="100">
        <v>263.60000000000002</v>
      </c>
      <c r="Q15" s="100">
        <v>267.2</v>
      </c>
      <c r="R15" s="100">
        <v>263.5</v>
      </c>
      <c r="S15"/>
      <c r="T15" s="411"/>
      <c r="U15" s="438"/>
      <c r="V15" s="342"/>
      <c r="W15"/>
      <c r="X15"/>
      <c r="Y15"/>
    </row>
    <row r="16" spans="1:47">
      <c r="A16" s="45" t="s">
        <v>1338</v>
      </c>
      <c r="B16" s="45" t="s">
        <v>1339</v>
      </c>
      <c r="C16" s="38">
        <v>0.1361111111111111</v>
      </c>
      <c r="D16" s="32">
        <v>0</v>
      </c>
      <c r="E16" s="1">
        <v>30</v>
      </c>
      <c r="F16" s="19" t="s">
        <v>1037</v>
      </c>
      <c r="G16" s="47">
        <v>1070</v>
      </c>
      <c r="H16" s="1">
        <f>993-120</f>
        <v>873</v>
      </c>
      <c r="I16" s="91" t="s">
        <v>239</v>
      </c>
      <c r="J16" s="66" t="s">
        <v>1258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263.60000000000002</v>
      </c>
      <c r="Q16" s="100">
        <v>267.2</v>
      </c>
      <c r="R16" s="100">
        <v>263.5</v>
      </c>
      <c r="S16"/>
      <c r="T16" s="411"/>
      <c r="U16" s="438"/>
      <c r="V16" s="342"/>
      <c r="W16"/>
      <c r="X16"/>
      <c r="Y16"/>
    </row>
    <row r="17" spans="1:46">
      <c r="A17" s="45" t="s">
        <v>1338</v>
      </c>
      <c r="B17" t="s">
        <v>1340</v>
      </c>
      <c r="C17" s="38">
        <v>0.14722222222222223</v>
      </c>
      <c r="D17" s="32">
        <v>0</v>
      </c>
      <c r="E17" s="1">
        <v>30</v>
      </c>
      <c r="F17" s="16" t="s">
        <v>1038</v>
      </c>
      <c r="G17" s="1">
        <v>880</v>
      </c>
      <c r="H17" s="1">
        <v>862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265.3</v>
      </c>
      <c r="P17" s="100">
        <v>261.89999999999998</v>
      </c>
      <c r="Q17" s="100">
        <f>AVERAGE(O17,O32)</f>
        <v>265.45000000000005</v>
      </c>
      <c r="R17" s="100">
        <f>AVERAGE(P17,P32)</f>
        <v>261.79999999999995</v>
      </c>
      <c r="S17"/>
      <c r="T17" s="411"/>
      <c r="U17" s="438"/>
      <c r="V17" s="342"/>
      <c r="W17"/>
      <c r="X17"/>
      <c r="Y17"/>
    </row>
    <row r="18" spans="1:46">
      <c r="A18" s="45" t="s">
        <v>1309</v>
      </c>
      <c r="B18" t="s">
        <v>1269</v>
      </c>
      <c r="C18" s="38">
        <v>0.17083333333333331</v>
      </c>
      <c r="E18" s="1">
        <v>30</v>
      </c>
      <c r="F18" s="16" t="s">
        <v>1039</v>
      </c>
      <c r="G18" s="1">
        <v>870</v>
      </c>
      <c r="H18" s="1">
        <f>H17-86</f>
        <v>776</v>
      </c>
      <c r="I18" t="s">
        <v>1093</v>
      </c>
      <c r="J18" s="92" t="s">
        <v>796</v>
      </c>
      <c r="K18" s="33">
        <v>4</v>
      </c>
      <c r="L18" s="33">
        <v>180</v>
      </c>
      <c r="M18" s="19">
        <v>7698.9647000000004</v>
      </c>
      <c r="Q18" s="100">
        <v>265.5</v>
      </c>
      <c r="R18" s="100">
        <v>261.8</v>
      </c>
      <c r="S18" s="431" t="s">
        <v>1188</v>
      </c>
      <c r="T18" s="411"/>
      <c r="U18" s="438"/>
      <c r="V18" s="342"/>
      <c r="W18"/>
      <c r="X18"/>
      <c r="Y18"/>
      <c r="Z18" s="651">
        <v>184.27708000000001</v>
      </c>
      <c r="AA18" s="651">
        <v>-4.5803799999999999</v>
      </c>
      <c r="AB18" s="648">
        <v>170.55289999999999</v>
      </c>
      <c r="AC18" s="648">
        <v>52.980800000000002</v>
      </c>
      <c r="AD18" s="650">
        <v>11.9184566562</v>
      </c>
      <c r="AE18" s="648">
        <v>1.2509999999999999</v>
      </c>
      <c r="AF18" s="648">
        <v>0.19800000000000001</v>
      </c>
      <c r="AG18" s="648">
        <v>4.4000000000000004</v>
      </c>
      <c r="AH18" s="648">
        <v>85.716999999999999</v>
      </c>
      <c r="AI18" s="647">
        <v>1856.002</v>
      </c>
      <c r="AJ18" s="648">
        <v>354.97365000000002</v>
      </c>
      <c r="AK18" s="648">
        <v>3.1007799999999999</v>
      </c>
      <c r="AL18" s="648">
        <v>39.252420000000001</v>
      </c>
      <c r="AM18" s="648">
        <v>-0.56854000000000005</v>
      </c>
      <c r="AN18" s="646">
        <v>151355049.09999999</v>
      </c>
      <c r="AO18" s="649">
        <v>0.9999268</v>
      </c>
      <c r="AP18" s="646">
        <v>386169.44267999998</v>
      </c>
      <c r="AQ18" s="649">
        <v>-9.0129500000000001E-2</v>
      </c>
      <c r="AR18" s="648">
        <v>135.49</v>
      </c>
      <c r="AS18" s="646" t="s">
        <v>472</v>
      </c>
      <c r="AT18" s="648">
        <v>44.407400000000003</v>
      </c>
    </row>
    <row r="19" spans="1:46">
      <c r="A19" s="50" t="s">
        <v>1309</v>
      </c>
      <c r="B19" s="25" t="s">
        <v>1244</v>
      </c>
      <c r="C19" s="15">
        <v>0.20138888888888887</v>
      </c>
      <c r="D19" s="32"/>
      <c r="E19" s="19">
        <v>30</v>
      </c>
      <c r="F19" s="16" t="s">
        <v>1039</v>
      </c>
      <c r="G19" s="1">
        <v>870</v>
      </c>
      <c r="H19" s="1">
        <v>776</v>
      </c>
      <c r="I19" s="57" t="s">
        <v>1093</v>
      </c>
      <c r="J19" s="92" t="s">
        <v>796</v>
      </c>
      <c r="K19" s="33">
        <v>4</v>
      </c>
      <c r="L19" s="33">
        <v>180</v>
      </c>
      <c r="M19" s="19">
        <v>7698.9647000000004</v>
      </c>
      <c r="N19" s="91" t="s">
        <v>370</v>
      </c>
      <c r="Q19" s="100">
        <v>265.5</v>
      </c>
      <c r="R19" s="100">
        <v>261.8</v>
      </c>
      <c r="S19" s="431" t="s">
        <v>1188</v>
      </c>
      <c r="T19" s="411"/>
      <c r="U19" s="438"/>
      <c r="V19" s="342"/>
      <c r="W19"/>
      <c r="X19"/>
      <c r="Y19"/>
      <c r="Z19" s="651">
        <v>184.49615</v>
      </c>
      <c r="AA19" s="651">
        <v>-4.7055999999999996</v>
      </c>
      <c r="AB19" s="648">
        <v>188.4854</v>
      </c>
      <c r="AC19" s="648">
        <v>52.932000000000002</v>
      </c>
      <c r="AD19" s="650">
        <v>12.653797728600001</v>
      </c>
      <c r="AE19" s="648">
        <v>1.252</v>
      </c>
      <c r="AF19" s="648">
        <v>0.19800000000000001</v>
      </c>
      <c r="AG19" s="648">
        <v>4.3899999999999997</v>
      </c>
      <c r="AH19" s="648">
        <v>85.85</v>
      </c>
      <c r="AI19" s="647">
        <v>1856.692</v>
      </c>
      <c r="AJ19" s="648">
        <v>354.82213999999999</v>
      </c>
      <c r="AK19" s="648">
        <v>3.1226799999999999</v>
      </c>
      <c r="AL19" s="648">
        <v>38.880000000000003</v>
      </c>
      <c r="AM19" s="648">
        <v>-0.56928000000000001</v>
      </c>
      <c r="AN19" s="646">
        <v>151357683.30000001</v>
      </c>
      <c r="AO19" s="649">
        <v>0.99566900000000003</v>
      </c>
      <c r="AP19" s="646">
        <v>386025.9621</v>
      </c>
      <c r="AQ19" s="649">
        <v>-1.8556199999999998E-2</v>
      </c>
      <c r="AR19" s="648">
        <v>135.7089</v>
      </c>
      <c r="AS19" s="646" t="s">
        <v>472</v>
      </c>
      <c r="AT19" s="648">
        <v>44.189</v>
      </c>
    </row>
    <row r="20" spans="1:46">
      <c r="A20" s="45" t="s">
        <v>1309</v>
      </c>
      <c r="B20" t="s">
        <v>1221</v>
      </c>
      <c r="C20" s="38">
        <v>0.21666666666666667</v>
      </c>
      <c r="E20" s="1">
        <v>30</v>
      </c>
      <c r="F20" s="16" t="s">
        <v>1039</v>
      </c>
      <c r="G20" s="1">
        <v>870</v>
      </c>
      <c r="H20" s="1">
        <v>776</v>
      </c>
      <c r="I20" s="57" t="s">
        <v>1093</v>
      </c>
      <c r="J20" s="92" t="s">
        <v>796</v>
      </c>
      <c r="K20" s="33">
        <v>4</v>
      </c>
      <c r="L20" s="33">
        <v>180</v>
      </c>
      <c r="M20" s="19">
        <v>7698.9647000000004</v>
      </c>
      <c r="N20" s="91" t="s">
        <v>371</v>
      </c>
      <c r="Q20" s="100">
        <v>265.5</v>
      </c>
      <c r="R20" s="100">
        <v>261.8</v>
      </c>
      <c r="S20" s="431" t="s">
        <v>1188</v>
      </c>
      <c r="T20" s="411"/>
      <c r="U20" s="438"/>
      <c r="V20" s="342"/>
      <c r="W20"/>
      <c r="X20"/>
      <c r="Y20"/>
      <c r="Z20" s="651">
        <v>184.60640000000001</v>
      </c>
      <c r="AA20" s="651">
        <v>-4.76729</v>
      </c>
      <c r="AB20" s="648">
        <v>197.13820000000001</v>
      </c>
      <c r="AC20" s="648">
        <v>51.852699999999999</v>
      </c>
      <c r="AD20" s="650">
        <v>13.021468264899999</v>
      </c>
      <c r="AE20" s="648">
        <v>1.27</v>
      </c>
      <c r="AF20" s="648">
        <v>0.20100000000000001</v>
      </c>
      <c r="AG20" s="648">
        <v>4.3899999999999997</v>
      </c>
      <c r="AH20" s="648">
        <v>85.915999999999997</v>
      </c>
      <c r="AI20" s="647">
        <v>1856.6969999999999</v>
      </c>
      <c r="AJ20" s="648">
        <v>354.74662999999998</v>
      </c>
      <c r="AK20" s="648">
        <v>3.1325099999999999</v>
      </c>
      <c r="AL20" s="648">
        <v>38.693800000000003</v>
      </c>
      <c r="AM20" s="648">
        <v>-0.56964999999999999</v>
      </c>
      <c r="AN20" s="646">
        <v>151358996.19999999</v>
      </c>
      <c r="AO20" s="649">
        <v>0.99352929999999995</v>
      </c>
      <c r="AP20" s="646">
        <v>386024.93241000001</v>
      </c>
      <c r="AQ20" s="649">
        <v>1.6916500000000001E-2</v>
      </c>
      <c r="AR20" s="648">
        <v>135.8186</v>
      </c>
      <c r="AS20" s="646" t="s">
        <v>472</v>
      </c>
      <c r="AT20" s="648">
        <v>44.0794</v>
      </c>
    </row>
    <row r="21" spans="1:46">
      <c r="A21" s="50" t="s">
        <v>895</v>
      </c>
      <c r="B21" t="s">
        <v>1182</v>
      </c>
      <c r="C21" s="38">
        <v>0.21875</v>
      </c>
      <c r="D21" s="32"/>
      <c r="E21" s="19">
        <v>300</v>
      </c>
      <c r="F21" s="16" t="s">
        <v>1039</v>
      </c>
      <c r="G21" s="1">
        <v>870</v>
      </c>
      <c r="H21" s="1">
        <v>776</v>
      </c>
      <c r="I21" s="57" t="s">
        <v>1300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265.5</v>
      </c>
      <c r="R21" s="100">
        <v>261.8</v>
      </c>
      <c r="S21" s="431" t="s">
        <v>1100</v>
      </c>
      <c r="T21" s="411">
        <v>0</v>
      </c>
      <c r="U21" s="441">
        <v>0</v>
      </c>
      <c r="V21" s="431" t="s">
        <v>12</v>
      </c>
      <c r="W21" s="647">
        <v>83.698853265158945</v>
      </c>
      <c r="X21" s="647">
        <v>-13.232161041985536</v>
      </c>
      <c r="Y21" s="647">
        <v>168.44170960252677</v>
      </c>
      <c r="Z21" s="651">
        <v>184.63668000000001</v>
      </c>
      <c r="AA21" s="651">
        <v>-4.7839999999999998</v>
      </c>
      <c r="AB21" s="648">
        <v>199.41200000000001</v>
      </c>
      <c r="AC21" s="648">
        <v>51.444499999999998</v>
      </c>
      <c r="AD21" s="650">
        <v>13.1217420475</v>
      </c>
      <c r="AE21" s="648">
        <v>1.2769999999999999</v>
      </c>
      <c r="AF21" s="648">
        <v>0.20200000000000001</v>
      </c>
      <c r="AG21" s="648">
        <v>4.3899999999999997</v>
      </c>
      <c r="AH21" s="648">
        <v>85.933999999999997</v>
      </c>
      <c r="AI21" s="647">
        <v>1856.6590000000001</v>
      </c>
      <c r="AJ21" s="648">
        <v>354.72618</v>
      </c>
      <c r="AK21" s="648">
        <v>3.1349999999999998</v>
      </c>
      <c r="AL21" s="648">
        <v>38.64302</v>
      </c>
      <c r="AM21" s="648">
        <v>-0.56976000000000004</v>
      </c>
      <c r="AN21" s="646">
        <v>151359353.69999999</v>
      </c>
      <c r="AO21" s="649">
        <v>0.99294450000000001</v>
      </c>
      <c r="AP21" s="646">
        <v>386032.74829999998</v>
      </c>
      <c r="AQ21" s="649">
        <v>2.6493699999999999E-2</v>
      </c>
      <c r="AR21" s="648">
        <v>135.84870000000001</v>
      </c>
      <c r="AS21" s="646" t="s">
        <v>472</v>
      </c>
      <c r="AT21" s="648">
        <v>44.049399999999999</v>
      </c>
    </row>
    <row r="22" spans="1:46">
      <c r="A22" s="50" t="s">
        <v>1309</v>
      </c>
      <c r="B22" s="25" t="s">
        <v>582</v>
      </c>
      <c r="C22" s="38">
        <v>0.24722222222222223</v>
      </c>
      <c r="E22" s="19">
        <v>30</v>
      </c>
      <c r="F22" s="16" t="s">
        <v>1039</v>
      </c>
      <c r="G22" s="1">
        <v>870</v>
      </c>
      <c r="H22" s="1">
        <v>776</v>
      </c>
      <c r="I22" s="91" t="s">
        <v>1093</v>
      </c>
      <c r="J22" s="92" t="s">
        <v>796</v>
      </c>
      <c r="K22" s="33">
        <v>4</v>
      </c>
      <c r="L22" s="33">
        <v>180</v>
      </c>
      <c r="M22" s="19">
        <v>7698.9647000000004</v>
      </c>
      <c r="N22" s="91" t="s">
        <v>372</v>
      </c>
      <c r="Q22" s="100">
        <v>265.5</v>
      </c>
      <c r="R22" s="100">
        <v>261.8</v>
      </c>
      <c r="S22" s="431" t="s">
        <v>1188</v>
      </c>
      <c r="T22" s="411"/>
      <c r="U22" s="438"/>
      <c r="V22" s="342"/>
      <c r="W22"/>
      <c r="X22"/>
      <c r="Y22"/>
      <c r="Z22" s="651">
        <v>184.83170000000001</v>
      </c>
      <c r="AA22" s="651">
        <v>-4.8887600000000004</v>
      </c>
      <c r="AB22" s="648">
        <v>212.6885</v>
      </c>
      <c r="AC22" s="648">
        <v>47.857599999999998</v>
      </c>
      <c r="AD22" s="650">
        <v>13.7568093377</v>
      </c>
      <c r="AE22" s="648">
        <v>1.347</v>
      </c>
      <c r="AF22" s="648">
        <v>0.21299999999999999</v>
      </c>
      <c r="AG22" s="648">
        <v>4.3899999999999997</v>
      </c>
      <c r="AH22" s="648">
        <v>86.051000000000002</v>
      </c>
      <c r="AI22" s="647">
        <v>1856.0419999999999</v>
      </c>
      <c r="AJ22" s="648">
        <v>354.59913</v>
      </c>
      <c r="AK22" s="648">
        <v>3.14845</v>
      </c>
      <c r="AL22" s="648">
        <v>38.321390000000001</v>
      </c>
      <c r="AM22" s="648">
        <v>-0.57040000000000002</v>
      </c>
      <c r="AN22" s="646">
        <v>151361613.40000001</v>
      </c>
      <c r="AO22" s="649">
        <v>0.9892282</v>
      </c>
      <c r="AP22" s="646">
        <v>386161.14867999998</v>
      </c>
      <c r="AQ22" s="649">
        <v>8.5636900000000002E-2</v>
      </c>
      <c r="AR22" s="648">
        <v>136.04179999999999</v>
      </c>
      <c r="AS22" s="646" t="s">
        <v>472</v>
      </c>
      <c r="AT22" s="648">
        <v>43.8566</v>
      </c>
    </row>
    <row r="23" spans="1:46">
      <c r="A23" s="50" t="s">
        <v>895</v>
      </c>
      <c r="B23" s="25" t="s">
        <v>794</v>
      </c>
      <c r="C23" s="38">
        <v>0.25347222222222221</v>
      </c>
      <c r="E23" s="19">
        <v>300</v>
      </c>
      <c r="F23" s="16" t="s">
        <v>1039</v>
      </c>
      <c r="G23" s="1">
        <v>870</v>
      </c>
      <c r="H23" s="1">
        <v>776</v>
      </c>
      <c r="I23" s="57" t="s">
        <v>1300</v>
      </c>
      <c r="J23" s="92" t="s">
        <v>796</v>
      </c>
      <c r="K23" s="33">
        <v>4</v>
      </c>
      <c r="L23" s="33">
        <v>180</v>
      </c>
      <c r="M23" s="19">
        <v>7698.9647000000004</v>
      </c>
      <c r="Q23" s="100">
        <v>265.5</v>
      </c>
      <c r="R23" s="100">
        <v>261.8</v>
      </c>
      <c r="S23" s="431" t="s">
        <v>1100</v>
      </c>
      <c r="T23" s="411">
        <v>0</v>
      </c>
      <c r="U23" s="441">
        <v>0</v>
      </c>
      <c r="V23" s="431" t="s">
        <v>12</v>
      </c>
      <c r="W23" s="647">
        <v>83.528656402302261</v>
      </c>
      <c r="X23" s="647">
        <v>-13.203483973170885</v>
      </c>
      <c r="Y23" s="647">
        <v>168.52998017768459</v>
      </c>
      <c r="Z23" s="651">
        <v>184.89478</v>
      </c>
      <c r="AA23" s="651">
        <v>-4.9214399999999996</v>
      </c>
      <c r="AB23" s="648">
        <v>216.4417</v>
      </c>
      <c r="AC23" s="648">
        <v>46.411000000000001</v>
      </c>
      <c r="AD23" s="650">
        <v>13.957356903000001</v>
      </c>
      <c r="AE23" s="648">
        <v>1.379</v>
      </c>
      <c r="AF23" s="648">
        <v>0.218</v>
      </c>
      <c r="AG23" s="648">
        <v>4.3899999999999997</v>
      </c>
      <c r="AH23" s="648">
        <v>86.088999999999999</v>
      </c>
      <c r="AI23" s="647">
        <v>1855.7149999999999</v>
      </c>
      <c r="AJ23" s="648">
        <v>354.56018999999998</v>
      </c>
      <c r="AK23" s="648">
        <v>3.1517200000000001</v>
      </c>
      <c r="AL23" s="648">
        <v>38.219819999999999</v>
      </c>
      <c r="AM23" s="648">
        <v>-0.5706</v>
      </c>
      <c r="AN23" s="646">
        <v>151362325.19999999</v>
      </c>
      <c r="AO23" s="649">
        <v>0.98805019999999999</v>
      </c>
      <c r="AP23" s="646">
        <v>386229.30583999999</v>
      </c>
      <c r="AQ23" s="649">
        <v>0.10360949999999999</v>
      </c>
      <c r="AR23" s="648">
        <v>136.10400000000001</v>
      </c>
      <c r="AS23" s="646" t="s">
        <v>472</v>
      </c>
      <c r="AT23" s="648">
        <v>43.794499999999999</v>
      </c>
    </row>
    <row r="24" spans="1:46">
      <c r="A24" s="50" t="s">
        <v>895</v>
      </c>
      <c r="B24" s="25" t="s">
        <v>795</v>
      </c>
      <c r="C24" s="38">
        <v>0.25833333333333336</v>
      </c>
      <c r="E24" s="19">
        <v>300</v>
      </c>
      <c r="F24" s="16" t="s">
        <v>1039</v>
      </c>
      <c r="G24" s="1">
        <v>870</v>
      </c>
      <c r="H24" s="1">
        <v>776</v>
      </c>
      <c r="I24" s="57" t="s">
        <v>792</v>
      </c>
      <c r="J24" s="92" t="s">
        <v>796</v>
      </c>
      <c r="K24" s="33">
        <v>4</v>
      </c>
      <c r="L24" s="33">
        <v>180</v>
      </c>
      <c r="M24" s="19">
        <v>7698.9647000000004</v>
      </c>
      <c r="Q24" s="100">
        <v>265.5</v>
      </c>
      <c r="R24" s="100">
        <v>261.8</v>
      </c>
      <c r="S24" s="431" t="s">
        <v>1100</v>
      </c>
      <c r="T24" s="411">
        <v>0</v>
      </c>
      <c r="U24" s="441">
        <v>0</v>
      </c>
      <c r="V24" s="431" t="s">
        <v>200</v>
      </c>
      <c r="W24" s="647">
        <v>83.401845493155975</v>
      </c>
      <c r="X24" s="647">
        <v>-14.399031211463424</v>
      </c>
      <c r="Y24" s="647">
        <v>386.24906235076151</v>
      </c>
      <c r="Z24" s="651">
        <v>184.93199000000001</v>
      </c>
      <c r="AA24" s="651">
        <v>-4.94041</v>
      </c>
      <c r="AB24" s="648">
        <v>218.5325</v>
      </c>
      <c r="AC24" s="648">
        <v>45.507800000000003</v>
      </c>
      <c r="AD24" s="650">
        <v>14.074342982799999</v>
      </c>
      <c r="AE24" s="648">
        <v>1.4</v>
      </c>
      <c r="AF24" s="648">
        <v>0.221</v>
      </c>
      <c r="AG24" s="648">
        <v>4.3899999999999997</v>
      </c>
      <c r="AH24" s="648">
        <v>86.111000000000004</v>
      </c>
      <c r="AI24" s="647">
        <v>1855.4949999999999</v>
      </c>
      <c r="AJ24" s="648">
        <v>354.53780999999998</v>
      </c>
      <c r="AK24" s="648">
        <v>3.1533699999999998</v>
      </c>
      <c r="AL24" s="648">
        <v>38.160580000000003</v>
      </c>
      <c r="AM24" s="648">
        <v>-0.57072000000000001</v>
      </c>
      <c r="AN24" s="646">
        <v>151362740.09999999</v>
      </c>
      <c r="AO24" s="649">
        <v>0.98736199999999996</v>
      </c>
      <c r="AP24" s="646">
        <v>386274.99153</v>
      </c>
      <c r="AQ24" s="649">
        <v>0.113902</v>
      </c>
      <c r="AR24" s="648">
        <v>136.14070000000001</v>
      </c>
      <c r="AS24" s="646" t="s">
        <v>472</v>
      </c>
      <c r="AT24" s="648">
        <v>43.757899999999999</v>
      </c>
    </row>
    <row r="25" spans="1:46">
      <c r="A25" s="50" t="s">
        <v>895</v>
      </c>
      <c r="B25" s="25" t="s">
        <v>797</v>
      </c>
      <c r="C25" s="15">
        <v>0.2638888888888889</v>
      </c>
      <c r="D25" s="32"/>
      <c r="E25" s="19">
        <v>300</v>
      </c>
      <c r="F25" s="16" t="s">
        <v>1039</v>
      </c>
      <c r="G25" s="1">
        <v>870</v>
      </c>
      <c r="H25" s="1">
        <v>776</v>
      </c>
      <c r="I25" s="91" t="s">
        <v>107</v>
      </c>
      <c r="J25" s="92" t="s">
        <v>796</v>
      </c>
      <c r="K25" s="33">
        <v>4</v>
      </c>
      <c r="L25" s="33">
        <v>180</v>
      </c>
      <c r="M25" s="19">
        <v>7698.9647000000004</v>
      </c>
      <c r="Q25" s="100">
        <v>265.5</v>
      </c>
      <c r="R25" s="100">
        <v>261.8</v>
      </c>
      <c r="S25" s="431" t="s">
        <v>1100</v>
      </c>
      <c r="T25" s="411">
        <v>-28</v>
      </c>
      <c r="U25" s="441">
        <v>0</v>
      </c>
      <c r="V25" s="431" t="s">
        <v>12</v>
      </c>
      <c r="W25" s="647">
        <v>83.157080260409529</v>
      </c>
      <c r="X25" s="647">
        <v>-16.558789733790977</v>
      </c>
      <c r="Y25" s="647">
        <v>940.95321825101018</v>
      </c>
      <c r="Z25" s="651">
        <v>184.97490999999999</v>
      </c>
      <c r="AA25" s="651">
        <v>-4.9620100000000003</v>
      </c>
      <c r="AB25" s="648">
        <v>220.8348</v>
      </c>
      <c r="AC25" s="648">
        <v>44.426400000000001</v>
      </c>
      <c r="AD25" s="650">
        <v>14.208041359699999</v>
      </c>
      <c r="AE25" s="648">
        <v>1.4259999999999999</v>
      </c>
      <c r="AF25" s="648">
        <v>0.22600000000000001</v>
      </c>
      <c r="AG25" s="648">
        <v>4.38</v>
      </c>
      <c r="AH25" s="648">
        <v>86.135999999999996</v>
      </c>
      <c r="AI25" s="647">
        <v>1855.2190000000001</v>
      </c>
      <c r="AJ25" s="648">
        <v>354.51256000000001</v>
      </c>
      <c r="AK25" s="648">
        <v>3.15503</v>
      </c>
      <c r="AL25" s="648">
        <v>38.092869999999998</v>
      </c>
      <c r="AM25" s="648">
        <v>-0.57086000000000003</v>
      </c>
      <c r="AN25" s="646">
        <v>151363213.80000001</v>
      </c>
      <c r="AO25" s="649">
        <v>0.98657459999999997</v>
      </c>
      <c r="AP25" s="646">
        <v>386332.45468999998</v>
      </c>
      <c r="AQ25" s="649">
        <v>0.12547730000000001</v>
      </c>
      <c r="AR25" s="648">
        <v>136.18289999999999</v>
      </c>
      <c r="AS25" s="646" t="s">
        <v>472</v>
      </c>
      <c r="AT25" s="648">
        <v>43.715800000000002</v>
      </c>
    </row>
    <row r="26" spans="1:46">
      <c r="A26" s="50" t="s">
        <v>257</v>
      </c>
      <c r="B26" s="25" t="s">
        <v>798</v>
      </c>
      <c r="C26" s="38">
        <v>0.26944444444444443</v>
      </c>
      <c r="E26" s="19">
        <v>300</v>
      </c>
      <c r="F26" s="16" t="s">
        <v>1039</v>
      </c>
      <c r="G26" s="1">
        <v>870</v>
      </c>
      <c r="H26" s="1">
        <v>776</v>
      </c>
      <c r="I26" s="57" t="s">
        <v>1300</v>
      </c>
      <c r="J26" s="92" t="s">
        <v>796</v>
      </c>
      <c r="K26" s="33">
        <v>4</v>
      </c>
      <c r="L26" s="33">
        <v>180</v>
      </c>
      <c r="M26" s="19">
        <v>7698.9647000000004</v>
      </c>
      <c r="Q26" s="100">
        <v>265.5</v>
      </c>
      <c r="R26" s="100">
        <v>261.8</v>
      </c>
      <c r="S26" s="431" t="s">
        <v>498</v>
      </c>
      <c r="T26" s="411">
        <v>0</v>
      </c>
      <c r="U26" s="441">
        <v>0</v>
      </c>
      <c r="V26" s="431" t="s">
        <v>12</v>
      </c>
      <c r="W26" s="647">
        <v>85.137793537207102</v>
      </c>
      <c r="X26" s="647">
        <v>16.631451187230017</v>
      </c>
      <c r="Y26" s="647">
        <v>168.59576605514849</v>
      </c>
      <c r="Z26" s="651">
        <v>185.01828</v>
      </c>
      <c r="AA26" s="651">
        <v>-4.98353</v>
      </c>
      <c r="AB26" s="648">
        <v>223.04660000000001</v>
      </c>
      <c r="AC26" s="648">
        <v>43.295999999999999</v>
      </c>
      <c r="AD26" s="650">
        <v>14.341739736599999</v>
      </c>
      <c r="AE26" s="648">
        <v>1.456</v>
      </c>
      <c r="AF26" s="648">
        <v>0.23</v>
      </c>
      <c r="AG26" s="648">
        <v>4.38</v>
      </c>
      <c r="AH26" s="648">
        <v>86.162000000000006</v>
      </c>
      <c r="AI26" s="647">
        <v>1854.9169999999999</v>
      </c>
      <c r="AJ26" s="648">
        <v>354.48768000000001</v>
      </c>
      <c r="AK26" s="648">
        <v>3.1564100000000002</v>
      </c>
      <c r="AL26" s="648">
        <v>38.02516</v>
      </c>
      <c r="AM26" s="648">
        <v>-0.57099</v>
      </c>
      <c r="AN26" s="646">
        <v>151363687.19999999</v>
      </c>
      <c r="AO26" s="649">
        <v>0.9857863</v>
      </c>
      <c r="AP26" s="646">
        <v>386395.42378000001</v>
      </c>
      <c r="AQ26" s="649">
        <v>0.13683960000000001</v>
      </c>
      <c r="AR26" s="648">
        <v>136.22550000000001</v>
      </c>
      <c r="AS26" s="646" t="s">
        <v>472</v>
      </c>
      <c r="AT26" s="648">
        <v>43.673200000000001</v>
      </c>
    </row>
    <row r="27" spans="1:46">
      <c r="A27" s="50" t="s">
        <v>257</v>
      </c>
      <c r="B27" s="25" t="s">
        <v>799</v>
      </c>
      <c r="C27" s="38">
        <v>0.27430555555555552</v>
      </c>
      <c r="E27" s="19">
        <v>300</v>
      </c>
      <c r="F27" s="16" t="s">
        <v>1039</v>
      </c>
      <c r="G27" s="1">
        <v>870</v>
      </c>
      <c r="H27" s="1">
        <v>776</v>
      </c>
      <c r="I27" s="57" t="s">
        <v>792</v>
      </c>
      <c r="J27" s="92" t="s">
        <v>796</v>
      </c>
      <c r="K27" s="33">
        <v>4</v>
      </c>
      <c r="L27" s="33">
        <v>180</v>
      </c>
      <c r="M27" s="19">
        <v>7698.9647000000004</v>
      </c>
      <c r="Q27" s="100">
        <v>265.5</v>
      </c>
      <c r="R27" s="100">
        <v>261.8</v>
      </c>
      <c r="S27" s="431" t="s">
        <v>498</v>
      </c>
      <c r="T27" s="411">
        <v>0</v>
      </c>
      <c r="U27" s="441">
        <v>0</v>
      </c>
      <c r="V27" s="431" t="s">
        <v>200</v>
      </c>
      <c r="W27" s="647">
        <v>84.794496262674471</v>
      </c>
      <c r="X27" s="647">
        <v>11.639799703583002</v>
      </c>
      <c r="Y27" s="647">
        <v>386.42647650967729</v>
      </c>
      <c r="Z27" s="651">
        <v>185.05662000000001</v>
      </c>
      <c r="AA27" s="651">
        <v>-5.0023</v>
      </c>
      <c r="AB27" s="648">
        <v>224.90989999999999</v>
      </c>
      <c r="AC27" s="648">
        <v>42.269599999999997</v>
      </c>
      <c r="AD27" s="650">
        <v>14.458725816399999</v>
      </c>
      <c r="AE27" s="648">
        <v>1.484</v>
      </c>
      <c r="AF27" s="648">
        <v>0.23499999999999999</v>
      </c>
      <c r="AG27" s="648">
        <v>4.38</v>
      </c>
      <c r="AH27" s="648">
        <v>86.185000000000002</v>
      </c>
      <c r="AI27" s="647">
        <v>1854.6310000000001</v>
      </c>
      <c r="AJ27" s="648">
        <v>354.46623</v>
      </c>
      <c r="AK27" s="648">
        <v>3.1574</v>
      </c>
      <c r="AL27" s="648">
        <v>37.965910000000001</v>
      </c>
      <c r="AM27" s="648">
        <v>-0.57111000000000001</v>
      </c>
      <c r="AN27" s="646">
        <v>151364101.09999999</v>
      </c>
      <c r="AO27" s="649">
        <v>0.98509570000000002</v>
      </c>
      <c r="AP27" s="646">
        <v>386454.95554</v>
      </c>
      <c r="AQ27" s="649">
        <v>0.14659630000000001</v>
      </c>
      <c r="AR27" s="648">
        <v>136.26310000000001</v>
      </c>
      <c r="AS27" s="646" t="s">
        <v>472</v>
      </c>
      <c r="AT27" s="648">
        <v>43.6357</v>
      </c>
    </row>
    <row r="28" spans="1:46">
      <c r="A28" s="50" t="s">
        <v>257</v>
      </c>
      <c r="B28" s="25" t="s">
        <v>800</v>
      </c>
      <c r="C28" s="38">
        <v>0.27986111111111112</v>
      </c>
      <c r="E28" s="19">
        <v>300</v>
      </c>
      <c r="F28" s="16" t="s">
        <v>1039</v>
      </c>
      <c r="G28" s="1">
        <v>870</v>
      </c>
      <c r="H28" s="1">
        <v>776</v>
      </c>
      <c r="I28" s="91" t="s">
        <v>108</v>
      </c>
      <c r="J28" s="92" t="s">
        <v>796</v>
      </c>
      <c r="K28" s="33">
        <v>4</v>
      </c>
      <c r="L28" s="33">
        <v>180</v>
      </c>
      <c r="M28" s="19">
        <v>7698.9647000000004</v>
      </c>
      <c r="Q28" s="100">
        <v>265.5</v>
      </c>
      <c r="R28" s="100">
        <v>261.8</v>
      </c>
      <c r="S28" s="431" t="s">
        <v>498</v>
      </c>
      <c r="T28" s="411">
        <v>-28</v>
      </c>
      <c r="U28" s="441">
        <v>0</v>
      </c>
      <c r="V28" s="431" t="s">
        <v>12</v>
      </c>
      <c r="W28" s="647">
        <v>84.334081738329601</v>
      </c>
      <c r="X28" s="647">
        <v>4.8987409254975232</v>
      </c>
      <c r="Y28" s="647">
        <v>809.71104129996093</v>
      </c>
      <c r="Z28" s="651">
        <v>185.10092</v>
      </c>
      <c r="AA28" s="651">
        <v>-5.0236599999999996</v>
      </c>
      <c r="AB28" s="648">
        <v>226.96029999999999</v>
      </c>
      <c r="AC28" s="648">
        <v>41.057000000000002</v>
      </c>
      <c r="AD28" s="650">
        <v>14.592424193299999</v>
      </c>
      <c r="AE28" s="648">
        <v>1.52</v>
      </c>
      <c r="AF28" s="648">
        <v>0.24</v>
      </c>
      <c r="AG28" s="648">
        <v>4.38</v>
      </c>
      <c r="AH28" s="648">
        <v>86.210999999999999</v>
      </c>
      <c r="AI28" s="647">
        <v>1854.2809999999999</v>
      </c>
      <c r="AJ28" s="648">
        <v>354.44211999999999</v>
      </c>
      <c r="AK28" s="648">
        <v>3.1582599999999998</v>
      </c>
      <c r="AL28" s="648">
        <v>37.898200000000003</v>
      </c>
      <c r="AM28" s="648">
        <v>-0.57125000000000004</v>
      </c>
      <c r="AN28" s="646">
        <v>151364573.69999999</v>
      </c>
      <c r="AO28" s="649">
        <v>0.9843056</v>
      </c>
      <c r="AP28" s="646">
        <v>386527.95890999999</v>
      </c>
      <c r="AQ28" s="649">
        <v>0.1575233</v>
      </c>
      <c r="AR28" s="648">
        <v>136.3065</v>
      </c>
      <c r="AS28" s="646" t="s">
        <v>472</v>
      </c>
      <c r="AT28" s="648">
        <v>43.592300000000002</v>
      </c>
    </row>
    <row r="29" spans="1:46">
      <c r="A29" s="50" t="s">
        <v>162</v>
      </c>
      <c r="B29" s="25" t="s">
        <v>1040</v>
      </c>
      <c r="C29" s="94">
        <v>0.28541666666666665</v>
      </c>
      <c r="E29" s="19">
        <v>300</v>
      </c>
      <c r="F29" s="16" t="s">
        <v>1039</v>
      </c>
      <c r="G29" s="1">
        <v>870</v>
      </c>
      <c r="H29" s="1">
        <v>776</v>
      </c>
      <c r="I29" s="57" t="s">
        <v>1300</v>
      </c>
      <c r="J29" s="92" t="s">
        <v>796</v>
      </c>
      <c r="K29" s="33">
        <v>4</v>
      </c>
      <c r="L29" s="33">
        <v>180</v>
      </c>
      <c r="M29" s="19">
        <v>7698.9647000000004</v>
      </c>
      <c r="Q29" s="100">
        <v>265.5</v>
      </c>
      <c r="R29" s="100">
        <v>261.8</v>
      </c>
      <c r="S29" s="433" t="s">
        <v>480</v>
      </c>
      <c r="T29" s="411">
        <v>0</v>
      </c>
      <c r="U29" s="441">
        <v>0</v>
      </c>
      <c r="V29" s="431" t="s">
        <v>12</v>
      </c>
      <c r="W29" s="647">
        <v>82.427142616754494</v>
      </c>
      <c r="X29" s="647">
        <v>-27.84734606328502</v>
      </c>
      <c r="Y29" s="647">
        <v>168.69243467297429</v>
      </c>
      <c r="Z29" s="651">
        <v>185.14574999999999</v>
      </c>
      <c r="AA29" s="651">
        <v>-5.0449400000000004</v>
      </c>
      <c r="AB29" s="648">
        <v>228.9299</v>
      </c>
      <c r="AC29" s="648">
        <v>39.805300000000003</v>
      </c>
      <c r="AD29" s="650">
        <v>14.726122570199999</v>
      </c>
      <c r="AE29" s="648">
        <v>1.5589999999999999</v>
      </c>
      <c r="AF29" s="648">
        <v>0.247</v>
      </c>
      <c r="AG29" s="648">
        <v>4.38</v>
      </c>
      <c r="AH29" s="648">
        <v>86.236999999999995</v>
      </c>
      <c r="AI29" s="647">
        <v>1853.9059999999999</v>
      </c>
      <c r="AJ29" s="648">
        <v>354.41845000000001</v>
      </c>
      <c r="AK29" s="648">
        <v>3.15883</v>
      </c>
      <c r="AL29" s="648">
        <v>37.830489999999998</v>
      </c>
      <c r="AM29" s="648">
        <v>-0.57138</v>
      </c>
      <c r="AN29" s="646">
        <v>151365046</v>
      </c>
      <c r="AO29" s="649">
        <v>0.98351460000000002</v>
      </c>
      <c r="AP29" s="646">
        <v>386606.14795000001</v>
      </c>
      <c r="AQ29" s="649">
        <v>0.16819970000000001</v>
      </c>
      <c r="AR29" s="648">
        <v>136.35040000000001</v>
      </c>
      <c r="AS29" s="646" t="s">
        <v>472</v>
      </c>
      <c r="AT29" s="648">
        <v>43.548499999999997</v>
      </c>
    </row>
    <row r="30" spans="1:46">
      <c r="A30" s="50" t="s">
        <v>162</v>
      </c>
      <c r="B30" s="25" t="s">
        <v>1041</v>
      </c>
      <c r="C30" s="38">
        <v>0.2902777777777778</v>
      </c>
      <c r="E30" s="19">
        <v>300</v>
      </c>
      <c r="F30" s="16" t="s">
        <v>1039</v>
      </c>
      <c r="G30" s="1">
        <v>870</v>
      </c>
      <c r="H30" s="1">
        <v>776</v>
      </c>
      <c r="I30" s="57" t="s">
        <v>792</v>
      </c>
      <c r="J30" s="92" t="s">
        <v>796</v>
      </c>
      <c r="K30" s="33">
        <v>4</v>
      </c>
      <c r="L30" s="33">
        <v>180</v>
      </c>
      <c r="M30" s="19">
        <v>7698.9647000000004</v>
      </c>
      <c r="Q30" s="100">
        <v>265.5</v>
      </c>
      <c r="R30" s="100">
        <v>261.8</v>
      </c>
      <c r="S30" s="433" t="s">
        <v>480</v>
      </c>
      <c r="T30" s="411">
        <v>0</v>
      </c>
      <c r="U30" s="441">
        <v>0</v>
      </c>
      <c r="V30" s="431" t="s">
        <v>200</v>
      </c>
      <c r="W30" s="647">
        <v>82.396040242032328</v>
      </c>
      <c r="X30" s="647">
        <v>-27.52693787920288</v>
      </c>
      <c r="Y30" s="647">
        <v>386.64148049171581</v>
      </c>
      <c r="Z30" s="651">
        <v>185.17974000000001</v>
      </c>
      <c r="AA30" s="651">
        <v>-5.0608399999999998</v>
      </c>
      <c r="AB30" s="648">
        <v>230.35640000000001</v>
      </c>
      <c r="AC30" s="648">
        <v>38.842700000000001</v>
      </c>
      <c r="AD30" s="650">
        <v>14.8263963529</v>
      </c>
      <c r="AE30" s="648">
        <v>1.591</v>
      </c>
      <c r="AF30" s="648">
        <v>0.252</v>
      </c>
      <c r="AG30" s="648">
        <v>4.38</v>
      </c>
      <c r="AH30" s="648">
        <v>86.257000000000005</v>
      </c>
      <c r="AI30" s="647">
        <v>1853.6089999999999</v>
      </c>
      <c r="AJ30" s="648">
        <v>354.40100999999999</v>
      </c>
      <c r="AK30" s="648">
        <v>3.1590500000000001</v>
      </c>
      <c r="AL30" s="648">
        <v>37.779710000000001</v>
      </c>
      <c r="AM30" s="648">
        <v>-0.57149000000000005</v>
      </c>
      <c r="AN30" s="646">
        <v>151365400</v>
      </c>
      <c r="AO30" s="649">
        <v>0.98292069999999998</v>
      </c>
      <c r="AP30" s="646">
        <v>386668.11887000001</v>
      </c>
      <c r="AQ30" s="649">
        <v>0.176035</v>
      </c>
      <c r="AR30" s="648">
        <v>136.3836</v>
      </c>
      <c r="AS30" s="646" t="s">
        <v>472</v>
      </c>
      <c r="AT30" s="648">
        <v>43.515300000000003</v>
      </c>
    </row>
    <row r="31" spans="1:46">
      <c r="A31" s="50" t="s">
        <v>1309</v>
      </c>
      <c r="B31" s="25" t="s">
        <v>1042</v>
      </c>
      <c r="C31" s="38">
        <v>0.29722222222222222</v>
      </c>
      <c r="E31" s="19">
        <v>30</v>
      </c>
      <c r="F31" s="16" t="s">
        <v>1039</v>
      </c>
      <c r="G31" s="1">
        <v>870</v>
      </c>
      <c r="H31" s="1">
        <v>776</v>
      </c>
      <c r="I31" s="91" t="s">
        <v>1093</v>
      </c>
      <c r="J31" s="92" t="s">
        <v>796</v>
      </c>
      <c r="K31" s="33">
        <v>4</v>
      </c>
      <c r="L31" s="33">
        <v>180</v>
      </c>
      <c r="M31" s="19">
        <v>7698.9647000000004</v>
      </c>
      <c r="N31" s="37"/>
      <c r="Q31" s="100">
        <v>265.5</v>
      </c>
      <c r="R31" s="100">
        <v>261.8</v>
      </c>
      <c r="S31" s="431" t="s">
        <v>1188</v>
      </c>
      <c r="T31" s="411"/>
      <c r="U31" s="438"/>
      <c r="V31" s="342"/>
      <c r="W31"/>
      <c r="X31"/>
      <c r="Y31"/>
      <c r="Z31" s="651">
        <v>185.22556</v>
      </c>
      <c r="AA31" s="651">
        <v>-5.0819799999999997</v>
      </c>
      <c r="AB31" s="648">
        <v>232.19399999999999</v>
      </c>
      <c r="AC31" s="648">
        <v>37.529800000000002</v>
      </c>
      <c r="AD31" s="650">
        <v>14.9600947299</v>
      </c>
      <c r="AE31" s="648">
        <v>1.6379999999999999</v>
      </c>
      <c r="AF31" s="648">
        <v>0.25900000000000001</v>
      </c>
      <c r="AG31" s="648">
        <v>4.38</v>
      </c>
      <c r="AH31" s="648">
        <v>86.284000000000006</v>
      </c>
      <c r="AI31" s="647">
        <v>1853.192</v>
      </c>
      <c r="AJ31" s="648">
        <v>354.37817999999999</v>
      </c>
      <c r="AK31" s="648">
        <v>3.1590799999999999</v>
      </c>
      <c r="AL31" s="648">
        <v>37.712000000000003</v>
      </c>
      <c r="AM31" s="648">
        <v>-0.57162000000000002</v>
      </c>
      <c r="AN31" s="646">
        <v>151365871.59999999</v>
      </c>
      <c r="AO31" s="649">
        <v>0.982128</v>
      </c>
      <c r="AP31" s="646">
        <v>386755.08256000001</v>
      </c>
      <c r="AQ31" s="649">
        <v>0.18624309999999999</v>
      </c>
      <c r="AR31" s="648">
        <v>136.42830000000001</v>
      </c>
      <c r="AS31" s="646" t="s">
        <v>472</v>
      </c>
      <c r="AT31" s="648">
        <v>43.470700000000001</v>
      </c>
    </row>
    <row r="32" spans="1:46">
      <c r="A32" s="50" t="s">
        <v>1338</v>
      </c>
      <c r="B32" s="25" t="s">
        <v>1073</v>
      </c>
      <c r="C32" s="38">
        <v>0.3</v>
      </c>
      <c r="D32" s="32">
        <v>0</v>
      </c>
      <c r="E32" s="19">
        <v>30</v>
      </c>
      <c r="F32" s="16" t="s">
        <v>1038</v>
      </c>
      <c r="G32" s="1">
        <v>880</v>
      </c>
      <c r="H32" s="1">
        <v>862</v>
      </c>
      <c r="I32" s="35" t="s">
        <v>526</v>
      </c>
      <c r="J32" s="66" t="s">
        <v>1258</v>
      </c>
      <c r="K32" s="33">
        <v>4</v>
      </c>
      <c r="L32" s="33">
        <v>180</v>
      </c>
      <c r="M32" s="80">
        <v>7647.38</v>
      </c>
      <c r="O32" s="100">
        <v>265.60000000000002</v>
      </c>
      <c r="P32" s="100">
        <v>261.7</v>
      </c>
      <c r="Q32" s="100">
        <v>265.5</v>
      </c>
      <c r="R32" s="100">
        <v>261.8</v>
      </c>
      <c r="S32"/>
      <c r="T32" s="411"/>
      <c r="U32" s="438"/>
      <c r="V32" s="342"/>
      <c r="W32"/>
      <c r="X32"/>
      <c r="Y32"/>
    </row>
    <row r="33" spans="1:46" ht="24">
      <c r="A33" s="50" t="s">
        <v>1338</v>
      </c>
      <c r="B33" s="25" t="s">
        <v>1001</v>
      </c>
      <c r="C33" s="38">
        <v>0.30833333333333335</v>
      </c>
      <c r="D33" s="32">
        <v>0</v>
      </c>
      <c r="E33" s="19">
        <v>30</v>
      </c>
      <c r="F33" s="19" t="s">
        <v>1037</v>
      </c>
      <c r="G33" s="47">
        <v>1190</v>
      </c>
      <c r="H33" s="1">
        <v>993</v>
      </c>
      <c r="I33" s="35" t="s">
        <v>526</v>
      </c>
      <c r="J33" s="66" t="s">
        <v>1258</v>
      </c>
      <c r="K33" s="33">
        <v>4</v>
      </c>
      <c r="L33" s="33">
        <v>180</v>
      </c>
      <c r="M33" s="19">
        <v>5891.451</v>
      </c>
      <c r="N33" s="25" t="s">
        <v>258</v>
      </c>
      <c r="O33" s="100">
        <v>268.10000000000002</v>
      </c>
      <c r="P33" s="100">
        <v>264.39999999999998</v>
      </c>
      <c r="Q33" s="100">
        <f>AVERAGE(O33,O47,O48,O49)</f>
        <v>268.125</v>
      </c>
      <c r="R33" s="100">
        <f>AVERAGE(P33,P47,P48,P49)</f>
        <v>264.42499999999995</v>
      </c>
      <c r="S33"/>
      <c r="T33" s="411"/>
      <c r="U33" s="438"/>
      <c r="V33" s="342"/>
      <c r="W33"/>
      <c r="X33"/>
      <c r="Y33"/>
    </row>
    <row r="34" spans="1:46">
      <c r="A34" s="50" t="s">
        <v>1309</v>
      </c>
      <c r="B34" s="25" t="s">
        <v>874</v>
      </c>
      <c r="C34" s="38">
        <v>0.31111111111111112</v>
      </c>
      <c r="E34" s="19">
        <v>30</v>
      </c>
      <c r="F34" s="19" t="s">
        <v>1037</v>
      </c>
      <c r="G34" s="47">
        <v>1190</v>
      </c>
      <c r="H34" s="1">
        <v>1098</v>
      </c>
      <c r="I34" s="91" t="s">
        <v>1093</v>
      </c>
      <c r="J34" s="92" t="s">
        <v>796</v>
      </c>
      <c r="K34" s="33">
        <v>4</v>
      </c>
      <c r="L34" s="33">
        <v>180</v>
      </c>
      <c r="M34" s="19">
        <v>5889.9508999999998</v>
      </c>
      <c r="N34" t="s">
        <v>259</v>
      </c>
      <c r="Q34" s="100">
        <v>268.10000000000002</v>
      </c>
      <c r="R34" s="100">
        <v>264.39999999999998</v>
      </c>
      <c r="S34" s="431" t="s">
        <v>1188</v>
      </c>
      <c r="T34" s="411"/>
      <c r="U34" s="438"/>
      <c r="V34" s="342"/>
      <c r="W34"/>
      <c r="X34"/>
      <c r="Y34"/>
      <c r="Z34" s="651">
        <v>185.34280999999999</v>
      </c>
      <c r="AA34" s="651">
        <v>-5.1344700000000003</v>
      </c>
      <c r="AB34" s="648">
        <v>236.4907</v>
      </c>
      <c r="AC34" s="648">
        <v>34.115900000000003</v>
      </c>
      <c r="AD34" s="650">
        <v>15.294340672300001</v>
      </c>
      <c r="AE34" s="648">
        <v>1.778</v>
      </c>
      <c r="AF34" s="648">
        <v>0.28100000000000003</v>
      </c>
      <c r="AG34" s="648">
        <v>4.38</v>
      </c>
      <c r="AH34" s="648">
        <v>86.352000000000004</v>
      </c>
      <c r="AI34" s="647">
        <v>1852.0509999999999</v>
      </c>
      <c r="AJ34" s="648">
        <v>354.32339999999999</v>
      </c>
      <c r="AK34" s="648">
        <v>3.1577000000000002</v>
      </c>
      <c r="AL34" s="648">
        <v>37.542729999999999</v>
      </c>
      <c r="AM34" s="648">
        <v>-0.57196000000000002</v>
      </c>
      <c r="AN34" s="646">
        <v>151367048.90000001</v>
      </c>
      <c r="AO34" s="649">
        <v>0.98014199999999996</v>
      </c>
      <c r="AP34" s="646">
        <v>386993.32818000001</v>
      </c>
      <c r="AQ34" s="649">
        <v>0.21049570000000001</v>
      </c>
      <c r="AR34" s="648">
        <v>136.54259999999999</v>
      </c>
      <c r="AS34" s="646" t="s">
        <v>472</v>
      </c>
      <c r="AT34" s="648">
        <v>43.3566</v>
      </c>
    </row>
    <row r="35" spans="1:46">
      <c r="A35" s="50" t="s">
        <v>895</v>
      </c>
      <c r="B35" s="25" t="s">
        <v>875</v>
      </c>
      <c r="C35" s="38">
        <v>0.31388888888888888</v>
      </c>
      <c r="E35" s="19">
        <v>300</v>
      </c>
      <c r="F35" s="19" t="s">
        <v>1037</v>
      </c>
      <c r="G35" s="47">
        <v>1190</v>
      </c>
      <c r="H35" s="1">
        <v>1098</v>
      </c>
      <c r="I35" s="91" t="s">
        <v>1300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268.10000000000002</v>
      </c>
      <c r="R35" s="100">
        <v>264.39999999999998</v>
      </c>
      <c r="S35" s="431" t="s">
        <v>1100</v>
      </c>
      <c r="T35" s="411">
        <v>0</v>
      </c>
      <c r="U35" s="441">
        <v>0</v>
      </c>
      <c r="V35" s="431" t="s">
        <v>12</v>
      </c>
      <c r="W35" s="647">
        <v>83.274878851921585</v>
      </c>
      <c r="X35" s="647">
        <v>-13.154763729355285</v>
      </c>
      <c r="Y35" s="647">
        <v>168.88866889758378</v>
      </c>
      <c r="Z35" s="651">
        <v>185.38480999999999</v>
      </c>
      <c r="AA35" s="651">
        <v>-5.15273</v>
      </c>
      <c r="AB35" s="648">
        <v>237.90270000000001</v>
      </c>
      <c r="AC35" s="648">
        <v>32.881700000000002</v>
      </c>
      <c r="AD35" s="650">
        <v>15.411326752100001</v>
      </c>
      <c r="AE35" s="648">
        <v>1.8360000000000001</v>
      </c>
      <c r="AF35" s="648">
        <v>0.28999999999999998</v>
      </c>
      <c r="AG35" s="648">
        <v>4.38</v>
      </c>
      <c r="AH35" s="648">
        <v>86.376999999999995</v>
      </c>
      <c r="AI35" s="647">
        <v>1851.62</v>
      </c>
      <c r="AJ35" s="648">
        <v>354.30504000000002</v>
      </c>
      <c r="AK35" s="648">
        <v>3.15672</v>
      </c>
      <c r="AL35" s="648">
        <v>37.483490000000003</v>
      </c>
      <c r="AM35" s="648">
        <v>-0.57208000000000003</v>
      </c>
      <c r="AN35" s="646">
        <v>151367460.5</v>
      </c>
      <c r="AO35" s="649">
        <v>0.97944549999999997</v>
      </c>
      <c r="AP35" s="646">
        <v>387083.43855999998</v>
      </c>
      <c r="AQ35" s="649">
        <v>0.21853230000000001</v>
      </c>
      <c r="AR35" s="648">
        <v>136.58340000000001</v>
      </c>
      <c r="AS35" s="646" t="s">
        <v>472</v>
      </c>
      <c r="AT35" s="648">
        <v>43.315800000000003</v>
      </c>
    </row>
    <row r="36" spans="1:46">
      <c r="A36" s="50" t="s">
        <v>895</v>
      </c>
      <c r="B36" s="25" t="s">
        <v>877</v>
      </c>
      <c r="C36" s="38">
        <v>0.31875000000000003</v>
      </c>
      <c r="E36" s="19">
        <v>300</v>
      </c>
      <c r="F36" s="19" t="s">
        <v>1037</v>
      </c>
      <c r="G36" s="47">
        <v>1190</v>
      </c>
      <c r="H36" s="1">
        <v>1098</v>
      </c>
      <c r="I36" s="91" t="s">
        <v>792</v>
      </c>
      <c r="J36" s="92" t="s">
        <v>796</v>
      </c>
      <c r="K36" s="33">
        <v>4</v>
      </c>
      <c r="L36" s="33">
        <v>180</v>
      </c>
      <c r="M36" s="19">
        <v>5889.9508999999998</v>
      </c>
      <c r="Q36" s="100">
        <v>268.10000000000002</v>
      </c>
      <c r="R36" s="100">
        <v>264.39999999999998</v>
      </c>
      <c r="S36" s="431" t="s">
        <v>1100</v>
      </c>
      <c r="T36" s="411">
        <v>0</v>
      </c>
      <c r="U36" s="441">
        <v>0</v>
      </c>
      <c r="V36" s="431" t="s">
        <v>200</v>
      </c>
      <c r="W36" s="647">
        <v>83.153580695918279</v>
      </c>
      <c r="X36" s="647">
        <v>-14.357715593233559</v>
      </c>
      <c r="Y36" s="647">
        <v>387.14302949605008</v>
      </c>
      <c r="Z36" s="651">
        <v>185.42732000000001</v>
      </c>
      <c r="AA36" s="651">
        <v>-5.1709199999999997</v>
      </c>
      <c r="AB36" s="648">
        <v>239.2713</v>
      </c>
      <c r="AC36" s="648">
        <v>31.6294</v>
      </c>
      <c r="AD36" s="650">
        <v>15.528312831999999</v>
      </c>
      <c r="AE36" s="648">
        <v>1.901</v>
      </c>
      <c r="AF36" s="648">
        <v>0.30099999999999999</v>
      </c>
      <c r="AG36" s="648">
        <v>4.38</v>
      </c>
      <c r="AH36" s="648">
        <v>86.400999999999996</v>
      </c>
      <c r="AI36" s="647">
        <v>1851.173</v>
      </c>
      <c r="AJ36" s="648">
        <v>354.28712999999999</v>
      </c>
      <c r="AK36" s="648">
        <v>3.1554700000000002</v>
      </c>
      <c r="AL36" s="648">
        <v>37.424239999999998</v>
      </c>
      <c r="AM36" s="648">
        <v>-0.57220000000000004</v>
      </c>
      <c r="AN36" s="646">
        <v>151367871.69999999</v>
      </c>
      <c r="AO36" s="649">
        <v>0.97874830000000002</v>
      </c>
      <c r="AP36" s="646">
        <v>387176.87313000002</v>
      </c>
      <c r="AQ36" s="649">
        <v>0.226323</v>
      </c>
      <c r="AR36" s="648">
        <v>136.62469999999999</v>
      </c>
      <c r="AS36" s="646" t="s">
        <v>472</v>
      </c>
      <c r="AT36" s="648">
        <v>43.2746</v>
      </c>
    </row>
    <row r="37" spans="1:46">
      <c r="A37" s="50" t="s">
        <v>895</v>
      </c>
      <c r="B37" s="25" t="s">
        <v>879</v>
      </c>
      <c r="C37" s="38">
        <v>0.32430555555555557</v>
      </c>
      <c r="E37" s="19">
        <v>300</v>
      </c>
      <c r="F37" s="19" t="s">
        <v>1037</v>
      </c>
      <c r="G37" s="47">
        <v>1190</v>
      </c>
      <c r="H37" s="1">
        <v>1098</v>
      </c>
      <c r="I37" s="91" t="s">
        <v>943</v>
      </c>
      <c r="J37" s="92" t="s">
        <v>796</v>
      </c>
      <c r="K37" s="33">
        <v>4</v>
      </c>
      <c r="L37" s="33">
        <v>180</v>
      </c>
      <c r="M37" s="19">
        <v>5889.9508999999998</v>
      </c>
      <c r="Q37" s="100">
        <v>268.10000000000002</v>
      </c>
      <c r="R37" s="100">
        <v>264.39999999999998</v>
      </c>
      <c r="S37" s="431" t="s">
        <v>1100</v>
      </c>
      <c r="T37" s="411">
        <v>-28</v>
      </c>
      <c r="U37" s="441">
        <v>0</v>
      </c>
      <c r="V37" s="431" t="s">
        <v>12</v>
      </c>
      <c r="W37" s="647">
        <v>82.916171083662704</v>
      </c>
      <c r="X37" s="647">
        <v>-16.524590247672968</v>
      </c>
      <c r="Y37" s="647">
        <v>942.93203150951922</v>
      </c>
      <c r="Z37" s="651">
        <v>185.47657000000001</v>
      </c>
      <c r="AA37" s="651">
        <v>-5.1916500000000001</v>
      </c>
      <c r="AB37" s="648">
        <v>240.78530000000001</v>
      </c>
      <c r="AC37" s="648">
        <v>30.177600000000002</v>
      </c>
      <c r="AD37" s="650">
        <v>15.662011208999999</v>
      </c>
      <c r="AE37" s="648">
        <v>1.982</v>
      </c>
      <c r="AF37" s="648">
        <v>0.313</v>
      </c>
      <c r="AG37" s="648">
        <v>4.38</v>
      </c>
      <c r="AH37" s="648">
        <v>86.43</v>
      </c>
      <c r="AI37" s="647">
        <v>1850.644</v>
      </c>
      <c r="AJ37" s="648">
        <v>354.26722000000001</v>
      </c>
      <c r="AK37" s="648">
        <v>3.1537000000000002</v>
      </c>
      <c r="AL37" s="648">
        <v>37.356529999999999</v>
      </c>
      <c r="AM37" s="648">
        <v>-0.57233999999999996</v>
      </c>
      <c r="AN37" s="646">
        <v>151368341.30000001</v>
      </c>
      <c r="AO37" s="649">
        <v>0.97795069999999995</v>
      </c>
      <c r="AP37" s="646">
        <v>387287.59146999998</v>
      </c>
      <c r="AQ37" s="649">
        <v>0.23491680000000001</v>
      </c>
      <c r="AR37" s="648">
        <v>136.67250000000001</v>
      </c>
      <c r="AS37" s="646" t="s">
        <v>472</v>
      </c>
      <c r="AT37" s="648">
        <v>43.226799999999997</v>
      </c>
    </row>
    <row r="38" spans="1:46">
      <c r="A38" s="50" t="s">
        <v>257</v>
      </c>
      <c r="B38" s="25" t="s">
        <v>1090</v>
      </c>
      <c r="C38" s="38">
        <v>0.3298611111111111</v>
      </c>
      <c r="E38" s="19">
        <v>300</v>
      </c>
      <c r="F38" s="19" t="s">
        <v>1037</v>
      </c>
      <c r="G38" s="47">
        <v>1190</v>
      </c>
      <c r="H38" s="1">
        <v>1098</v>
      </c>
      <c r="I38" s="91" t="s">
        <v>1300</v>
      </c>
      <c r="J38" s="92" t="s">
        <v>796</v>
      </c>
      <c r="K38" s="33">
        <v>4</v>
      </c>
      <c r="L38" s="33">
        <v>180</v>
      </c>
      <c r="M38" s="19">
        <v>5889.9508999999998</v>
      </c>
      <c r="Q38" s="100">
        <v>268.10000000000002</v>
      </c>
      <c r="R38" s="100">
        <v>264.39999999999998</v>
      </c>
      <c r="S38" s="431" t="s">
        <v>498</v>
      </c>
      <c r="T38" s="411">
        <v>0</v>
      </c>
      <c r="U38" s="441">
        <v>0</v>
      </c>
      <c r="V38" s="431" t="s">
        <v>12</v>
      </c>
      <c r="W38" s="647">
        <v>84.900546711821846</v>
      </c>
      <c r="X38" s="647">
        <v>16.690346377446154</v>
      </c>
      <c r="Y38" s="647">
        <v>169.0325734161911</v>
      </c>
      <c r="Z38" s="651">
        <v>185.52654000000001</v>
      </c>
      <c r="AA38" s="651">
        <v>-5.2122999999999999</v>
      </c>
      <c r="AB38" s="648">
        <v>242.24930000000001</v>
      </c>
      <c r="AC38" s="648">
        <v>28.7056</v>
      </c>
      <c r="AD38" s="650">
        <v>15.795709585899999</v>
      </c>
      <c r="AE38" s="648">
        <v>2.073</v>
      </c>
      <c r="AF38" s="648">
        <v>0.32800000000000001</v>
      </c>
      <c r="AG38" s="648">
        <v>4.37</v>
      </c>
      <c r="AH38" s="648">
        <v>86.459000000000003</v>
      </c>
      <c r="AI38" s="647">
        <v>1850.095</v>
      </c>
      <c r="AJ38" s="648">
        <v>354.24793</v>
      </c>
      <c r="AK38" s="648">
        <v>3.1515599999999999</v>
      </c>
      <c r="AL38" s="648">
        <v>37.288820000000001</v>
      </c>
      <c r="AM38" s="648">
        <v>-0.57247000000000003</v>
      </c>
      <c r="AN38" s="646">
        <v>151368810.5</v>
      </c>
      <c r="AO38" s="649">
        <v>0.97715200000000002</v>
      </c>
      <c r="AP38" s="646">
        <v>387402.35395000002</v>
      </c>
      <c r="AQ38" s="649">
        <v>0.2431709</v>
      </c>
      <c r="AR38" s="648">
        <v>136.7209</v>
      </c>
      <c r="AS38" s="646" t="s">
        <v>472</v>
      </c>
      <c r="AT38" s="648">
        <v>43.1785</v>
      </c>
    </row>
    <row r="39" spans="1:46">
      <c r="A39" s="50" t="s">
        <v>257</v>
      </c>
      <c r="B39" s="25" t="s">
        <v>1092</v>
      </c>
      <c r="C39" s="38">
        <v>0.3347222222222222</v>
      </c>
      <c r="E39" s="19">
        <v>300</v>
      </c>
      <c r="F39" s="19" t="s">
        <v>1037</v>
      </c>
      <c r="G39" s="47">
        <v>1190</v>
      </c>
      <c r="H39" s="1">
        <v>1098</v>
      </c>
      <c r="I39" s="91" t="s">
        <v>792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268.10000000000002</v>
      </c>
      <c r="R39" s="100">
        <v>264.39999999999998</v>
      </c>
      <c r="S39" s="431" t="s">
        <v>498</v>
      </c>
      <c r="T39" s="411">
        <v>0</v>
      </c>
      <c r="U39" s="441">
        <v>0</v>
      </c>
      <c r="V39" s="431" t="s">
        <v>200</v>
      </c>
      <c r="W39" s="647">
        <v>84.56260538268684</v>
      </c>
      <c r="X39" s="647">
        <v>11.679783319529097</v>
      </c>
      <c r="Y39" s="647">
        <v>387.47167137880115</v>
      </c>
      <c r="Z39" s="651">
        <v>185.57087000000001</v>
      </c>
      <c r="AA39" s="651">
        <v>-5.2303199999999999</v>
      </c>
      <c r="AB39" s="648">
        <v>243.49189999999999</v>
      </c>
      <c r="AC39" s="648">
        <v>27.4023</v>
      </c>
      <c r="AD39" s="650">
        <v>15.912695665799999</v>
      </c>
      <c r="AE39" s="648">
        <v>2.1629999999999998</v>
      </c>
      <c r="AF39" s="648">
        <v>0.34200000000000003</v>
      </c>
      <c r="AG39" s="648">
        <v>4.37</v>
      </c>
      <c r="AH39" s="648">
        <v>86.483999999999995</v>
      </c>
      <c r="AI39" s="647">
        <v>1849.6010000000001</v>
      </c>
      <c r="AJ39" s="648">
        <v>354.23158000000001</v>
      </c>
      <c r="AK39" s="648">
        <v>3.1493899999999999</v>
      </c>
      <c r="AL39" s="648">
        <v>37.229579999999999</v>
      </c>
      <c r="AM39" s="648">
        <v>-0.57259000000000004</v>
      </c>
      <c r="AN39" s="646">
        <v>151369220.80000001</v>
      </c>
      <c r="AO39" s="649">
        <v>0.9764524</v>
      </c>
      <c r="AP39" s="646">
        <v>387505.95872</v>
      </c>
      <c r="AQ39" s="649">
        <v>0.25010719999999997</v>
      </c>
      <c r="AR39" s="648">
        <v>136.7638</v>
      </c>
      <c r="AS39" s="646" t="s">
        <v>472</v>
      </c>
      <c r="AT39" s="648">
        <v>43.135599999999997</v>
      </c>
    </row>
    <row r="40" spans="1:46">
      <c r="A40" s="50" t="s">
        <v>257</v>
      </c>
      <c r="B40" s="25" t="s">
        <v>884</v>
      </c>
      <c r="C40" s="38">
        <v>0.34027777777777773</v>
      </c>
      <c r="E40" s="19">
        <v>300</v>
      </c>
      <c r="F40" s="19" t="s">
        <v>1037</v>
      </c>
      <c r="G40" s="47">
        <v>1190</v>
      </c>
      <c r="H40" s="1">
        <v>1098</v>
      </c>
      <c r="I40" s="91" t="s">
        <v>943</v>
      </c>
      <c r="J40" s="92" t="s">
        <v>796</v>
      </c>
      <c r="K40" s="33">
        <v>4</v>
      </c>
      <c r="L40" s="33">
        <v>180</v>
      </c>
      <c r="M40" s="19">
        <v>5889.9508999999998</v>
      </c>
      <c r="Q40" s="100">
        <v>268.10000000000002</v>
      </c>
      <c r="R40" s="100">
        <v>264.39999999999998</v>
      </c>
      <c r="S40" s="431" t="s">
        <v>498</v>
      </c>
      <c r="T40" s="411">
        <v>-28</v>
      </c>
      <c r="U40" s="441">
        <v>0</v>
      </c>
      <c r="V40" s="431" t="s">
        <v>12</v>
      </c>
      <c r="W40" s="647">
        <v>84.106257386409297</v>
      </c>
      <c r="X40" s="647">
        <v>4.9252190882126667</v>
      </c>
      <c r="Y40" s="647">
        <v>811.57970395908706</v>
      </c>
      <c r="Z40" s="651">
        <v>185.62225000000001</v>
      </c>
      <c r="AA40" s="651">
        <v>-5.2508400000000002</v>
      </c>
      <c r="AB40" s="648">
        <v>244.87110000000001</v>
      </c>
      <c r="AC40" s="648">
        <v>25.896799999999999</v>
      </c>
      <c r="AD40" s="650">
        <v>16.046394042799999</v>
      </c>
      <c r="AE40" s="648">
        <v>2.278</v>
      </c>
      <c r="AF40" s="648">
        <v>0.36</v>
      </c>
      <c r="AG40" s="648">
        <v>4.37</v>
      </c>
      <c r="AH40" s="648">
        <v>86.513999999999996</v>
      </c>
      <c r="AI40" s="647">
        <v>1849.019</v>
      </c>
      <c r="AJ40" s="648">
        <v>354.21350999999999</v>
      </c>
      <c r="AK40" s="648">
        <v>3.14655</v>
      </c>
      <c r="AL40" s="648">
        <v>37.16187</v>
      </c>
      <c r="AM40" s="648">
        <v>-0.57272999999999996</v>
      </c>
      <c r="AN40" s="646">
        <v>151369689.30000001</v>
      </c>
      <c r="AO40" s="649">
        <v>0.97565199999999996</v>
      </c>
      <c r="AP40" s="646">
        <v>387627.85488</v>
      </c>
      <c r="AQ40" s="649">
        <v>0.25769950000000003</v>
      </c>
      <c r="AR40" s="648">
        <v>136.8135</v>
      </c>
      <c r="AS40" s="646" t="s">
        <v>472</v>
      </c>
      <c r="AT40" s="648">
        <v>43.085999999999999</v>
      </c>
    </row>
    <row r="41" spans="1:46">
      <c r="A41" s="50" t="s">
        <v>257</v>
      </c>
      <c r="B41" s="25" t="s">
        <v>885</v>
      </c>
      <c r="C41" s="38">
        <v>0.34513888888888888</v>
      </c>
      <c r="E41" s="19">
        <v>300</v>
      </c>
      <c r="F41" s="19" t="s">
        <v>1037</v>
      </c>
      <c r="G41" s="47">
        <v>1190</v>
      </c>
      <c r="H41" s="1">
        <v>1098</v>
      </c>
      <c r="I41" s="91" t="s">
        <v>944</v>
      </c>
      <c r="J41" s="92" t="s">
        <v>796</v>
      </c>
      <c r="K41" s="33">
        <v>4</v>
      </c>
      <c r="L41" s="33">
        <v>180</v>
      </c>
      <c r="M41" s="19">
        <v>5889.9508999999998</v>
      </c>
      <c r="Q41" s="100">
        <v>268.10000000000002</v>
      </c>
      <c r="R41" s="100">
        <v>264.39999999999998</v>
      </c>
      <c r="S41" s="431" t="s">
        <v>498</v>
      </c>
      <c r="T41" s="411">
        <v>-42</v>
      </c>
      <c r="U41" s="441">
        <v>0</v>
      </c>
      <c r="V41" s="431" t="s">
        <v>12</v>
      </c>
      <c r="W41" s="647">
        <v>83.828441460957805</v>
      </c>
      <c r="X41" s="647">
        <v>1.0766472733042138</v>
      </c>
      <c r="Y41" s="647">
        <v>1159.7900969817324</v>
      </c>
      <c r="Z41" s="651">
        <v>185.66784000000001</v>
      </c>
      <c r="AA41" s="651">
        <v>-5.2687400000000002</v>
      </c>
      <c r="AB41" s="648">
        <v>246.04429999999999</v>
      </c>
      <c r="AC41" s="648">
        <v>24.566299999999998</v>
      </c>
      <c r="AD41" s="650">
        <v>16.163380122700001</v>
      </c>
      <c r="AE41" s="648">
        <v>2.391</v>
      </c>
      <c r="AF41" s="648">
        <v>0.378</v>
      </c>
      <c r="AG41" s="648">
        <v>4.37</v>
      </c>
      <c r="AH41" s="648">
        <v>86.54</v>
      </c>
      <c r="AI41" s="647">
        <v>1848.4970000000001</v>
      </c>
      <c r="AJ41" s="648">
        <v>354.19824999999997</v>
      </c>
      <c r="AK41" s="648">
        <v>3.1437499999999998</v>
      </c>
      <c r="AL41" s="648">
        <v>37.102629999999998</v>
      </c>
      <c r="AM41" s="648">
        <v>-0.57284999999999997</v>
      </c>
      <c r="AN41" s="646">
        <v>151370098.90000001</v>
      </c>
      <c r="AO41" s="649">
        <v>0.97495089999999995</v>
      </c>
      <c r="AP41" s="646">
        <v>387737.43802</v>
      </c>
      <c r="AQ41" s="649">
        <v>0.26404329999999998</v>
      </c>
      <c r="AR41" s="648">
        <v>136.85759999999999</v>
      </c>
      <c r="AS41" s="646" t="s">
        <v>472</v>
      </c>
      <c r="AT41" s="648">
        <v>43.042000000000002</v>
      </c>
    </row>
    <row r="42" spans="1:46">
      <c r="A42" s="50" t="s">
        <v>162</v>
      </c>
      <c r="B42" s="25" t="s">
        <v>886</v>
      </c>
      <c r="C42" s="38">
        <v>0.35000000000000003</v>
      </c>
      <c r="E42" s="19">
        <v>300</v>
      </c>
      <c r="F42" s="19" t="s">
        <v>1037</v>
      </c>
      <c r="G42" s="47">
        <v>1190</v>
      </c>
      <c r="H42" s="1">
        <v>1098</v>
      </c>
      <c r="I42" s="91" t="s">
        <v>1300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268.10000000000002</v>
      </c>
      <c r="R42" s="100">
        <v>264.39999999999998</v>
      </c>
      <c r="S42" s="433" t="s">
        <v>480</v>
      </c>
      <c r="T42" s="411">
        <v>0</v>
      </c>
      <c r="U42" s="441">
        <v>0</v>
      </c>
      <c r="V42" s="431" t="s">
        <v>12</v>
      </c>
      <c r="W42" s="647">
        <v>82.20862057812856</v>
      </c>
      <c r="X42" s="647">
        <v>-27.798486682199169</v>
      </c>
      <c r="Y42" s="647">
        <v>169.23334673115437</v>
      </c>
      <c r="Z42" s="651">
        <v>185.71403000000001</v>
      </c>
      <c r="AA42" s="651">
        <v>-5.2865799999999998</v>
      </c>
      <c r="AB42" s="648">
        <v>247.1884</v>
      </c>
      <c r="AC42" s="648">
        <v>23.224699999999999</v>
      </c>
      <c r="AD42" s="650">
        <v>16.2803662026</v>
      </c>
      <c r="AE42" s="648">
        <v>2.5190000000000001</v>
      </c>
      <c r="AF42" s="648">
        <v>0.39800000000000002</v>
      </c>
      <c r="AG42" s="648">
        <v>4.37</v>
      </c>
      <c r="AH42" s="648">
        <v>86.566999999999993</v>
      </c>
      <c r="AI42" s="647">
        <v>1847.962</v>
      </c>
      <c r="AJ42" s="648">
        <v>354.18351000000001</v>
      </c>
      <c r="AK42" s="648">
        <v>3.1406499999999999</v>
      </c>
      <c r="AL42" s="648">
        <v>37.043379999999999</v>
      </c>
      <c r="AM42" s="648">
        <v>-0.57296999999999998</v>
      </c>
      <c r="AN42" s="646">
        <v>151370508.19999999</v>
      </c>
      <c r="AO42" s="649">
        <v>0.97424909999999998</v>
      </c>
      <c r="AP42" s="646">
        <v>387849.62604</v>
      </c>
      <c r="AQ42" s="649">
        <v>0.27010200000000001</v>
      </c>
      <c r="AR42" s="648">
        <v>136.90209999999999</v>
      </c>
      <c r="AS42" s="646" t="s">
        <v>472</v>
      </c>
      <c r="AT42" s="648">
        <v>42.997500000000002</v>
      </c>
    </row>
    <row r="43" spans="1:46">
      <c r="A43" s="50" t="s">
        <v>162</v>
      </c>
      <c r="B43" s="25" t="s">
        <v>657</v>
      </c>
      <c r="C43" s="38">
        <v>0.35416666666666669</v>
      </c>
      <c r="E43" s="19">
        <v>300</v>
      </c>
      <c r="F43" s="19" t="s">
        <v>1037</v>
      </c>
      <c r="G43" s="47">
        <v>1190</v>
      </c>
      <c r="H43" s="1">
        <v>1098</v>
      </c>
      <c r="I43" s="91" t="s">
        <v>792</v>
      </c>
      <c r="J43" s="92" t="s">
        <v>796</v>
      </c>
      <c r="K43" s="33">
        <v>4</v>
      </c>
      <c r="L43" s="33">
        <v>180</v>
      </c>
      <c r="M43" s="19">
        <v>5889.9508999999998</v>
      </c>
      <c r="Q43" s="100">
        <v>268.10000000000002</v>
      </c>
      <c r="R43" s="100">
        <v>264.39999999999998</v>
      </c>
      <c r="S43" s="433" t="s">
        <v>480</v>
      </c>
      <c r="T43" s="411">
        <v>0</v>
      </c>
      <c r="U43" s="441">
        <v>0</v>
      </c>
      <c r="V43" s="431" t="s">
        <v>200</v>
      </c>
      <c r="W43" s="647">
        <v>82.184132842208783</v>
      </c>
      <c r="X43" s="647">
        <v>-27.480153558621311</v>
      </c>
      <c r="Y43" s="647">
        <v>387.90976601681496</v>
      </c>
      <c r="Z43" s="651">
        <v>185.75412</v>
      </c>
      <c r="AA43" s="651">
        <v>-5.3018400000000003</v>
      </c>
      <c r="AB43" s="648">
        <v>248.1472</v>
      </c>
      <c r="AC43" s="648">
        <v>22.066299999999998</v>
      </c>
      <c r="AD43" s="650">
        <v>16.380639985399998</v>
      </c>
      <c r="AE43" s="648">
        <v>2.6419999999999999</v>
      </c>
      <c r="AF43" s="648">
        <v>0.41799999999999998</v>
      </c>
      <c r="AG43" s="648">
        <v>4.37</v>
      </c>
      <c r="AH43" s="648">
        <v>86.59</v>
      </c>
      <c r="AI43" s="647">
        <v>1847.4939999999999</v>
      </c>
      <c r="AJ43" s="648">
        <v>354.17131000000001</v>
      </c>
      <c r="AK43" s="648">
        <v>3.1377600000000001</v>
      </c>
      <c r="AL43" s="648">
        <v>36.992600000000003</v>
      </c>
      <c r="AM43" s="648">
        <v>-0.57306999999999997</v>
      </c>
      <c r="AN43" s="646">
        <v>151370858.90000001</v>
      </c>
      <c r="AO43" s="649">
        <v>0.97364689999999998</v>
      </c>
      <c r="AP43" s="646">
        <v>387947.76893000002</v>
      </c>
      <c r="AQ43" s="649">
        <v>0.27506429999999998</v>
      </c>
      <c r="AR43" s="648">
        <v>136.9408</v>
      </c>
      <c r="AS43" s="646" t="s">
        <v>472</v>
      </c>
      <c r="AT43" s="648">
        <v>42.958799999999997</v>
      </c>
    </row>
    <row r="44" spans="1:46">
      <c r="A44" s="50" t="s">
        <v>162</v>
      </c>
      <c r="B44" s="25" t="s">
        <v>658</v>
      </c>
      <c r="C44" s="38">
        <v>0.35972222222222222</v>
      </c>
      <c r="E44" s="19">
        <v>300</v>
      </c>
      <c r="F44" s="19" t="s">
        <v>1037</v>
      </c>
      <c r="G44" s="47">
        <v>1190</v>
      </c>
      <c r="H44" s="1">
        <v>1098</v>
      </c>
      <c r="I44" s="91" t="s">
        <v>943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268.10000000000002</v>
      </c>
      <c r="R44" s="100">
        <v>264.39999999999998</v>
      </c>
      <c r="S44" s="433" t="s">
        <v>480</v>
      </c>
      <c r="T44" s="411">
        <v>-28</v>
      </c>
      <c r="U44" s="441">
        <v>0</v>
      </c>
      <c r="V44" s="431" t="s">
        <v>12</v>
      </c>
      <c r="W44" s="647">
        <v>82.115574751903964</v>
      </c>
      <c r="X44" s="647">
        <v>-26.896797910767962</v>
      </c>
      <c r="Y44" s="647">
        <v>955.32770222899308</v>
      </c>
      <c r="Z44" s="651">
        <v>185.80829</v>
      </c>
      <c r="AA44" s="651">
        <v>-5.3221299999999996</v>
      </c>
      <c r="AB44" s="648">
        <v>249.3964</v>
      </c>
      <c r="AC44" s="648">
        <v>20.5108</v>
      </c>
      <c r="AD44" s="650">
        <v>16.5143383624</v>
      </c>
      <c r="AE44" s="648">
        <v>2.8290000000000002</v>
      </c>
      <c r="AF44" s="648">
        <v>0.44700000000000001</v>
      </c>
      <c r="AG44" s="648">
        <v>4.37</v>
      </c>
      <c r="AH44" s="648">
        <v>86.620999999999995</v>
      </c>
      <c r="AI44" s="647">
        <v>1846.8589999999999</v>
      </c>
      <c r="AJ44" s="648">
        <v>354.15566000000001</v>
      </c>
      <c r="AK44" s="648">
        <v>3.1335600000000001</v>
      </c>
      <c r="AL44" s="648">
        <v>36.924889999999998</v>
      </c>
      <c r="AM44" s="648">
        <v>-0.57321</v>
      </c>
      <c r="AN44" s="646">
        <v>151371326</v>
      </c>
      <c r="AO44" s="649">
        <v>0.97284320000000002</v>
      </c>
      <c r="AP44" s="646">
        <v>388081.33124000003</v>
      </c>
      <c r="AQ44" s="649">
        <v>0.28134379999999998</v>
      </c>
      <c r="AR44" s="648">
        <v>136.99299999999999</v>
      </c>
      <c r="AS44" s="646" t="s">
        <v>472</v>
      </c>
      <c r="AT44" s="648">
        <v>42.906700000000001</v>
      </c>
    </row>
    <row r="45" spans="1:46">
      <c r="A45" s="50" t="s">
        <v>1309</v>
      </c>
      <c r="B45" s="25" t="s">
        <v>810</v>
      </c>
      <c r="C45" s="38">
        <v>0.36458333333333331</v>
      </c>
      <c r="E45" s="19">
        <v>30</v>
      </c>
      <c r="F45" s="19" t="s">
        <v>1037</v>
      </c>
      <c r="G45" s="47">
        <v>1190</v>
      </c>
      <c r="H45" s="1">
        <v>1098</v>
      </c>
      <c r="I45" s="91" t="s">
        <v>1093</v>
      </c>
      <c r="J45" s="92" t="s">
        <v>796</v>
      </c>
      <c r="K45" s="33">
        <v>4</v>
      </c>
      <c r="L45" s="33">
        <v>180</v>
      </c>
      <c r="M45" s="19">
        <v>5889.9508999999998</v>
      </c>
      <c r="Q45" s="100">
        <v>268.10000000000002</v>
      </c>
      <c r="R45" s="100">
        <v>264.39999999999998</v>
      </c>
      <c r="S45" s="431" t="s">
        <v>1188</v>
      </c>
      <c r="T45" s="410"/>
      <c r="U45" s="410"/>
      <c r="V45" s="342"/>
      <c r="W45"/>
      <c r="X45"/>
      <c r="Y45"/>
      <c r="Z45" s="651">
        <v>185.83568</v>
      </c>
      <c r="AA45" s="651">
        <v>-5.3322500000000002</v>
      </c>
      <c r="AB45" s="648">
        <v>250.00919999999999</v>
      </c>
      <c r="AC45" s="648">
        <v>19.7286</v>
      </c>
      <c r="AD45" s="650">
        <v>16.581187550999999</v>
      </c>
      <c r="AE45" s="648">
        <v>2.9340000000000002</v>
      </c>
      <c r="AF45" s="648">
        <v>0.46400000000000002</v>
      </c>
      <c r="AG45" s="648">
        <v>4.37</v>
      </c>
      <c r="AH45" s="648">
        <v>86.635999999999996</v>
      </c>
      <c r="AI45" s="647">
        <v>1846.5360000000001</v>
      </c>
      <c r="AJ45" s="648">
        <v>354.14810999999997</v>
      </c>
      <c r="AK45" s="648">
        <v>3.1313</v>
      </c>
      <c r="AL45" s="648">
        <v>36.891039999999997</v>
      </c>
      <c r="AM45" s="648">
        <v>-0.57328000000000001</v>
      </c>
      <c r="AN45" s="646">
        <v>151371559.40000001</v>
      </c>
      <c r="AO45" s="649">
        <v>0.972441</v>
      </c>
      <c r="AP45" s="646">
        <v>388149.21941000002</v>
      </c>
      <c r="AQ45" s="649">
        <v>0.28433710000000001</v>
      </c>
      <c r="AR45" s="648">
        <v>137.01939999999999</v>
      </c>
      <c r="AS45" s="646" t="s">
        <v>472</v>
      </c>
      <c r="AT45" s="648">
        <v>42.880299999999998</v>
      </c>
    </row>
    <row r="46" spans="1:46">
      <c r="A46" s="50" t="s">
        <v>1325</v>
      </c>
      <c r="B46" s="25" t="s">
        <v>811</v>
      </c>
      <c r="C46" s="38">
        <v>0.3659722222222222</v>
      </c>
      <c r="E46" s="19">
        <v>600</v>
      </c>
      <c r="F46" s="19" t="s">
        <v>1037</v>
      </c>
      <c r="G46" s="47">
        <v>1190</v>
      </c>
      <c r="H46" s="1">
        <v>1098</v>
      </c>
      <c r="I46" s="91" t="s">
        <v>6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268.10000000000002</v>
      </c>
      <c r="R46" s="100">
        <v>264.39999999999998</v>
      </c>
      <c r="S46"/>
      <c r="T46" s="410"/>
      <c r="U46" s="410"/>
      <c r="V46" s="342"/>
      <c r="W46"/>
      <c r="X46"/>
      <c r="Y46"/>
    </row>
    <row r="47" spans="1:46">
      <c r="A47" s="50" t="s">
        <v>1338</v>
      </c>
      <c r="B47" s="25" t="s">
        <v>967</v>
      </c>
      <c r="C47" s="38">
        <v>0.375</v>
      </c>
      <c r="D47" s="32">
        <v>0</v>
      </c>
      <c r="E47" s="19">
        <v>30</v>
      </c>
      <c r="F47" s="19" t="s">
        <v>1037</v>
      </c>
      <c r="G47" s="47">
        <v>1190</v>
      </c>
      <c r="H47" s="1">
        <v>993</v>
      </c>
      <c r="I47" s="35" t="s">
        <v>526</v>
      </c>
      <c r="J47" s="66" t="s">
        <v>1258</v>
      </c>
      <c r="K47" s="33">
        <v>4</v>
      </c>
      <c r="L47" s="33">
        <v>180</v>
      </c>
      <c r="M47" s="19">
        <v>5891.451</v>
      </c>
      <c r="N47" t="s">
        <v>510</v>
      </c>
      <c r="O47" s="100">
        <v>268.10000000000002</v>
      </c>
      <c r="P47" s="100">
        <v>264.39999999999998</v>
      </c>
      <c r="Q47" s="100">
        <v>268.10000000000002</v>
      </c>
      <c r="R47" s="100">
        <v>264.39999999999998</v>
      </c>
      <c r="S47"/>
      <c r="T47" s="410"/>
      <c r="U47" s="410"/>
      <c r="V47"/>
      <c r="W47"/>
      <c r="X47"/>
      <c r="Y47"/>
    </row>
    <row r="48" spans="1:46">
      <c r="A48" s="50" t="s">
        <v>1338</v>
      </c>
      <c r="B48" s="25" t="s">
        <v>260</v>
      </c>
      <c r="C48" s="38">
        <v>0.37777777777777777</v>
      </c>
      <c r="D48" s="32">
        <v>0</v>
      </c>
      <c r="E48" s="19">
        <v>30</v>
      </c>
      <c r="F48" s="19" t="s">
        <v>1037</v>
      </c>
      <c r="G48" s="47">
        <v>1070</v>
      </c>
      <c r="H48" s="1">
        <v>873</v>
      </c>
      <c r="I48" s="91" t="s">
        <v>239</v>
      </c>
      <c r="J48" s="66" t="s">
        <v>1258</v>
      </c>
      <c r="K48" s="33">
        <v>4</v>
      </c>
      <c r="L48" s="33">
        <v>180</v>
      </c>
      <c r="M48" s="19">
        <v>5891.451</v>
      </c>
      <c r="N48" s="2"/>
      <c r="O48" s="100">
        <v>268.3</v>
      </c>
      <c r="P48" s="100">
        <v>264.5</v>
      </c>
      <c r="Q48" s="100">
        <v>268.10000000000002</v>
      </c>
      <c r="R48" s="100">
        <v>264.39999999999998</v>
      </c>
      <c r="S48"/>
      <c r="T48" s="410"/>
      <c r="U48" s="410"/>
      <c r="V48"/>
      <c r="W48"/>
      <c r="X48"/>
      <c r="Y48"/>
    </row>
    <row r="49" spans="1:25">
      <c r="A49" s="50" t="s">
        <v>1259</v>
      </c>
      <c r="B49" s="25" t="s">
        <v>382</v>
      </c>
      <c r="C49" s="38"/>
      <c r="D49" s="32">
        <v>0</v>
      </c>
      <c r="E49" s="19">
        <v>10</v>
      </c>
      <c r="F49" s="19" t="s">
        <v>1037</v>
      </c>
      <c r="G49" s="47">
        <v>1190</v>
      </c>
      <c r="H49" s="1">
        <v>1098</v>
      </c>
      <c r="I49" s="91" t="s">
        <v>240</v>
      </c>
      <c r="J49" s="66" t="s">
        <v>1258</v>
      </c>
      <c r="K49" s="33">
        <v>4</v>
      </c>
      <c r="L49" s="33">
        <v>180</v>
      </c>
      <c r="M49" s="19">
        <v>5889.9508999999998</v>
      </c>
      <c r="O49" s="100">
        <v>268</v>
      </c>
      <c r="P49" s="100">
        <v>264.39999999999998</v>
      </c>
      <c r="Q49" s="100">
        <v>268.10000000000002</v>
      </c>
      <c r="R49" s="100">
        <v>264.39999999999998</v>
      </c>
      <c r="S49"/>
      <c r="T49"/>
      <c r="U49"/>
      <c r="V49"/>
      <c r="W49"/>
      <c r="X49"/>
      <c r="Y49"/>
    </row>
    <row r="50" spans="1:25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N50" s="25" t="s">
        <v>660</v>
      </c>
      <c r="S50"/>
      <c r="T50"/>
      <c r="U50"/>
      <c r="V50"/>
      <c r="W50"/>
      <c r="X50"/>
      <c r="Y50"/>
    </row>
    <row r="51" spans="1:25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  <c r="S51"/>
      <c r="T51"/>
      <c r="U51"/>
      <c r="V51"/>
      <c r="W51"/>
      <c r="X51"/>
      <c r="Y51"/>
    </row>
    <row r="52" spans="1:25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N52" t="s">
        <v>516</v>
      </c>
      <c r="S52"/>
      <c r="T52"/>
      <c r="U52"/>
      <c r="V52"/>
      <c r="W52"/>
      <c r="X52"/>
      <c r="Y52"/>
    </row>
    <row r="53" spans="1:25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S53"/>
      <c r="T53"/>
      <c r="U53"/>
      <c r="V53"/>
      <c r="W53"/>
      <c r="X53"/>
      <c r="Y53"/>
    </row>
    <row r="54" spans="1:25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S54"/>
      <c r="T54"/>
      <c r="U54"/>
      <c r="V54"/>
      <c r="W54"/>
      <c r="X54"/>
      <c r="Y54"/>
    </row>
    <row r="55" spans="1:25">
      <c r="A55" s="50"/>
      <c r="B55" s="5" t="s">
        <v>1260</v>
      </c>
      <c r="C55" s="147" t="s">
        <v>1261</v>
      </c>
      <c r="D55" s="84">
        <v>5888.5839999999998</v>
      </c>
      <c r="E55" s="149"/>
      <c r="F55" s="84" t="s">
        <v>1262</v>
      </c>
      <c r="G55" s="84" t="s">
        <v>1263</v>
      </c>
      <c r="H55" s="84" t="s">
        <v>1264</v>
      </c>
      <c r="I55" s="22" t="s">
        <v>1100</v>
      </c>
      <c r="J55" s="84" t="s">
        <v>1101</v>
      </c>
      <c r="K55" s="84" t="s">
        <v>1102</v>
      </c>
      <c r="L55" s="177"/>
      <c r="S55"/>
      <c r="T55"/>
      <c r="U55"/>
      <c r="V55"/>
      <c r="W55"/>
      <c r="X55"/>
      <c r="Y55"/>
    </row>
    <row r="56" spans="1:25">
      <c r="A56" s="50"/>
      <c r="B56" s="183"/>
      <c r="C56" s="147" t="s">
        <v>1099</v>
      </c>
      <c r="D56" s="84">
        <v>5889.9508999999998</v>
      </c>
      <c r="E56" s="149"/>
      <c r="F56" s="84" t="s">
        <v>652</v>
      </c>
      <c r="G56" s="84" t="s">
        <v>653</v>
      </c>
      <c r="H56" s="84" t="s">
        <v>654</v>
      </c>
      <c r="I56" s="22" t="s">
        <v>1294</v>
      </c>
      <c r="J56" s="84" t="s">
        <v>1295</v>
      </c>
      <c r="K56" s="84" t="s">
        <v>501</v>
      </c>
      <c r="L56" s="177"/>
      <c r="S56"/>
      <c r="T56"/>
      <c r="U56"/>
      <c r="V56"/>
      <c r="W56"/>
      <c r="X56"/>
      <c r="Y56"/>
    </row>
    <row r="57" spans="1:25">
      <c r="A57" s="50"/>
      <c r="B57" s="182"/>
      <c r="C57" s="147" t="s">
        <v>502</v>
      </c>
      <c r="D57" s="84">
        <v>5891.451</v>
      </c>
      <c r="E57" s="149"/>
      <c r="F57" s="84" t="s">
        <v>503</v>
      </c>
      <c r="G57" s="84" t="s">
        <v>504</v>
      </c>
      <c r="H57" s="84" t="s">
        <v>505</v>
      </c>
      <c r="I57" s="22" t="s">
        <v>480</v>
      </c>
      <c r="J57" s="84" t="s">
        <v>496</v>
      </c>
      <c r="K57" s="84" t="s">
        <v>440</v>
      </c>
      <c r="L57" s="177"/>
      <c r="S57"/>
      <c r="T57"/>
      <c r="U57"/>
      <c r="V57"/>
      <c r="W57"/>
      <c r="X57"/>
      <c r="Y57"/>
    </row>
    <row r="58" spans="1:25">
      <c r="A58" s="50"/>
      <c r="B58" s="182"/>
      <c r="C58" s="147" t="s">
        <v>497</v>
      </c>
      <c r="D58" s="155">
        <v>7647.38</v>
      </c>
      <c r="E58" s="149"/>
      <c r="F58" s="84" t="s">
        <v>1132</v>
      </c>
      <c r="G58" s="84" t="s">
        <v>1095</v>
      </c>
      <c r="H58" s="84" t="s">
        <v>1293</v>
      </c>
      <c r="I58" s="22" t="s">
        <v>498</v>
      </c>
      <c r="J58" s="84" t="s">
        <v>499</v>
      </c>
      <c r="K58" s="84" t="s">
        <v>500</v>
      </c>
      <c r="L58" s="177"/>
      <c r="S58"/>
      <c r="T58"/>
      <c r="U58"/>
      <c r="V58"/>
      <c r="W58"/>
      <c r="X58"/>
      <c r="Y58"/>
    </row>
    <row r="59" spans="1:25">
      <c r="A59" s="50"/>
      <c r="B59" s="182"/>
      <c r="C59" s="147" t="s">
        <v>374</v>
      </c>
      <c r="D59" s="84">
        <v>7698.9647000000004</v>
      </c>
      <c r="E59" s="149"/>
      <c r="F59" s="84" t="s">
        <v>375</v>
      </c>
      <c r="G59" s="84" t="s">
        <v>376</v>
      </c>
      <c r="H59" s="84" t="s">
        <v>377</v>
      </c>
      <c r="I59" s="22" t="s">
        <v>378</v>
      </c>
      <c r="J59" s="84" t="s">
        <v>379</v>
      </c>
      <c r="K59" s="84" t="s">
        <v>380</v>
      </c>
      <c r="L59" s="177"/>
      <c r="O59" s="109"/>
      <c r="P59" s="109"/>
      <c r="S59"/>
      <c r="T59"/>
      <c r="U59"/>
      <c r="V59"/>
      <c r="W59"/>
      <c r="X59"/>
      <c r="Y59"/>
    </row>
    <row r="60" spans="1:25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O60" s="109"/>
      <c r="P60" s="109"/>
      <c r="S60"/>
      <c r="T60"/>
      <c r="U60"/>
      <c r="V60"/>
      <c r="W60"/>
      <c r="X60"/>
      <c r="Y60"/>
    </row>
    <row r="61" spans="1:25">
      <c r="A61" s="50"/>
      <c r="B61" s="182"/>
      <c r="C61" s="147" t="s">
        <v>1302</v>
      </c>
      <c r="D61" s="748" t="s">
        <v>1297</v>
      </c>
      <c r="E61" s="748"/>
      <c r="F61" s="84" t="s">
        <v>381</v>
      </c>
      <c r="G61" s="177"/>
      <c r="H61" s="177"/>
      <c r="I61" s="173" t="s">
        <v>1139</v>
      </c>
      <c r="J61" s="736" t="s">
        <v>1140</v>
      </c>
      <c r="K61" s="736"/>
      <c r="L61" s="148" t="s">
        <v>1141</v>
      </c>
      <c r="S61"/>
      <c r="T61"/>
      <c r="U61"/>
      <c r="V61"/>
      <c r="W61"/>
      <c r="X61"/>
      <c r="Y61"/>
    </row>
    <row r="62" spans="1:25">
      <c r="A62" s="50"/>
      <c r="B62" s="182"/>
      <c r="C62" s="147" t="s">
        <v>1303</v>
      </c>
      <c r="D62" s="748" t="s">
        <v>1298</v>
      </c>
      <c r="E62" s="748"/>
      <c r="F62" s="19"/>
      <c r="G62" s="177"/>
      <c r="H62" s="177"/>
      <c r="J62" s="736" t="s">
        <v>441</v>
      </c>
      <c r="K62" s="736"/>
      <c r="L62" s="148" t="s">
        <v>1143</v>
      </c>
      <c r="S62"/>
      <c r="T62"/>
      <c r="U62"/>
      <c r="V62"/>
      <c r="W62"/>
      <c r="X62"/>
      <c r="Y62"/>
    </row>
    <row r="63" spans="1:25">
      <c r="A63" s="50"/>
      <c r="B63" s="182"/>
      <c r="C63" s="147" t="s">
        <v>1304</v>
      </c>
      <c r="D63" s="748" t="s">
        <v>1299</v>
      </c>
      <c r="E63" s="748"/>
      <c r="F63" s="19"/>
      <c r="G63" s="177"/>
      <c r="H63" s="177"/>
      <c r="J63" s="177"/>
      <c r="K63" s="177"/>
      <c r="L63" s="177"/>
      <c r="O63" s="110"/>
      <c r="P63" s="110"/>
      <c r="S63"/>
      <c r="T63"/>
      <c r="U63"/>
      <c r="V63"/>
      <c r="W63"/>
      <c r="X63"/>
      <c r="Y63"/>
    </row>
    <row r="64" spans="1:25">
      <c r="A64" s="50"/>
      <c r="B64" s="182"/>
      <c r="C64" s="147" t="s">
        <v>1305</v>
      </c>
      <c r="D64" s="748" t="s">
        <v>1138</v>
      </c>
      <c r="E64" s="748"/>
      <c r="F64" s="19"/>
      <c r="G64" s="177"/>
      <c r="H64" s="177"/>
      <c r="I64" s="177"/>
      <c r="J64" s="177"/>
      <c r="K64" s="177"/>
      <c r="L64" s="177"/>
      <c r="O64" s="110"/>
      <c r="P64" s="110"/>
      <c r="S64"/>
      <c r="T64"/>
      <c r="U64"/>
      <c r="V64"/>
      <c r="W64"/>
      <c r="X64"/>
      <c r="Y64"/>
    </row>
    <row r="65" spans="1:25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  <c r="S65"/>
      <c r="T65"/>
      <c r="U65"/>
      <c r="V65"/>
      <c r="W65"/>
      <c r="X65"/>
      <c r="Y65"/>
    </row>
    <row r="66" spans="1:25">
      <c r="A66" s="50"/>
      <c r="B66" s="182"/>
      <c r="C66" s="28" t="s">
        <v>786</v>
      </c>
      <c r="D66" s="175">
        <v>1</v>
      </c>
      <c r="E66" s="749" t="s">
        <v>1032</v>
      </c>
      <c r="F66" s="749"/>
      <c r="G66" s="749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1:25">
      <c r="B67" s="182"/>
      <c r="C67" s="19"/>
      <c r="D67" s="28"/>
      <c r="E67" s="750" t="s">
        <v>1183</v>
      </c>
      <c r="F67" s="751"/>
      <c r="G67" s="751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1:25">
      <c r="B68" s="182"/>
      <c r="C68" s="85"/>
      <c r="D68" s="28">
        <v>2</v>
      </c>
      <c r="E68" s="749" t="s">
        <v>1008</v>
      </c>
      <c r="F68" s="749"/>
      <c r="G68" s="749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1:25">
      <c r="B69" s="182"/>
      <c r="C69" s="85"/>
      <c r="D69" s="28"/>
      <c r="E69" s="750" t="s">
        <v>1009</v>
      </c>
      <c r="F69" s="751"/>
      <c r="G69" s="751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1:25">
      <c r="B70" s="182"/>
      <c r="C70" s="177"/>
      <c r="D70" s="175">
        <v>3</v>
      </c>
      <c r="E70" s="736" t="s">
        <v>1010</v>
      </c>
      <c r="F70" s="736"/>
      <c r="G70" s="736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1:25">
      <c r="B71" s="182"/>
      <c r="C71" s="177"/>
      <c r="D71" s="175"/>
      <c r="E71" s="746" t="s">
        <v>1353</v>
      </c>
      <c r="F71" s="746"/>
      <c r="G71" s="746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1:25">
      <c r="B72" s="182"/>
      <c r="C72" s="177"/>
      <c r="D72" s="175">
        <v>4</v>
      </c>
      <c r="E72" s="736" t="s">
        <v>1035</v>
      </c>
      <c r="F72" s="736"/>
      <c r="G72" s="736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25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25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25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25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61:E61"/>
    <mergeCell ref="J61:K61"/>
    <mergeCell ref="O12:P12"/>
    <mergeCell ref="D62:E62"/>
    <mergeCell ref="J62:K62"/>
    <mergeCell ref="G12:H1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M1" workbookViewId="0">
      <selection activeCell="AW29" sqref="AW29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36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661</v>
      </c>
      <c r="B4" s="3"/>
      <c r="C4" s="6"/>
      <c r="D4" s="43"/>
      <c r="E4" s="6"/>
      <c r="F4" s="738" t="s">
        <v>1023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517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137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54" t="s">
        <v>1205</v>
      </c>
      <c r="G8" s="754"/>
      <c r="H8" s="754"/>
      <c r="I8" s="754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196"/>
      <c r="G9" s="196"/>
      <c r="H9" s="196"/>
      <c r="I9" s="205" t="s">
        <v>1206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0.18472222222222223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1099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O14" s="107">
        <v>268.10000000000002</v>
      </c>
      <c r="P14" s="107">
        <v>264</v>
      </c>
      <c r="Q14" s="36">
        <f>AVERAGE(O14:O16)</f>
        <v>268.10000000000002</v>
      </c>
      <c r="R14" s="36">
        <f>AVERAGE(P14:P16)</f>
        <v>264.13333333333338</v>
      </c>
      <c r="S14"/>
      <c r="T14" s="412"/>
      <c r="U14" s="438"/>
      <c r="V14" s="342"/>
      <c r="W14"/>
      <c r="X14"/>
      <c r="Y14"/>
    </row>
    <row r="15" spans="1:47">
      <c r="A15" s="45" t="s">
        <v>1338</v>
      </c>
      <c r="B15" s="45" t="s">
        <v>1266</v>
      </c>
      <c r="C15" s="38">
        <v>0.19930555555555554</v>
      </c>
      <c r="D15" s="32">
        <v>0</v>
      </c>
      <c r="E15" s="1">
        <v>30</v>
      </c>
      <c r="F15" s="19" t="s">
        <v>1037</v>
      </c>
      <c r="G15" s="47">
        <v>1190</v>
      </c>
      <c r="H15" s="1">
        <v>993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57" t="s">
        <v>515</v>
      </c>
      <c r="O15" s="36">
        <v>268.10000000000002</v>
      </c>
      <c r="P15" s="36">
        <v>264.10000000000002</v>
      </c>
      <c r="Q15" s="36">
        <v>268.10000000000002</v>
      </c>
      <c r="R15" s="36">
        <v>264.10000000000002</v>
      </c>
      <c r="S15"/>
      <c r="T15" s="412"/>
      <c r="U15" s="438"/>
      <c r="V15" s="342"/>
      <c r="W15"/>
      <c r="X15"/>
      <c r="Y15"/>
    </row>
    <row r="16" spans="1:47">
      <c r="A16" s="45" t="s">
        <v>1338</v>
      </c>
      <c r="B16" s="45" t="s">
        <v>1339</v>
      </c>
      <c r="C16" s="38">
        <v>0.20277777777777781</v>
      </c>
      <c r="D16" s="32">
        <v>0</v>
      </c>
      <c r="E16" s="1">
        <v>30</v>
      </c>
      <c r="F16" s="19" t="s">
        <v>1037</v>
      </c>
      <c r="G16" s="47">
        <v>1070</v>
      </c>
      <c r="H16" s="1">
        <f>993-120</f>
        <v>873</v>
      </c>
      <c r="I16" s="91" t="s">
        <v>239</v>
      </c>
      <c r="J16" s="66" t="s">
        <v>1258</v>
      </c>
      <c r="K16" s="33">
        <v>4</v>
      </c>
      <c r="L16" s="33">
        <v>180</v>
      </c>
      <c r="M16" s="19">
        <v>5891.451</v>
      </c>
      <c r="N16" s="57"/>
      <c r="O16" s="36">
        <v>268.10000000000002</v>
      </c>
      <c r="P16" s="36">
        <v>264.3</v>
      </c>
      <c r="Q16" s="36">
        <v>268.10000000000002</v>
      </c>
      <c r="R16" s="36">
        <v>264.10000000000002</v>
      </c>
      <c r="S16"/>
      <c r="T16" s="412"/>
      <c r="U16" s="438"/>
      <c r="V16" s="342"/>
      <c r="W16"/>
      <c r="X16"/>
      <c r="Y16"/>
    </row>
    <row r="17" spans="1:46">
      <c r="A17" s="45" t="s">
        <v>1338</v>
      </c>
      <c r="B17" s="45" t="s">
        <v>1340</v>
      </c>
      <c r="C17" s="38">
        <v>0.21458333333333335</v>
      </c>
      <c r="D17" s="32">
        <v>0</v>
      </c>
      <c r="E17" s="1">
        <v>30</v>
      </c>
      <c r="F17" s="16" t="s">
        <v>1038</v>
      </c>
      <c r="G17" s="1">
        <v>880</v>
      </c>
      <c r="H17" s="1">
        <v>863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57" t="s">
        <v>1268</v>
      </c>
      <c r="O17" s="36">
        <v>265.3</v>
      </c>
      <c r="P17" s="36">
        <v>263</v>
      </c>
      <c r="Q17" s="36">
        <f>AVERAGE(O17,O26)</f>
        <v>265.35000000000002</v>
      </c>
      <c r="R17" s="36">
        <f>AVERAGE(P17,P26)</f>
        <v>262.85000000000002</v>
      </c>
      <c r="S17"/>
      <c r="T17" s="412"/>
      <c r="U17" s="438"/>
      <c r="V17" s="342"/>
      <c r="W17"/>
      <c r="X17"/>
      <c r="Y17"/>
    </row>
    <row r="18" spans="1:46">
      <c r="A18" s="45" t="s">
        <v>1309</v>
      </c>
      <c r="B18" s="45" t="s">
        <v>1269</v>
      </c>
      <c r="C18" s="38">
        <v>0.24583333333333335</v>
      </c>
      <c r="E18" s="1">
        <v>30</v>
      </c>
      <c r="F18" s="16" t="s">
        <v>1039</v>
      </c>
      <c r="G18" s="1">
        <v>870</v>
      </c>
      <c r="H18" s="1">
        <f>H17-86</f>
        <v>777</v>
      </c>
      <c r="I18" t="s">
        <v>1093</v>
      </c>
      <c r="J18" s="92" t="s">
        <v>796</v>
      </c>
      <c r="K18" s="33">
        <v>4</v>
      </c>
      <c r="L18" s="33">
        <v>180</v>
      </c>
      <c r="M18" s="19">
        <v>7698.9647000000004</v>
      </c>
      <c r="N18" s="91" t="s">
        <v>823</v>
      </c>
      <c r="Q18" s="36">
        <v>264.39999999999998</v>
      </c>
      <c r="R18" s="36">
        <v>262.89999999999998</v>
      </c>
      <c r="S18" s="431" t="s">
        <v>1188</v>
      </c>
      <c r="T18" s="412"/>
      <c r="U18" s="438"/>
      <c r="V18" s="342"/>
      <c r="W18"/>
      <c r="X18"/>
      <c r="Y18"/>
      <c r="Z18" s="657">
        <v>197.32514</v>
      </c>
      <c r="AA18" s="657">
        <v>-8.9022699999999997</v>
      </c>
      <c r="AB18" s="654">
        <v>193.85480000000001</v>
      </c>
      <c r="AC18" s="654">
        <v>48.1036</v>
      </c>
      <c r="AD18" s="656">
        <v>13.7890927511</v>
      </c>
      <c r="AE18" s="654">
        <v>1.3420000000000001</v>
      </c>
      <c r="AF18" s="654">
        <v>0.21199999999999999</v>
      </c>
      <c r="AG18" s="654">
        <v>4.1399999999999997</v>
      </c>
      <c r="AH18" s="654">
        <v>92.481999999999999</v>
      </c>
      <c r="AI18" s="653">
        <v>1880.203</v>
      </c>
      <c r="AJ18" s="654">
        <v>354.40228000000002</v>
      </c>
      <c r="AK18" s="654">
        <v>1.6710400000000001</v>
      </c>
      <c r="AL18" s="654">
        <v>26.152429999999999</v>
      </c>
      <c r="AM18" s="654">
        <v>-0.59560000000000002</v>
      </c>
      <c r="AN18" s="652">
        <v>151440449.09999999</v>
      </c>
      <c r="AO18" s="655">
        <v>0.83337720000000004</v>
      </c>
      <c r="AP18" s="652">
        <v>381198.87943999999</v>
      </c>
      <c r="AQ18" s="655">
        <v>6.2500999999999998E-3</v>
      </c>
      <c r="AR18" s="654">
        <v>148.1011</v>
      </c>
      <c r="AS18" s="652" t="s">
        <v>472</v>
      </c>
      <c r="AT18" s="654">
        <v>31.822600000000001</v>
      </c>
    </row>
    <row r="19" spans="1:46">
      <c r="A19" s="50" t="s">
        <v>822</v>
      </c>
      <c r="B19" s="45" t="s">
        <v>1244</v>
      </c>
      <c r="C19" s="15">
        <v>0.24791666666666667</v>
      </c>
      <c r="D19" s="32"/>
      <c r="E19" s="19">
        <v>300</v>
      </c>
      <c r="F19" s="16" t="s">
        <v>1039</v>
      </c>
      <c r="G19" s="1">
        <v>870</v>
      </c>
      <c r="H19" s="1">
        <v>777</v>
      </c>
      <c r="I19" s="57" t="s">
        <v>1300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Q19" s="36">
        <v>264.39999999999998</v>
      </c>
      <c r="R19" s="36">
        <v>262.89999999999998</v>
      </c>
      <c r="S19" s="431" t="s">
        <v>1100</v>
      </c>
      <c r="T19" s="412">
        <v>0</v>
      </c>
      <c r="U19" s="441">
        <v>0</v>
      </c>
      <c r="V19" s="431" t="s">
        <v>12</v>
      </c>
      <c r="W19" s="653">
        <v>83.71769448779898</v>
      </c>
      <c r="X19" s="653">
        <v>-12.535241402248825</v>
      </c>
      <c r="Y19" s="653">
        <v>166.32298133002746</v>
      </c>
      <c r="Z19" s="657">
        <v>197.35718</v>
      </c>
      <c r="AA19" s="657">
        <v>-8.9179600000000008</v>
      </c>
      <c r="AB19" s="654">
        <v>195.96629999999999</v>
      </c>
      <c r="AC19" s="654">
        <v>47.7669</v>
      </c>
      <c r="AD19" s="656">
        <v>13.889366535400001</v>
      </c>
      <c r="AE19" s="654">
        <v>1.349</v>
      </c>
      <c r="AF19" s="654">
        <v>0.21299999999999999</v>
      </c>
      <c r="AG19" s="654">
        <v>4.1399999999999997</v>
      </c>
      <c r="AH19" s="654">
        <v>92.495999999999995</v>
      </c>
      <c r="AI19" s="653">
        <v>1880.184</v>
      </c>
      <c r="AJ19" s="654">
        <v>354.38269000000003</v>
      </c>
      <c r="AK19" s="654">
        <v>1.67258</v>
      </c>
      <c r="AL19" s="654">
        <v>26.101659999999999</v>
      </c>
      <c r="AM19" s="654">
        <v>-0.59570999999999996</v>
      </c>
      <c r="AN19" s="652">
        <v>151440749</v>
      </c>
      <c r="AO19" s="655">
        <v>0.83266759999999995</v>
      </c>
      <c r="AP19" s="652">
        <v>381202.84482</v>
      </c>
      <c r="AQ19" s="655">
        <v>1.5771E-2</v>
      </c>
      <c r="AR19" s="654">
        <v>148.13220000000001</v>
      </c>
      <c r="AS19" s="652" t="s">
        <v>472</v>
      </c>
      <c r="AT19" s="654">
        <v>31.791599999999999</v>
      </c>
    </row>
    <row r="20" spans="1:46">
      <c r="A20" s="50" t="s">
        <v>822</v>
      </c>
      <c r="B20" s="45" t="s">
        <v>1221</v>
      </c>
      <c r="C20" s="38">
        <v>0.25486111111111109</v>
      </c>
      <c r="E20" s="19">
        <v>300</v>
      </c>
      <c r="F20" s="16" t="s">
        <v>1039</v>
      </c>
      <c r="G20" s="1">
        <v>870</v>
      </c>
      <c r="H20" s="1">
        <v>777</v>
      </c>
      <c r="I20" s="57" t="s">
        <v>792</v>
      </c>
      <c r="J20" s="92" t="s">
        <v>796</v>
      </c>
      <c r="K20" s="33">
        <v>4</v>
      </c>
      <c r="L20" s="33">
        <v>180</v>
      </c>
      <c r="M20" s="19">
        <v>7698.9647000000004</v>
      </c>
      <c r="N20" s="91"/>
      <c r="Q20" s="36">
        <v>264.39999999999998</v>
      </c>
      <c r="R20" s="36">
        <v>262.89999999999998</v>
      </c>
      <c r="S20" s="431" t="s">
        <v>1100</v>
      </c>
      <c r="T20" s="412">
        <v>0</v>
      </c>
      <c r="U20" s="441">
        <v>0</v>
      </c>
      <c r="V20" s="431" t="s">
        <v>200</v>
      </c>
      <c r="W20" s="653">
        <v>83.613082703144784</v>
      </c>
      <c r="X20" s="653">
        <v>-13.691238857079298</v>
      </c>
      <c r="Y20" s="653">
        <v>381.18849704163949</v>
      </c>
      <c r="Z20" s="657">
        <v>197.41084000000001</v>
      </c>
      <c r="AA20" s="657">
        <v>-8.9439200000000003</v>
      </c>
      <c r="AB20" s="654">
        <v>199.4145</v>
      </c>
      <c r="AC20" s="654">
        <v>47.109200000000001</v>
      </c>
      <c r="AD20" s="656">
        <v>14.0564895092</v>
      </c>
      <c r="AE20" s="654">
        <v>1.363</v>
      </c>
      <c r="AF20" s="654">
        <v>0.216</v>
      </c>
      <c r="AG20" s="654">
        <v>4.1399999999999997</v>
      </c>
      <c r="AH20" s="654">
        <v>92.52</v>
      </c>
      <c r="AI20" s="653">
        <v>1880.114</v>
      </c>
      <c r="AJ20" s="654">
        <v>354.35018000000002</v>
      </c>
      <c r="AK20" s="654">
        <v>1.6748799999999999</v>
      </c>
      <c r="AL20" s="654">
        <v>26.017050000000001</v>
      </c>
      <c r="AM20" s="654">
        <v>-0.59589000000000003</v>
      </c>
      <c r="AN20" s="652">
        <v>151441248.30000001</v>
      </c>
      <c r="AO20" s="655">
        <v>0.831484</v>
      </c>
      <c r="AP20" s="652">
        <v>381217.04277</v>
      </c>
      <c r="AQ20" s="655">
        <v>3.1528199999999999E-2</v>
      </c>
      <c r="AR20" s="654">
        <v>148.1841</v>
      </c>
      <c r="AS20" s="652" t="s">
        <v>472</v>
      </c>
      <c r="AT20" s="654">
        <v>31.739799999999999</v>
      </c>
    </row>
    <row r="21" spans="1:46">
      <c r="A21" s="50" t="s">
        <v>257</v>
      </c>
      <c r="B21" s="45" t="s">
        <v>1182</v>
      </c>
      <c r="C21" s="38">
        <v>0.25972222222222224</v>
      </c>
      <c r="D21" s="32"/>
      <c r="E21" s="19">
        <v>300</v>
      </c>
      <c r="F21" s="16" t="s">
        <v>1039</v>
      </c>
      <c r="G21" s="1">
        <v>870</v>
      </c>
      <c r="H21" s="1">
        <v>777</v>
      </c>
      <c r="I21" s="91" t="s">
        <v>1300</v>
      </c>
      <c r="J21" s="92" t="s">
        <v>796</v>
      </c>
      <c r="K21" s="33">
        <v>4</v>
      </c>
      <c r="L21" s="33">
        <v>180</v>
      </c>
      <c r="M21" s="19">
        <v>7698.9647000000004</v>
      </c>
      <c r="Q21" s="36">
        <v>264.39999999999998</v>
      </c>
      <c r="R21" s="36">
        <v>262.89999999999998</v>
      </c>
      <c r="S21" s="431" t="s">
        <v>498</v>
      </c>
      <c r="T21" s="412">
        <v>0</v>
      </c>
      <c r="U21" s="441">
        <v>0</v>
      </c>
      <c r="V21" s="431" t="s">
        <v>12</v>
      </c>
      <c r="W21" s="653">
        <v>84.56669367163704</v>
      </c>
      <c r="X21" s="653">
        <v>17.827974716051951</v>
      </c>
      <c r="Y21" s="653">
        <v>166.34060273331806</v>
      </c>
      <c r="Z21" s="657">
        <v>197.44861</v>
      </c>
      <c r="AA21" s="657">
        <v>-8.9619499999999999</v>
      </c>
      <c r="AB21" s="654">
        <v>201.76990000000001</v>
      </c>
      <c r="AC21" s="654">
        <v>46.579700000000003</v>
      </c>
      <c r="AD21" s="656">
        <v>14.173475590900001</v>
      </c>
      <c r="AE21" s="654">
        <v>1.375</v>
      </c>
      <c r="AF21" s="654">
        <v>0.217</v>
      </c>
      <c r="AG21" s="654">
        <v>4.1399999999999997</v>
      </c>
      <c r="AH21" s="654">
        <v>92.537000000000006</v>
      </c>
      <c r="AI21" s="653">
        <v>1880.037</v>
      </c>
      <c r="AJ21" s="654">
        <v>354.32756000000001</v>
      </c>
      <c r="AK21" s="654">
        <v>1.67628</v>
      </c>
      <c r="AL21" s="654">
        <v>25.957820000000002</v>
      </c>
      <c r="AM21" s="654">
        <v>-0.59601000000000004</v>
      </c>
      <c r="AN21" s="652">
        <v>151441597.30000001</v>
      </c>
      <c r="AO21" s="655">
        <v>0.83065469999999997</v>
      </c>
      <c r="AP21" s="652">
        <v>381232.58455999999</v>
      </c>
      <c r="AQ21" s="655">
        <v>4.2462300000000001E-2</v>
      </c>
      <c r="AR21" s="654">
        <v>148.22049999999999</v>
      </c>
      <c r="AS21" s="652" t="s">
        <v>472</v>
      </c>
      <c r="AT21" s="654">
        <v>31.703399999999998</v>
      </c>
    </row>
    <row r="22" spans="1:46">
      <c r="A22" s="50" t="s">
        <v>257</v>
      </c>
      <c r="B22" s="25" t="s">
        <v>582</v>
      </c>
      <c r="C22" s="38">
        <v>0.26458333333333334</v>
      </c>
      <c r="E22" s="19">
        <v>300</v>
      </c>
      <c r="F22" s="16" t="s">
        <v>1039</v>
      </c>
      <c r="G22" s="1">
        <v>870</v>
      </c>
      <c r="H22" s="1">
        <v>777</v>
      </c>
      <c r="I22" s="91" t="s">
        <v>792</v>
      </c>
      <c r="J22" s="92" t="s">
        <v>796</v>
      </c>
      <c r="K22" s="33">
        <v>4</v>
      </c>
      <c r="L22" s="33">
        <v>180</v>
      </c>
      <c r="M22" s="19">
        <v>7698.9647000000004</v>
      </c>
      <c r="N22" s="91"/>
      <c r="Q22" s="36">
        <v>264.39999999999998</v>
      </c>
      <c r="R22" s="36">
        <v>262.89999999999998</v>
      </c>
      <c r="S22" s="431" t="s">
        <v>498</v>
      </c>
      <c r="T22" s="412">
        <v>0</v>
      </c>
      <c r="U22" s="441">
        <v>0</v>
      </c>
      <c r="V22" s="431" t="s">
        <v>200</v>
      </c>
      <c r="W22" s="653">
        <v>84.361683915486239</v>
      </c>
      <c r="X22" s="653">
        <v>12.846871594767514</v>
      </c>
      <c r="Y22" s="653">
        <v>381.21896749807365</v>
      </c>
      <c r="Z22" s="657">
        <v>197.48658</v>
      </c>
      <c r="AA22" s="657">
        <v>-8.9798500000000008</v>
      </c>
      <c r="AB22" s="654">
        <v>204.07339999999999</v>
      </c>
      <c r="AC22" s="654">
        <v>45.995399999999997</v>
      </c>
      <c r="AD22" s="656">
        <v>14.290461672599999</v>
      </c>
      <c r="AE22" s="654">
        <v>1.3879999999999999</v>
      </c>
      <c r="AF22" s="654">
        <v>0.22</v>
      </c>
      <c r="AG22" s="654">
        <v>4.1399999999999997</v>
      </c>
      <c r="AH22" s="654">
        <v>92.554000000000002</v>
      </c>
      <c r="AI22" s="653">
        <v>1879.9380000000001</v>
      </c>
      <c r="AJ22" s="654">
        <v>354.30507</v>
      </c>
      <c r="AK22" s="654">
        <v>1.6774899999999999</v>
      </c>
      <c r="AL22" s="654">
        <v>25.898589999999999</v>
      </c>
      <c r="AM22" s="654">
        <v>-0.59614</v>
      </c>
      <c r="AN22" s="652">
        <v>151441946</v>
      </c>
      <c r="AO22" s="655">
        <v>0.82982480000000003</v>
      </c>
      <c r="AP22" s="652">
        <v>381252.70029000001</v>
      </c>
      <c r="AQ22" s="655">
        <v>5.3306199999999998E-2</v>
      </c>
      <c r="AR22" s="654">
        <v>148.25720000000001</v>
      </c>
      <c r="AS22" s="652" t="s">
        <v>472</v>
      </c>
      <c r="AT22" s="654">
        <v>31.666799999999999</v>
      </c>
    </row>
    <row r="23" spans="1:46">
      <c r="A23" s="50" t="s">
        <v>162</v>
      </c>
      <c r="B23" s="25" t="s">
        <v>794</v>
      </c>
      <c r="C23" s="38">
        <v>0.26944444444444443</v>
      </c>
      <c r="E23" s="19">
        <v>300</v>
      </c>
      <c r="F23" s="16" t="s">
        <v>1039</v>
      </c>
      <c r="G23" s="1">
        <v>870</v>
      </c>
      <c r="H23" s="1">
        <v>777</v>
      </c>
      <c r="I23" s="57" t="s">
        <v>1300</v>
      </c>
      <c r="J23" s="92" t="s">
        <v>796</v>
      </c>
      <c r="K23" s="33">
        <v>4</v>
      </c>
      <c r="L23" s="33">
        <v>180</v>
      </c>
      <c r="M23" s="19">
        <v>7698.9647000000004</v>
      </c>
      <c r="Q23" s="36">
        <v>264.39999999999998</v>
      </c>
      <c r="R23" s="36">
        <v>262.89999999999998</v>
      </c>
      <c r="S23" s="433" t="s">
        <v>480</v>
      </c>
      <c r="T23" s="412">
        <v>0</v>
      </c>
      <c r="U23" s="441">
        <v>0</v>
      </c>
      <c r="V23" s="431" t="s">
        <v>12</v>
      </c>
      <c r="W23" s="653">
        <v>83.092753093808014</v>
      </c>
      <c r="X23" s="653">
        <v>-27.300903245522949</v>
      </c>
      <c r="Y23" s="653">
        <v>166.35763625259801</v>
      </c>
      <c r="Z23" s="657">
        <v>197.52476999999999</v>
      </c>
      <c r="AA23" s="657">
        <v>-8.9976400000000005</v>
      </c>
      <c r="AB23" s="654">
        <v>206.32210000000001</v>
      </c>
      <c r="AC23" s="654">
        <v>45.358800000000002</v>
      </c>
      <c r="AD23" s="656">
        <v>14.4074477544</v>
      </c>
      <c r="AE23" s="654">
        <v>1.403</v>
      </c>
      <c r="AF23" s="654">
        <v>0.222</v>
      </c>
      <c r="AG23" s="654">
        <v>4.1399999999999997</v>
      </c>
      <c r="AH23" s="654">
        <v>92.57</v>
      </c>
      <c r="AI23" s="653">
        <v>1879.816</v>
      </c>
      <c r="AJ23" s="654">
        <v>354.28273000000002</v>
      </c>
      <c r="AK23" s="654">
        <v>1.6785099999999999</v>
      </c>
      <c r="AL23" s="654">
        <v>25.839369999999999</v>
      </c>
      <c r="AM23" s="654">
        <v>-0.59626999999999997</v>
      </c>
      <c r="AN23" s="652">
        <v>151442294.40000001</v>
      </c>
      <c r="AO23" s="655">
        <v>0.82899429999999996</v>
      </c>
      <c r="AP23" s="652">
        <v>381277.35</v>
      </c>
      <c r="AQ23" s="655">
        <v>6.4049900000000007E-2</v>
      </c>
      <c r="AR23" s="654">
        <v>148.29400000000001</v>
      </c>
      <c r="AS23" s="652" t="s">
        <v>472</v>
      </c>
      <c r="AT23" s="654">
        <v>31.630099999999999</v>
      </c>
    </row>
    <row r="24" spans="1:46">
      <c r="A24" s="50" t="s">
        <v>162</v>
      </c>
      <c r="B24" s="25" t="s">
        <v>795</v>
      </c>
      <c r="C24" s="38">
        <v>0.27430555555555552</v>
      </c>
      <c r="E24" s="19">
        <v>300</v>
      </c>
      <c r="F24" s="16" t="s">
        <v>1039</v>
      </c>
      <c r="G24" s="1">
        <v>870</v>
      </c>
      <c r="H24" s="1">
        <v>777</v>
      </c>
      <c r="I24" s="57" t="s">
        <v>792</v>
      </c>
      <c r="J24" s="92" t="s">
        <v>796</v>
      </c>
      <c r="K24" s="33">
        <v>4</v>
      </c>
      <c r="L24" s="33">
        <v>180</v>
      </c>
      <c r="M24" s="19">
        <v>7698.9647000000004</v>
      </c>
      <c r="Q24" s="36">
        <v>264.39999999999998</v>
      </c>
      <c r="R24" s="36">
        <v>262.89999999999998</v>
      </c>
      <c r="S24" s="433" t="s">
        <v>480</v>
      </c>
      <c r="T24" s="412">
        <v>0</v>
      </c>
      <c r="U24" s="441">
        <v>0</v>
      </c>
      <c r="V24" s="431" t="s">
        <v>200</v>
      </c>
      <c r="W24" s="653">
        <v>83.051472076995893</v>
      </c>
      <c r="X24" s="653">
        <v>-26.945988203859383</v>
      </c>
      <c r="Y24" s="653">
        <v>381.27268031633321</v>
      </c>
      <c r="Z24" s="657">
        <v>197.56319999999999</v>
      </c>
      <c r="AA24" s="657">
        <v>-9.0152999999999999</v>
      </c>
      <c r="AB24" s="654">
        <v>208.51419999999999</v>
      </c>
      <c r="AC24" s="654">
        <v>44.671900000000001</v>
      </c>
      <c r="AD24" s="656">
        <v>14.5244338361</v>
      </c>
      <c r="AE24" s="654">
        <v>1.42</v>
      </c>
      <c r="AF24" s="654">
        <v>0.22500000000000001</v>
      </c>
      <c r="AG24" s="654">
        <v>4.1399999999999997</v>
      </c>
      <c r="AH24" s="654">
        <v>92.587000000000003</v>
      </c>
      <c r="AI24" s="653">
        <v>1879.673</v>
      </c>
      <c r="AJ24" s="654">
        <v>354.26055000000002</v>
      </c>
      <c r="AK24" s="654">
        <v>1.67933</v>
      </c>
      <c r="AL24" s="654">
        <v>25.780139999999999</v>
      </c>
      <c r="AM24" s="654">
        <v>-0.59638999999999998</v>
      </c>
      <c r="AN24" s="652">
        <v>151442642.40000001</v>
      </c>
      <c r="AO24" s="655">
        <v>0.82816310000000004</v>
      </c>
      <c r="AP24" s="652">
        <v>381306.48959000001</v>
      </c>
      <c r="AQ24" s="655">
        <v>7.4683899999999998E-2</v>
      </c>
      <c r="AR24" s="654">
        <v>148.33090000000001</v>
      </c>
      <c r="AS24" s="652" t="s">
        <v>472</v>
      </c>
      <c r="AT24" s="654">
        <v>31.5932</v>
      </c>
    </row>
    <row r="25" spans="1:46">
      <c r="A25" s="50" t="s">
        <v>1309</v>
      </c>
      <c r="B25" s="25" t="s">
        <v>797</v>
      </c>
      <c r="C25" s="15">
        <v>0.27916666666666667</v>
      </c>
      <c r="D25" s="32"/>
      <c r="E25" s="19">
        <v>30</v>
      </c>
      <c r="F25" s="16" t="s">
        <v>1039</v>
      </c>
      <c r="G25" s="1">
        <v>870</v>
      </c>
      <c r="H25" s="1">
        <v>777</v>
      </c>
      <c r="I25" s="91" t="s">
        <v>1093</v>
      </c>
      <c r="J25" s="92" t="s">
        <v>796</v>
      </c>
      <c r="K25" s="33">
        <v>4</v>
      </c>
      <c r="L25" s="33">
        <v>180</v>
      </c>
      <c r="M25" s="19">
        <v>7698.9647000000004</v>
      </c>
      <c r="Q25" s="36">
        <v>264.39999999999998</v>
      </c>
      <c r="R25" s="36">
        <v>262.89999999999998</v>
      </c>
      <c r="S25" s="431" t="s">
        <v>1188</v>
      </c>
      <c r="T25" s="412"/>
      <c r="U25" s="438"/>
      <c r="V25" s="342"/>
      <c r="W25"/>
      <c r="X25"/>
      <c r="Y25"/>
      <c r="Z25" s="657">
        <v>197.58528000000001</v>
      </c>
      <c r="AA25" s="657">
        <v>-9.0253399999999999</v>
      </c>
      <c r="AB25" s="654">
        <v>209.7407</v>
      </c>
      <c r="AC25" s="654">
        <v>44.257800000000003</v>
      </c>
      <c r="AD25" s="656">
        <v>14.591283025699999</v>
      </c>
      <c r="AE25" s="654">
        <v>1.431</v>
      </c>
      <c r="AF25" s="654">
        <v>0.22600000000000001</v>
      </c>
      <c r="AG25" s="654">
        <v>4.1399999999999997</v>
      </c>
      <c r="AH25" s="654">
        <v>92.596999999999994</v>
      </c>
      <c r="AI25" s="653">
        <v>1879.5809999999999</v>
      </c>
      <c r="AJ25" s="654">
        <v>354.24797000000001</v>
      </c>
      <c r="AK25" s="654">
        <v>1.6797</v>
      </c>
      <c r="AL25" s="654">
        <v>25.746289999999998</v>
      </c>
      <c r="AM25" s="654">
        <v>-0.59646999999999994</v>
      </c>
      <c r="AN25" s="652">
        <v>151442841.09999999</v>
      </c>
      <c r="AO25" s="655">
        <v>0.82768779999999997</v>
      </c>
      <c r="AP25" s="652">
        <v>381325.13828000001</v>
      </c>
      <c r="AQ25" s="655">
        <v>8.0707399999999999E-2</v>
      </c>
      <c r="AR25" s="654">
        <v>148.35210000000001</v>
      </c>
      <c r="AS25" s="652" t="s">
        <v>472</v>
      </c>
      <c r="AT25" s="654">
        <v>31.572099999999999</v>
      </c>
    </row>
    <row r="26" spans="1:46">
      <c r="A26" s="50" t="s">
        <v>1338</v>
      </c>
      <c r="B26" s="25" t="s">
        <v>1347</v>
      </c>
      <c r="C26" s="38">
        <v>0.28125</v>
      </c>
      <c r="D26" s="32">
        <v>0</v>
      </c>
      <c r="E26" s="19">
        <v>30</v>
      </c>
      <c r="F26" s="16" t="s">
        <v>1038</v>
      </c>
      <c r="G26" s="1">
        <v>880</v>
      </c>
      <c r="H26" s="1">
        <v>863</v>
      </c>
      <c r="I26" s="35" t="s">
        <v>526</v>
      </c>
      <c r="J26" s="66" t="s">
        <v>1258</v>
      </c>
      <c r="K26" s="33">
        <v>4</v>
      </c>
      <c r="L26" s="33">
        <v>180</v>
      </c>
      <c r="M26" s="80">
        <v>7647.38</v>
      </c>
      <c r="O26" s="36">
        <v>265.39999999999998</v>
      </c>
      <c r="P26" s="36">
        <v>262.7</v>
      </c>
      <c r="Q26" s="36">
        <v>264.39999999999998</v>
      </c>
      <c r="R26" s="36">
        <v>262.89999999999998</v>
      </c>
      <c r="S26"/>
      <c r="T26" s="412"/>
      <c r="U26" s="438"/>
      <c r="V26" s="342"/>
      <c r="W26"/>
      <c r="X26"/>
      <c r="Y26"/>
    </row>
    <row r="27" spans="1:46">
      <c r="A27" s="50" t="s">
        <v>1338</v>
      </c>
      <c r="B27" s="25" t="s">
        <v>824</v>
      </c>
      <c r="C27" s="38">
        <v>0.28333333333333333</v>
      </c>
      <c r="D27" s="32">
        <v>0</v>
      </c>
      <c r="E27" s="19">
        <v>30</v>
      </c>
      <c r="F27" s="16" t="s">
        <v>1037</v>
      </c>
      <c r="G27" s="1">
        <v>1190</v>
      </c>
      <c r="H27" s="1">
        <v>993</v>
      </c>
      <c r="I27" s="35" t="s">
        <v>526</v>
      </c>
      <c r="J27" s="66" t="s">
        <v>1258</v>
      </c>
      <c r="K27" s="33">
        <v>4</v>
      </c>
      <c r="L27" s="33">
        <v>180</v>
      </c>
      <c r="M27" s="19">
        <v>5891.451</v>
      </c>
      <c r="N27" t="s">
        <v>802</v>
      </c>
      <c r="O27" s="36">
        <v>267.60000000000002</v>
      </c>
      <c r="P27" s="36">
        <v>268.10000000000002</v>
      </c>
      <c r="Q27" s="36">
        <f>AVERAGE(O27,O36,O44,O52:O54)</f>
        <v>267.48333333333335</v>
      </c>
      <c r="R27" s="36">
        <f>AVERAGE(P27,P36,P44,P52:P54)</f>
        <v>267.73333333333341</v>
      </c>
      <c r="S27"/>
      <c r="T27" s="412"/>
      <c r="U27" s="438"/>
      <c r="V27" s="342"/>
      <c r="W27"/>
      <c r="X27"/>
      <c r="Y27"/>
    </row>
    <row r="28" spans="1:46">
      <c r="A28" s="50" t="s">
        <v>1309</v>
      </c>
      <c r="B28" s="25" t="s">
        <v>800</v>
      </c>
      <c r="C28" s="38">
        <v>0.28819444444444448</v>
      </c>
      <c r="E28" s="19">
        <v>30</v>
      </c>
      <c r="F28" s="16" t="s">
        <v>1037</v>
      </c>
      <c r="G28" s="1">
        <v>1190</v>
      </c>
      <c r="H28" s="1">
        <v>1098</v>
      </c>
      <c r="I28" s="91" t="s">
        <v>1093</v>
      </c>
      <c r="J28" s="92" t="s">
        <v>796</v>
      </c>
      <c r="K28" s="33">
        <v>4</v>
      </c>
      <c r="L28" s="33">
        <v>180</v>
      </c>
      <c r="M28" s="19">
        <v>5889.9508999999998</v>
      </c>
      <c r="Q28" s="36">
        <v>267.5</v>
      </c>
      <c r="R28" s="36">
        <v>267.7</v>
      </c>
      <c r="S28" s="431" t="s">
        <v>1188</v>
      </c>
      <c r="T28" s="412"/>
      <c r="U28" s="438"/>
      <c r="V28" s="342"/>
      <c r="W28"/>
      <c r="X28"/>
      <c r="Y28"/>
      <c r="Z28" s="657">
        <v>197.65768</v>
      </c>
      <c r="AA28" s="657">
        <v>-9.0577100000000002</v>
      </c>
      <c r="AB28" s="654">
        <v>213.5941</v>
      </c>
      <c r="AC28" s="654">
        <v>42.8093</v>
      </c>
      <c r="AD28" s="656">
        <v>14.8085428919</v>
      </c>
      <c r="AE28" s="654">
        <v>1.4690000000000001</v>
      </c>
      <c r="AF28" s="654">
        <v>0.23200000000000001</v>
      </c>
      <c r="AG28" s="654">
        <v>4.1399999999999997</v>
      </c>
      <c r="AH28" s="654">
        <v>92.629000000000005</v>
      </c>
      <c r="AI28" s="653">
        <v>1879.2329999999999</v>
      </c>
      <c r="AJ28" s="654">
        <v>354.20753000000002</v>
      </c>
      <c r="AK28" s="654">
        <v>1.68042</v>
      </c>
      <c r="AL28" s="654">
        <v>25.636299999999999</v>
      </c>
      <c r="AM28" s="654">
        <v>-0.59670000000000001</v>
      </c>
      <c r="AN28" s="652">
        <v>151443486.09999999</v>
      </c>
      <c r="AO28" s="655">
        <v>0.82614189999999998</v>
      </c>
      <c r="AP28" s="652">
        <v>381395.64500000002</v>
      </c>
      <c r="AQ28" s="655">
        <v>9.9993200000000004E-2</v>
      </c>
      <c r="AR28" s="654">
        <v>148.42160000000001</v>
      </c>
      <c r="AS28" s="652" t="s">
        <v>472</v>
      </c>
      <c r="AT28" s="654">
        <v>31.502800000000001</v>
      </c>
    </row>
    <row r="29" spans="1:46">
      <c r="A29" s="50" t="s">
        <v>822</v>
      </c>
      <c r="B29" s="25" t="s">
        <v>1040</v>
      </c>
      <c r="C29" s="94">
        <v>0.28958333333333336</v>
      </c>
      <c r="E29" s="19">
        <v>300</v>
      </c>
      <c r="F29" s="16" t="s">
        <v>1037</v>
      </c>
      <c r="G29" s="1">
        <v>1190</v>
      </c>
      <c r="H29" s="1">
        <v>1098</v>
      </c>
      <c r="I29" s="57" t="s">
        <v>1300</v>
      </c>
      <c r="J29" s="92" t="s">
        <v>796</v>
      </c>
      <c r="K29" s="33">
        <v>4</v>
      </c>
      <c r="L29" s="33">
        <v>180</v>
      </c>
      <c r="M29" s="19">
        <v>5889.9508999999998</v>
      </c>
      <c r="Q29" s="36">
        <v>267.5</v>
      </c>
      <c r="R29" s="36">
        <v>267.7</v>
      </c>
      <c r="S29" s="431" t="s">
        <v>1100</v>
      </c>
      <c r="T29" s="412">
        <v>0</v>
      </c>
      <c r="U29" s="441">
        <v>0</v>
      </c>
      <c r="V29" s="431" t="s">
        <v>12</v>
      </c>
      <c r="W29" s="653">
        <v>83.5256184891728</v>
      </c>
      <c r="X29" s="653">
        <v>-12.498886912453633</v>
      </c>
      <c r="Y29" s="653">
        <v>166.42084380238384</v>
      </c>
      <c r="Z29" s="657">
        <v>197.68581</v>
      </c>
      <c r="AA29" s="657">
        <v>-9.0700500000000002</v>
      </c>
      <c r="AB29" s="654">
        <v>215.02170000000001</v>
      </c>
      <c r="AC29" s="654">
        <v>42.212499999999999</v>
      </c>
      <c r="AD29" s="656">
        <v>14.892104378799999</v>
      </c>
      <c r="AE29" s="654">
        <v>1.486</v>
      </c>
      <c r="AF29" s="654">
        <v>0.23499999999999999</v>
      </c>
      <c r="AG29" s="654">
        <v>4.1399999999999997</v>
      </c>
      <c r="AH29" s="654">
        <v>92.641000000000005</v>
      </c>
      <c r="AI29" s="653">
        <v>1879.08</v>
      </c>
      <c r="AJ29" s="654">
        <v>354.19218000000001</v>
      </c>
      <c r="AK29" s="654">
        <v>1.68049</v>
      </c>
      <c r="AL29" s="654">
        <v>25.593990000000002</v>
      </c>
      <c r="AM29" s="654">
        <v>-0.59679000000000004</v>
      </c>
      <c r="AN29" s="652">
        <v>151443733.80000001</v>
      </c>
      <c r="AO29" s="655">
        <v>0.82554669999999997</v>
      </c>
      <c r="AP29" s="652">
        <v>381426.73992000002</v>
      </c>
      <c r="AQ29" s="655">
        <v>0.1072834</v>
      </c>
      <c r="AR29" s="654">
        <v>148.4485</v>
      </c>
      <c r="AS29" s="652" t="s">
        <v>472</v>
      </c>
      <c r="AT29" s="654">
        <v>31.475899999999999</v>
      </c>
    </row>
    <row r="30" spans="1:46">
      <c r="A30" s="50" t="s">
        <v>822</v>
      </c>
      <c r="B30" s="25" t="s">
        <v>1041</v>
      </c>
      <c r="C30" s="38">
        <v>0.3</v>
      </c>
      <c r="E30" s="19">
        <v>300</v>
      </c>
      <c r="F30" s="16" t="s">
        <v>1037</v>
      </c>
      <c r="G30" s="1">
        <v>1190</v>
      </c>
      <c r="H30" s="1">
        <v>1098</v>
      </c>
      <c r="I30" s="57" t="s">
        <v>109</v>
      </c>
      <c r="J30" s="92" t="s">
        <v>796</v>
      </c>
      <c r="K30" s="33">
        <v>4</v>
      </c>
      <c r="L30" s="33">
        <v>180</v>
      </c>
      <c r="M30" s="19">
        <v>5889.9508999999998</v>
      </c>
      <c r="Q30" s="36">
        <v>267.5</v>
      </c>
      <c r="R30" s="36">
        <v>267.7</v>
      </c>
      <c r="S30" s="431" t="s">
        <v>1100</v>
      </c>
      <c r="T30" s="412">
        <v>0</v>
      </c>
      <c r="U30" s="441">
        <v>0</v>
      </c>
      <c r="V30" s="431" t="s">
        <v>200</v>
      </c>
      <c r="W30" s="653">
        <v>83.411466665279406</v>
      </c>
      <c r="X30" s="653">
        <v>-13.651433644825643</v>
      </c>
      <c r="Y30" s="653">
        <v>381.50089511371971</v>
      </c>
      <c r="Z30" s="657">
        <v>197.77122</v>
      </c>
      <c r="AA30" s="657">
        <v>-9.1067099999999996</v>
      </c>
      <c r="AB30" s="654">
        <v>219.12469999999999</v>
      </c>
      <c r="AC30" s="654">
        <v>40.301099999999998</v>
      </c>
      <c r="AD30" s="656">
        <v>15.1427888399</v>
      </c>
      <c r="AE30" s="654">
        <v>1.5429999999999999</v>
      </c>
      <c r="AF30" s="654">
        <v>0.24399999999999999</v>
      </c>
      <c r="AG30" s="654">
        <v>4.13</v>
      </c>
      <c r="AH30" s="654">
        <v>92.677999999999997</v>
      </c>
      <c r="AI30" s="653">
        <v>1878.557</v>
      </c>
      <c r="AJ30" s="654">
        <v>354.14692000000002</v>
      </c>
      <c r="AK30" s="654">
        <v>1.67998</v>
      </c>
      <c r="AL30" s="654">
        <v>25.467079999999999</v>
      </c>
      <c r="AM30" s="654">
        <v>-0.59706999999999999</v>
      </c>
      <c r="AN30" s="652">
        <v>151444476</v>
      </c>
      <c r="AO30" s="655">
        <v>0.82375920000000002</v>
      </c>
      <c r="AP30" s="652">
        <v>381532.98586999997</v>
      </c>
      <c r="AQ30" s="655">
        <v>0.12868550000000001</v>
      </c>
      <c r="AR30" s="654">
        <v>148.5301</v>
      </c>
      <c r="AS30" s="652" t="s">
        <v>472</v>
      </c>
      <c r="AT30" s="654">
        <v>31.394400000000001</v>
      </c>
    </row>
    <row r="31" spans="1:46">
      <c r="A31" s="50" t="s">
        <v>822</v>
      </c>
      <c r="B31" s="25" t="s">
        <v>1042</v>
      </c>
      <c r="C31" s="38">
        <v>0.30486111111111108</v>
      </c>
      <c r="E31" s="19">
        <v>300</v>
      </c>
      <c r="F31" s="16" t="s">
        <v>1037</v>
      </c>
      <c r="G31" s="1">
        <v>1190</v>
      </c>
      <c r="H31" s="1">
        <v>1098</v>
      </c>
      <c r="I31" s="91" t="s">
        <v>943</v>
      </c>
      <c r="J31" s="92" t="s">
        <v>796</v>
      </c>
      <c r="K31" s="33">
        <v>4</v>
      </c>
      <c r="L31" s="33">
        <v>180</v>
      </c>
      <c r="M31" s="19">
        <v>5889.9508999999998</v>
      </c>
      <c r="N31" s="37"/>
      <c r="Q31" s="36">
        <v>267.5</v>
      </c>
      <c r="R31" s="36">
        <v>267.7</v>
      </c>
      <c r="S31" s="431" t="s">
        <v>1100</v>
      </c>
      <c r="T31" s="412">
        <v>-28</v>
      </c>
      <c r="U31" s="441">
        <v>0</v>
      </c>
      <c r="V31" s="431" t="s">
        <v>12</v>
      </c>
      <c r="W31" s="653">
        <v>83.236680616708725</v>
      </c>
      <c r="X31" s="653">
        <v>-15.73010610307964</v>
      </c>
      <c r="Y31" s="653">
        <v>923.08037488330092</v>
      </c>
      <c r="Z31" s="657">
        <v>197.81164999999999</v>
      </c>
      <c r="AA31" s="657">
        <v>-9.12364</v>
      </c>
      <c r="AB31" s="654">
        <v>220.94880000000001</v>
      </c>
      <c r="AC31" s="654">
        <v>39.351300000000002</v>
      </c>
      <c r="AD31" s="656">
        <v>15.2597749217</v>
      </c>
      <c r="AE31" s="654">
        <v>1.5740000000000001</v>
      </c>
      <c r="AF31" s="654">
        <v>0.249</v>
      </c>
      <c r="AG31" s="654">
        <v>4.13</v>
      </c>
      <c r="AH31" s="654">
        <v>92.694999999999993</v>
      </c>
      <c r="AI31" s="653">
        <v>1878.2809999999999</v>
      </c>
      <c r="AJ31" s="654">
        <v>354.12624</v>
      </c>
      <c r="AK31" s="654">
        <v>1.67936</v>
      </c>
      <c r="AL31" s="654">
        <v>25.40785</v>
      </c>
      <c r="AM31" s="654">
        <v>-0.59719</v>
      </c>
      <c r="AN31" s="652">
        <v>151444821.80000001</v>
      </c>
      <c r="AO31" s="655">
        <v>0.82292410000000005</v>
      </c>
      <c r="AP31" s="652">
        <v>381589.08575999999</v>
      </c>
      <c r="AQ31" s="655">
        <v>0.1384146</v>
      </c>
      <c r="AR31" s="654">
        <v>148.5686</v>
      </c>
      <c r="AS31" s="652" t="s">
        <v>472</v>
      </c>
      <c r="AT31" s="654">
        <v>31.355899999999998</v>
      </c>
    </row>
    <row r="32" spans="1:46">
      <c r="A32" s="50" t="s">
        <v>822</v>
      </c>
      <c r="B32" s="25" t="s">
        <v>1043</v>
      </c>
      <c r="C32" s="38">
        <v>0.31388888888888888</v>
      </c>
      <c r="E32" s="19">
        <v>300</v>
      </c>
      <c r="F32" s="16" t="s">
        <v>1037</v>
      </c>
      <c r="G32" s="1">
        <v>1190</v>
      </c>
      <c r="H32" s="1">
        <v>1098</v>
      </c>
      <c r="I32" s="91" t="s">
        <v>944</v>
      </c>
      <c r="J32" s="92" t="s">
        <v>796</v>
      </c>
      <c r="K32" s="33">
        <v>4</v>
      </c>
      <c r="L32" s="33">
        <v>180</v>
      </c>
      <c r="M32" s="19">
        <v>5889.9508999999998</v>
      </c>
      <c r="Q32" s="36">
        <v>267.5</v>
      </c>
      <c r="R32" s="36">
        <v>267.7</v>
      </c>
      <c r="S32" s="431" t="s">
        <v>1100</v>
      </c>
      <c r="T32" s="412">
        <v>-42</v>
      </c>
      <c r="U32" s="441">
        <v>0</v>
      </c>
      <c r="V32" s="431" t="s">
        <v>12</v>
      </c>
      <c r="W32" s="653">
        <v>83.108001318721165</v>
      </c>
      <c r="X32" s="653">
        <v>-16.739073918651719</v>
      </c>
      <c r="Y32" s="653">
        <v>1303.6577117488127</v>
      </c>
      <c r="Z32" s="657">
        <v>197.88776999999999</v>
      </c>
      <c r="AA32" s="657">
        <v>-9.1547800000000006</v>
      </c>
      <c r="AB32" s="654">
        <v>224.18860000000001</v>
      </c>
      <c r="AC32" s="654">
        <v>37.499000000000002</v>
      </c>
      <c r="AD32" s="656">
        <v>15.477034787999999</v>
      </c>
      <c r="AE32" s="654">
        <v>1.639</v>
      </c>
      <c r="AF32" s="654">
        <v>0.25900000000000001</v>
      </c>
      <c r="AG32" s="654">
        <v>4.13</v>
      </c>
      <c r="AH32" s="654">
        <v>92.727999999999994</v>
      </c>
      <c r="AI32" s="653">
        <v>1877.7149999999999</v>
      </c>
      <c r="AJ32" s="654">
        <v>354.08866</v>
      </c>
      <c r="AK32" s="654">
        <v>1.6775199999999999</v>
      </c>
      <c r="AL32" s="654">
        <v>25.29786</v>
      </c>
      <c r="AM32" s="654">
        <v>-0.59743000000000002</v>
      </c>
      <c r="AN32" s="652">
        <v>151445463.09999999</v>
      </c>
      <c r="AO32" s="655">
        <v>0.82137139999999997</v>
      </c>
      <c r="AP32" s="652">
        <v>381703.95770000003</v>
      </c>
      <c r="AQ32" s="655">
        <v>0.1560079</v>
      </c>
      <c r="AR32" s="654">
        <v>148.64109999999999</v>
      </c>
      <c r="AS32" s="652" t="s">
        <v>472</v>
      </c>
      <c r="AT32" s="654">
        <v>31.2836</v>
      </c>
    </row>
    <row r="33" spans="1:46">
      <c r="A33" s="50" t="s">
        <v>822</v>
      </c>
      <c r="B33" s="25" t="s">
        <v>1044</v>
      </c>
      <c r="C33" s="38">
        <v>0.31944444444444448</v>
      </c>
      <c r="E33" s="19">
        <v>300</v>
      </c>
      <c r="F33" s="19" t="s">
        <v>1037</v>
      </c>
      <c r="G33" s="47">
        <v>1190</v>
      </c>
      <c r="H33" s="1">
        <v>1098</v>
      </c>
      <c r="I33" s="91" t="s">
        <v>878</v>
      </c>
      <c r="J33" s="92" t="s">
        <v>796</v>
      </c>
      <c r="K33" s="33">
        <v>4</v>
      </c>
      <c r="L33" s="33">
        <v>180</v>
      </c>
      <c r="M33" s="19">
        <v>5889.9508999999998</v>
      </c>
      <c r="Q33" s="36">
        <v>267.5</v>
      </c>
      <c r="R33" s="36">
        <v>267.7</v>
      </c>
      <c r="S33" s="431" t="s">
        <v>1100</v>
      </c>
      <c r="T33" s="412">
        <v>-60</v>
      </c>
      <c r="U33" s="441">
        <v>0</v>
      </c>
      <c r="V33" s="431" t="s">
        <v>12</v>
      </c>
      <c r="W33" s="653">
        <v>82.9744302821167</v>
      </c>
      <c r="X33" s="653">
        <v>-17.720027627872316</v>
      </c>
      <c r="Y33" s="653">
        <v>1794.0325165140789</v>
      </c>
      <c r="Z33" s="657">
        <v>197.93532999999999</v>
      </c>
      <c r="AA33" s="657">
        <v>-9.1737500000000001</v>
      </c>
      <c r="AB33" s="654">
        <v>226.09039999999999</v>
      </c>
      <c r="AC33" s="654">
        <v>36.3065</v>
      </c>
      <c r="AD33" s="656">
        <v>15.610733167299999</v>
      </c>
      <c r="AE33" s="654">
        <v>1.6850000000000001</v>
      </c>
      <c r="AF33" s="654">
        <v>0.26600000000000001</v>
      </c>
      <c r="AG33" s="654">
        <v>4.13</v>
      </c>
      <c r="AH33" s="654">
        <v>92.748999999999995</v>
      </c>
      <c r="AI33" s="653">
        <v>1877.335</v>
      </c>
      <c r="AJ33" s="654">
        <v>354.06608999999997</v>
      </c>
      <c r="AK33" s="654">
        <v>1.67594</v>
      </c>
      <c r="AL33" s="654">
        <v>25.230170000000001</v>
      </c>
      <c r="AM33" s="654">
        <v>-0.59757000000000005</v>
      </c>
      <c r="AN33" s="652">
        <v>151445857.09999999</v>
      </c>
      <c r="AO33" s="655">
        <v>0.82041489999999995</v>
      </c>
      <c r="AP33" s="652">
        <v>381781.37579999998</v>
      </c>
      <c r="AQ33" s="655">
        <v>0.1665084</v>
      </c>
      <c r="AR33" s="654">
        <v>148.68629999999999</v>
      </c>
      <c r="AS33" s="652" t="s">
        <v>472</v>
      </c>
      <c r="AT33" s="654">
        <v>31.238499999999998</v>
      </c>
    </row>
    <row r="34" spans="1:46">
      <c r="A34" s="50" t="s">
        <v>1309</v>
      </c>
      <c r="B34" s="25" t="s">
        <v>874</v>
      </c>
      <c r="C34" s="38">
        <v>0.32500000000000001</v>
      </c>
      <c r="E34" s="19">
        <v>30</v>
      </c>
      <c r="F34" s="19" t="s">
        <v>1037</v>
      </c>
      <c r="G34" s="47">
        <v>1190</v>
      </c>
      <c r="H34" s="1">
        <v>1098</v>
      </c>
      <c r="I34" s="91" t="s">
        <v>1093</v>
      </c>
      <c r="J34" s="92" t="s">
        <v>796</v>
      </c>
      <c r="K34" s="33">
        <v>4</v>
      </c>
      <c r="L34" s="33">
        <v>180</v>
      </c>
      <c r="M34" s="19">
        <v>5889.9508999999998</v>
      </c>
      <c r="Q34" s="36">
        <v>267.5</v>
      </c>
      <c r="R34" s="36">
        <v>267.7</v>
      </c>
      <c r="S34" s="431" t="s">
        <v>1188</v>
      </c>
      <c r="T34" s="412"/>
      <c r="U34" s="438"/>
      <c r="V34" s="342"/>
      <c r="W34"/>
      <c r="X34"/>
      <c r="Y34"/>
      <c r="Z34" s="657">
        <v>197.96535</v>
      </c>
      <c r="AA34" s="657">
        <v>-9.1855399999999996</v>
      </c>
      <c r="AB34" s="654">
        <v>227.245</v>
      </c>
      <c r="AC34" s="654">
        <v>35.542299999999997</v>
      </c>
      <c r="AD34" s="656">
        <v>15.6942946543</v>
      </c>
      <c r="AE34" s="654">
        <v>1.716</v>
      </c>
      <c r="AF34" s="654">
        <v>0.27100000000000002</v>
      </c>
      <c r="AG34" s="654">
        <v>4.13</v>
      </c>
      <c r="AH34" s="654">
        <v>92.760999999999996</v>
      </c>
      <c r="AI34" s="653">
        <v>1877.0840000000001</v>
      </c>
      <c r="AJ34" s="654">
        <v>354.05223000000001</v>
      </c>
      <c r="AK34" s="654">
        <v>1.6747799999999999</v>
      </c>
      <c r="AL34" s="654">
        <v>25.18787</v>
      </c>
      <c r="AM34" s="654">
        <v>-0.59765999999999997</v>
      </c>
      <c r="AN34" s="652">
        <v>151446103.09999999</v>
      </c>
      <c r="AO34" s="655">
        <v>0.81981669999999995</v>
      </c>
      <c r="AP34" s="652">
        <v>381832.29797000001</v>
      </c>
      <c r="AQ34" s="655">
        <v>0.17293829999999999</v>
      </c>
      <c r="AR34" s="654">
        <v>148.7148</v>
      </c>
      <c r="AS34" s="652" t="s">
        <v>472</v>
      </c>
      <c r="AT34" s="654">
        <v>31.210100000000001</v>
      </c>
    </row>
    <row r="35" spans="1:46">
      <c r="A35" s="50" t="s">
        <v>984</v>
      </c>
      <c r="B35" s="25" t="s">
        <v>986</v>
      </c>
      <c r="C35" s="38">
        <v>0.3263888888888889</v>
      </c>
      <c r="E35" s="19">
        <v>600</v>
      </c>
      <c r="F35" s="19" t="s">
        <v>1037</v>
      </c>
      <c r="G35" s="47">
        <v>1190</v>
      </c>
      <c r="H35" s="1">
        <v>1098</v>
      </c>
      <c r="I35" s="91" t="s">
        <v>6</v>
      </c>
      <c r="J35" s="92" t="s">
        <v>796</v>
      </c>
      <c r="K35" s="33">
        <v>4</v>
      </c>
      <c r="L35" s="33">
        <v>180</v>
      </c>
      <c r="M35" s="19">
        <v>5889.9508999999998</v>
      </c>
      <c r="Q35" s="36">
        <v>267.5</v>
      </c>
      <c r="R35" s="36">
        <v>267.7</v>
      </c>
      <c r="S35"/>
      <c r="T35" s="412"/>
      <c r="U35" s="438"/>
      <c r="V35" s="342"/>
      <c r="W35"/>
      <c r="X35"/>
      <c r="Y35"/>
    </row>
    <row r="36" spans="1:46">
      <c r="A36" s="50" t="s">
        <v>1338</v>
      </c>
      <c r="B36" s="25" t="s">
        <v>954</v>
      </c>
      <c r="C36" s="38">
        <v>0.3354166666666667</v>
      </c>
      <c r="D36" s="32">
        <v>0</v>
      </c>
      <c r="E36" s="19">
        <v>30</v>
      </c>
      <c r="F36" s="19" t="s">
        <v>1037</v>
      </c>
      <c r="G36" s="47">
        <v>1190</v>
      </c>
      <c r="H36" s="1">
        <v>993</v>
      </c>
      <c r="I36" s="35" t="s">
        <v>526</v>
      </c>
      <c r="J36" s="66" t="s">
        <v>1258</v>
      </c>
      <c r="K36" s="33">
        <v>4</v>
      </c>
      <c r="L36" s="33">
        <v>180</v>
      </c>
      <c r="M36" s="19">
        <v>5891.451</v>
      </c>
      <c r="N36" t="s">
        <v>985</v>
      </c>
      <c r="O36" s="36">
        <v>267.5</v>
      </c>
      <c r="P36" s="36">
        <v>268.10000000000002</v>
      </c>
      <c r="Q36" s="36">
        <v>267.5</v>
      </c>
      <c r="R36" s="36">
        <v>267.7</v>
      </c>
      <c r="S36"/>
      <c r="T36" s="412"/>
      <c r="U36" s="438"/>
      <c r="V36" s="342"/>
      <c r="W36"/>
      <c r="X36"/>
      <c r="Y36"/>
    </row>
    <row r="37" spans="1:46">
      <c r="A37" s="50" t="s">
        <v>257</v>
      </c>
      <c r="B37" s="25" t="s">
        <v>879</v>
      </c>
      <c r="C37" s="38">
        <v>0.33819444444444446</v>
      </c>
      <c r="E37" s="19">
        <v>300</v>
      </c>
      <c r="F37" s="19" t="s">
        <v>1037</v>
      </c>
      <c r="G37" s="47">
        <v>1190</v>
      </c>
      <c r="H37" s="1">
        <v>1098</v>
      </c>
      <c r="I37" s="57" t="s">
        <v>1300</v>
      </c>
      <c r="J37" s="92" t="s">
        <v>796</v>
      </c>
      <c r="K37" s="33">
        <v>4</v>
      </c>
      <c r="L37" s="33">
        <v>180</v>
      </c>
      <c r="M37" s="19">
        <v>5889.9508999999998</v>
      </c>
      <c r="Q37" s="36">
        <v>267.5</v>
      </c>
      <c r="R37" s="36">
        <v>267.7</v>
      </c>
      <c r="S37" s="431" t="s">
        <v>498</v>
      </c>
      <c r="T37" s="412">
        <v>0</v>
      </c>
      <c r="U37" s="441">
        <v>0</v>
      </c>
      <c r="V37" s="431" t="s">
        <v>12</v>
      </c>
      <c r="W37" s="653">
        <v>84.233553935976374</v>
      </c>
      <c r="X37" s="653">
        <v>17.927354956360279</v>
      </c>
      <c r="Y37" s="653">
        <v>166.70857480767245</v>
      </c>
      <c r="Z37" s="657">
        <v>198.10026999999999</v>
      </c>
      <c r="AA37" s="657">
        <v>-9.2367500000000007</v>
      </c>
      <c r="AB37" s="654">
        <v>232.0325</v>
      </c>
      <c r="AC37" s="654">
        <v>32.024500000000003</v>
      </c>
      <c r="AD37" s="656">
        <v>16.061965197500001</v>
      </c>
      <c r="AE37" s="654">
        <v>1.88</v>
      </c>
      <c r="AF37" s="654">
        <v>0.29699999999999999</v>
      </c>
      <c r="AG37" s="654">
        <v>4.13</v>
      </c>
      <c r="AH37" s="654">
        <v>92.819000000000003</v>
      </c>
      <c r="AI37" s="653">
        <v>1875.874</v>
      </c>
      <c r="AJ37" s="654">
        <v>353.99351000000001</v>
      </c>
      <c r="AK37" s="654">
        <v>1.66795</v>
      </c>
      <c r="AL37" s="654">
        <v>25.001719999999999</v>
      </c>
      <c r="AM37" s="654">
        <v>-0.59806000000000004</v>
      </c>
      <c r="AN37" s="652">
        <v>151447183.59999999</v>
      </c>
      <c r="AO37" s="655">
        <v>0.81718060000000003</v>
      </c>
      <c r="AP37" s="652">
        <v>382078.64551</v>
      </c>
      <c r="AQ37" s="655">
        <v>0.1999358</v>
      </c>
      <c r="AR37" s="654">
        <v>148.8425</v>
      </c>
      <c r="AS37" s="652" t="s">
        <v>472</v>
      </c>
      <c r="AT37" s="654">
        <v>31.082599999999999</v>
      </c>
    </row>
    <row r="38" spans="1:46">
      <c r="A38" s="50" t="s">
        <v>257</v>
      </c>
      <c r="B38" s="25" t="s">
        <v>1090</v>
      </c>
      <c r="C38" s="38">
        <v>0.3430555555555555</v>
      </c>
      <c r="E38" s="19">
        <v>300</v>
      </c>
      <c r="F38" s="19" t="s">
        <v>1037</v>
      </c>
      <c r="G38" s="47">
        <v>1190</v>
      </c>
      <c r="H38" s="1">
        <v>1098</v>
      </c>
      <c r="I38" s="57" t="s">
        <v>792</v>
      </c>
      <c r="J38" s="92" t="s">
        <v>796</v>
      </c>
      <c r="K38" s="33">
        <v>4</v>
      </c>
      <c r="L38" s="33">
        <v>180</v>
      </c>
      <c r="M38" s="19">
        <v>5889.9508999999998</v>
      </c>
      <c r="Q38" s="36">
        <v>267.5</v>
      </c>
      <c r="R38" s="36">
        <v>267.7</v>
      </c>
      <c r="S38" s="431" t="s">
        <v>498</v>
      </c>
      <c r="T38" s="412">
        <v>0</v>
      </c>
      <c r="U38" s="441">
        <v>0</v>
      </c>
      <c r="V38" s="431" t="s">
        <v>200</v>
      </c>
      <c r="W38" s="653">
        <v>84.033406937995423</v>
      </c>
      <c r="X38" s="653">
        <v>12.93534725132926</v>
      </c>
      <c r="Y38" s="653">
        <v>382.12582197936354</v>
      </c>
      <c r="Z38" s="657">
        <v>198.14422999999999</v>
      </c>
      <c r="AA38" s="657">
        <v>-9.2528299999999994</v>
      </c>
      <c r="AB38" s="654">
        <v>233.4624</v>
      </c>
      <c r="AC38" s="654">
        <v>30.857399999999998</v>
      </c>
      <c r="AD38" s="656">
        <v>16.1789512794</v>
      </c>
      <c r="AE38" s="654">
        <v>1.9430000000000001</v>
      </c>
      <c r="AF38" s="654">
        <v>0.307</v>
      </c>
      <c r="AG38" s="654">
        <v>4.13</v>
      </c>
      <c r="AH38" s="654">
        <v>92.837999999999994</v>
      </c>
      <c r="AI38" s="653">
        <v>1875.453</v>
      </c>
      <c r="AJ38" s="654">
        <v>353.97566</v>
      </c>
      <c r="AK38" s="654">
        <v>1.6651899999999999</v>
      </c>
      <c r="AL38" s="654">
        <v>24.942499999999999</v>
      </c>
      <c r="AM38" s="654">
        <v>-0.59819</v>
      </c>
      <c r="AN38" s="652">
        <v>151447526.59999999</v>
      </c>
      <c r="AO38" s="655">
        <v>0.81634050000000002</v>
      </c>
      <c r="AP38" s="652">
        <v>382164.33681000001</v>
      </c>
      <c r="AQ38" s="655">
        <v>0.20805850000000001</v>
      </c>
      <c r="AR38" s="654">
        <v>148.88399999999999</v>
      </c>
      <c r="AS38" s="652" t="s">
        <v>472</v>
      </c>
      <c r="AT38" s="654">
        <v>31.0411</v>
      </c>
    </row>
    <row r="39" spans="1:46">
      <c r="A39" s="50" t="s">
        <v>257</v>
      </c>
      <c r="B39" s="25" t="s">
        <v>1092</v>
      </c>
      <c r="C39" s="38">
        <v>0.34791666666666665</v>
      </c>
      <c r="E39" s="19">
        <v>300</v>
      </c>
      <c r="F39" s="19" t="s">
        <v>1037</v>
      </c>
      <c r="G39" s="47">
        <v>1190</v>
      </c>
      <c r="H39" s="1">
        <v>1098</v>
      </c>
      <c r="I39" s="91" t="s">
        <v>943</v>
      </c>
      <c r="J39" s="92" t="s">
        <v>796</v>
      </c>
      <c r="K39" s="33">
        <v>4</v>
      </c>
      <c r="L39" s="33">
        <v>180</v>
      </c>
      <c r="M39" s="19">
        <v>5889.9508999999998</v>
      </c>
      <c r="Q39" s="36">
        <v>267.5</v>
      </c>
      <c r="R39" s="36">
        <v>267.7</v>
      </c>
      <c r="S39" s="431" t="s">
        <v>498</v>
      </c>
      <c r="T39" s="412">
        <v>-28</v>
      </c>
      <c r="U39" s="441">
        <v>0</v>
      </c>
      <c r="V39" s="431" t="s">
        <v>12</v>
      </c>
      <c r="W39" s="653">
        <v>83.760407438541264</v>
      </c>
      <c r="X39" s="653">
        <v>6.2857511289001069</v>
      </c>
      <c r="Y39" s="653">
        <v>792.70233664629086</v>
      </c>
      <c r="Z39" s="657">
        <v>198.18870999999999</v>
      </c>
      <c r="AA39" s="657">
        <v>-9.2688199999999998</v>
      </c>
      <c r="AB39" s="654">
        <v>234.85069999999999</v>
      </c>
      <c r="AC39" s="654">
        <v>29.669699999999999</v>
      </c>
      <c r="AD39" s="656">
        <v>16.295937361299998</v>
      </c>
      <c r="AE39" s="654">
        <v>2.012</v>
      </c>
      <c r="AF39" s="654">
        <v>0.318</v>
      </c>
      <c r="AG39" s="654">
        <v>4.13</v>
      </c>
      <c r="AH39" s="654">
        <v>92.855999999999995</v>
      </c>
      <c r="AI39" s="653">
        <v>1875.0170000000001</v>
      </c>
      <c r="AJ39" s="654">
        <v>353.95825000000002</v>
      </c>
      <c r="AK39" s="654">
        <v>1.6621300000000001</v>
      </c>
      <c r="AL39" s="654">
        <v>24.88327</v>
      </c>
      <c r="AM39" s="654">
        <v>-0.59831999999999996</v>
      </c>
      <c r="AN39" s="652">
        <v>151447869.30000001</v>
      </c>
      <c r="AO39" s="655">
        <v>0.81549990000000006</v>
      </c>
      <c r="AP39" s="652">
        <v>382253.39006000001</v>
      </c>
      <c r="AQ39" s="655">
        <v>0.2159432</v>
      </c>
      <c r="AR39" s="654">
        <v>148.92599999999999</v>
      </c>
      <c r="AS39" s="652" t="s">
        <v>472</v>
      </c>
      <c r="AT39" s="654">
        <v>30.999199999999998</v>
      </c>
    </row>
    <row r="40" spans="1:46">
      <c r="A40" s="50" t="s">
        <v>257</v>
      </c>
      <c r="B40" s="25" t="s">
        <v>884</v>
      </c>
      <c r="C40" s="38">
        <v>0.3520833333333333</v>
      </c>
      <c r="E40" s="19">
        <v>300</v>
      </c>
      <c r="F40" s="19" t="s">
        <v>1037</v>
      </c>
      <c r="G40" s="47">
        <v>1190</v>
      </c>
      <c r="H40" s="1">
        <v>1098</v>
      </c>
      <c r="I40" s="91" t="s">
        <v>944</v>
      </c>
      <c r="J40" s="92" t="s">
        <v>796</v>
      </c>
      <c r="K40" s="33">
        <v>4</v>
      </c>
      <c r="L40" s="33">
        <v>180</v>
      </c>
      <c r="M40" s="19">
        <v>5889.9508999999998</v>
      </c>
      <c r="Q40" s="36">
        <v>267.5</v>
      </c>
      <c r="R40" s="36">
        <v>267.7</v>
      </c>
      <c r="S40" s="431" t="s">
        <v>498</v>
      </c>
      <c r="T40" s="412">
        <v>-42</v>
      </c>
      <c r="U40" s="441">
        <v>0</v>
      </c>
      <c r="V40" s="431" t="s">
        <v>12</v>
      </c>
      <c r="W40" s="653">
        <v>83.582676796710132</v>
      </c>
      <c r="X40" s="653">
        <v>2.4449339362846221</v>
      </c>
      <c r="Y40" s="653">
        <v>1131.9280556011181</v>
      </c>
      <c r="Z40" s="657">
        <v>198.22727</v>
      </c>
      <c r="AA40" s="657">
        <v>-9.2824399999999994</v>
      </c>
      <c r="AB40" s="654">
        <v>236.00890000000001</v>
      </c>
      <c r="AC40" s="654">
        <v>28.636199999999999</v>
      </c>
      <c r="AD40" s="656">
        <v>16.396211145900001</v>
      </c>
      <c r="AE40" s="654">
        <v>2.0779999999999998</v>
      </c>
      <c r="AF40" s="654">
        <v>0.32900000000000001</v>
      </c>
      <c r="AG40" s="654">
        <v>4.13</v>
      </c>
      <c r="AH40" s="654">
        <v>92.873000000000005</v>
      </c>
      <c r="AI40" s="653">
        <v>1874.6289999999999</v>
      </c>
      <c r="AJ40" s="654">
        <v>353.94367999999997</v>
      </c>
      <c r="AK40" s="654">
        <v>1.65927</v>
      </c>
      <c r="AL40" s="654">
        <v>24.832509999999999</v>
      </c>
      <c r="AM40" s="654">
        <v>-0.59843000000000002</v>
      </c>
      <c r="AN40" s="652">
        <v>151448162.69999999</v>
      </c>
      <c r="AO40" s="655">
        <v>0.81477880000000003</v>
      </c>
      <c r="AP40" s="652">
        <v>382332.32046000002</v>
      </c>
      <c r="AQ40" s="655">
        <v>0.22250690000000001</v>
      </c>
      <c r="AR40" s="654">
        <v>148.9623</v>
      </c>
      <c r="AS40" s="652" t="s">
        <v>472</v>
      </c>
      <c r="AT40" s="654">
        <v>30.963000000000001</v>
      </c>
    </row>
    <row r="41" spans="1:46">
      <c r="A41" s="50" t="s">
        <v>257</v>
      </c>
      <c r="B41" s="25" t="s">
        <v>885</v>
      </c>
      <c r="C41" s="38">
        <v>0.3576388888888889</v>
      </c>
      <c r="E41" s="19">
        <v>300</v>
      </c>
      <c r="F41" s="19" t="s">
        <v>1037</v>
      </c>
      <c r="G41" s="47">
        <v>1190</v>
      </c>
      <c r="H41" s="1">
        <v>1098</v>
      </c>
      <c r="I41" s="91" t="s">
        <v>878</v>
      </c>
      <c r="J41" s="92" t="s">
        <v>796</v>
      </c>
      <c r="K41" s="33">
        <v>4</v>
      </c>
      <c r="L41" s="33">
        <v>180</v>
      </c>
      <c r="M41" s="19">
        <v>5889.9508999999998</v>
      </c>
      <c r="Q41" s="36">
        <v>267.5</v>
      </c>
      <c r="R41" s="36">
        <v>267.7</v>
      </c>
      <c r="S41" s="431" t="s">
        <v>498</v>
      </c>
      <c r="T41" s="412">
        <v>-60</v>
      </c>
      <c r="U41" s="441">
        <v>0</v>
      </c>
      <c r="V41" s="431" t="s">
        <v>12</v>
      </c>
      <c r="W41" s="653">
        <v>83.389384731098332</v>
      </c>
      <c r="X41" s="653">
        <v>-1.32070224021524</v>
      </c>
      <c r="Y41" s="653">
        <v>1582.8042885120067</v>
      </c>
      <c r="Z41" s="657">
        <v>198.27930000000001</v>
      </c>
      <c r="AA41" s="657">
        <v>-9.3004899999999999</v>
      </c>
      <c r="AB41" s="654">
        <v>237.51009999999999</v>
      </c>
      <c r="AC41" s="654">
        <v>27.237500000000001</v>
      </c>
      <c r="AD41" s="656">
        <v>16.529909525299999</v>
      </c>
      <c r="AE41" s="654">
        <v>2.1749999999999998</v>
      </c>
      <c r="AF41" s="654">
        <v>0.34399999999999997</v>
      </c>
      <c r="AG41" s="654">
        <v>4.12</v>
      </c>
      <c r="AH41" s="654">
        <v>92.894999999999996</v>
      </c>
      <c r="AI41" s="653">
        <v>1874.096</v>
      </c>
      <c r="AJ41" s="654">
        <v>353.92478</v>
      </c>
      <c r="AK41" s="654">
        <v>1.6551199999999999</v>
      </c>
      <c r="AL41" s="654">
        <v>24.76482</v>
      </c>
      <c r="AM41" s="654">
        <v>-0.59857000000000005</v>
      </c>
      <c r="AN41" s="652">
        <v>151448553.59999999</v>
      </c>
      <c r="AO41" s="655">
        <v>0.81381669999999995</v>
      </c>
      <c r="AP41" s="652">
        <v>382441.17394000001</v>
      </c>
      <c r="AQ41" s="655">
        <v>0.23097139999999999</v>
      </c>
      <c r="AR41" s="654">
        <v>149.01130000000001</v>
      </c>
      <c r="AS41" s="652" t="s">
        <v>472</v>
      </c>
      <c r="AT41" s="654">
        <v>30.914000000000001</v>
      </c>
    </row>
    <row r="42" spans="1:46">
      <c r="A42" s="50" t="s">
        <v>1309</v>
      </c>
      <c r="B42" s="25" t="s">
        <v>886</v>
      </c>
      <c r="C42" s="38">
        <v>0.36180555555555555</v>
      </c>
      <c r="E42" s="19">
        <v>30</v>
      </c>
      <c r="F42" s="19" t="s">
        <v>1037</v>
      </c>
      <c r="G42" s="47">
        <v>1190</v>
      </c>
      <c r="H42" s="1">
        <v>1098</v>
      </c>
      <c r="I42" s="91" t="s">
        <v>1093</v>
      </c>
      <c r="J42" s="92" t="s">
        <v>796</v>
      </c>
      <c r="K42" s="33">
        <v>4</v>
      </c>
      <c r="L42" s="33">
        <v>180</v>
      </c>
      <c r="M42" s="19">
        <v>5889.9508999999998</v>
      </c>
      <c r="Q42" s="36">
        <v>267.5</v>
      </c>
      <c r="R42" s="36">
        <v>267.7</v>
      </c>
      <c r="S42" s="431" t="s">
        <v>1188</v>
      </c>
      <c r="T42" s="412"/>
      <c r="U42" s="438"/>
      <c r="V42" s="342"/>
      <c r="W42"/>
      <c r="X42"/>
      <c r="Y42"/>
      <c r="Z42" s="657">
        <v>198.29901000000001</v>
      </c>
      <c r="AA42" s="657">
        <v>-9.3072199999999992</v>
      </c>
      <c r="AB42" s="654">
        <v>238.0608</v>
      </c>
      <c r="AC42" s="654">
        <v>26.7072</v>
      </c>
      <c r="AD42" s="656">
        <v>16.580046417599998</v>
      </c>
      <c r="AE42" s="654">
        <v>2.214</v>
      </c>
      <c r="AF42" s="654">
        <v>0.35</v>
      </c>
      <c r="AG42" s="654">
        <v>4.12</v>
      </c>
      <c r="AH42" s="654">
        <v>92.903000000000006</v>
      </c>
      <c r="AI42" s="653">
        <v>1873.8910000000001</v>
      </c>
      <c r="AJ42" s="654">
        <v>353.91784999999999</v>
      </c>
      <c r="AK42" s="654">
        <v>1.6534599999999999</v>
      </c>
      <c r="AL42" s="654">
        <v>24.739439999999998</v>
      </c>
      <c r="AM42" s="654">
        <v>-0.59863</v>
      </c>
      <c r="AN42" s="652">
        <v>151448700</v>
      </c>
      <c r="AO42" s="655">
        <v>0.81345559999999995</v>
      </c>
      <c r="AP42" s="652">
        <v>382483.0295</v>
      </c>
      <c r="AQ42" s="655">
        <v>0.2340593</v>
      </c>
      <c r="AR42" s="654">
        <v>149.0299</v>
      </c>
      <c r="AS42" s="652" t="s">
        <v>472</v>
      </c>
      <c r="AT42" s="654">
        <v>30.895499999999998</v>
      </c>
    </row>
    <row r="43" spans="1:46">
      <c r="A43" s="50" t="s">
        <v>984</v>
      </c>
      <c r="B43" s="25" t="s">
        <v>811</v>
      </c>
      <c r="C43" s="38">
        <v>0.36388888888888887</v>
      </c>
      <c r="E43" s="19">
        <v>600</v>
      </c>
      <c r="F43" s="19" t="s">
        <v>1037</v>
      </c>
      <c r="G43" s="47">
        <v>1190</v>
      </c>
      <c r="H43" s="1">
        <v>1098</v>
      </c>
      <c r="I43" s="91" t="s">
        <v>6</v>
      </c>
      <c r="J43" s="92" t="s">
        <v>796</v>
      </c>
      <c r="K43" s="33">
        <v>4</v>
      </c>
      <c r="L43" s="33">
        <v>180</v>
      </c>
      <c r="M43" s="19">
        <v>5889.9508999999998</v>
      </c>
      <c r="Q43" s="36">
        <v>267.5</v>
      </c>
      <c r="R43" s="36">
        <v>267.7</v>
      </c>
      <c r="S43"/>
      <c r="T43" s="412"/>
      <c r="U43" s="438"/>
      <c r="V43" s="342"/>
      <c r="W43"/>
      <c r="X43"/>
      <c r="Y43"/>
    </row>
    <row r="44" spans="1:46">
      <c r="A44" s="50" t="s">
        <v>1338</v>
      </c>
      <c r="B44" s="25" t="s">
        <v>967</v>
      </c>
      <c r="C44" s="38">
        <v>0.37152777777777773</v>
      </c>
      <c r="D44" s="32">
        <v>0</v>
      </c>
      <c r="E44" s="19">
        <v>30</v>
      </c>
      <c r="F44" s="19" t="s">
        <v>1037</v>
      </c>
      <c r="G44" s="47">
        <v>1190</v>
      </c>
      <c r="H44" s="1">
        <v>993</v>
      </c>
      <c r="I44" s="35" t="s">
        <v>526</v>
      </c>
      <c r="J44" s="66" t="s">
        <v>1258</v>
      </c>
      <c r="K44" s="33">
        <v>4</v>
      </c>
      <c r="L44" s="33">
        <v>180</v>
      </c>
      <c r="M44" s="19">
        <v>5891.451</v>
      </c>
      <c r="N44" t="s">
        <v>987</v>
      </c>
      <c r="O44" s="36">
        <v>267.60000000000002</v>
      </c>
      <c r="P44" s="36">
        <v>268.2</v>
      </c>
      <c r="Q44" s="36">
        <v>267.5</v>
      </c>
      <c r="R44" s="36">
        <v>267.7</v>
      </c>
      <c r="S44"/>
      <c r="T44" s="412"/>
      <c r="U44" s="438"/>
      <c r="V44" s="342"/>
      <c r="W44"/>
      <c r="X44"/>
      <c r="Y44"/>
    </row>
    <row r="45" spans="1:46">
      <c r="A45" s="50" t="s">
        <v>162</v>
      </c>
      <c r="B45" s="25" t="s">
        <v>814</v>
      </c>
      <c r="C45" s="38">
        <v>0.3743055555555555</v>
      </c>
      <c r="E45" s="19">
        <v>300</v>
      </c>
      <c r="F45" s="19" t="s">
        <v>1037</v>
      </c>
      <c r="G45" s="47">
        <v>1190</v>
      </c>
      <c r="H45" s="1">
        <v>1098</v>
      </c>
      <c r="I45" s="57" t="s">
        <v>1300</v>
      </c>
      <c r="J45" s="92" t="s">
        <v>796</v>
      </c>
      <c r="K45" s="33">
        <v>4</v>
      </c>
      <c r="L45" s="33">
        <v>180</v>
      </c>
      <c r="M45" s="19">
        <v>5889.9508999999998</v>
      </c>
      <c r="Q45" s="36">
        <v>267.5</v>
      </c>
      <c r="R45" s="36">
        <v>267.7</v>
      </c>
      <c r="S45" s="433" t="s">
        <v>480</v>
      </c>
      <c r="T45" s="412">
        <v>0</v>
      </c>
      <c r="U45" s="441">
        <v>0</v>
      </c>
      <c r="V45" s="431" t="s">
        <v>12</v>
      </c>
      <c r="W45" s="653">
        <v>82.711947418229173</v>
      </c>
      <c r="X45" s="653">
        <v>-27.210352370625522</v>
      </c>
      <c r="Y45" s="653">
        <v>167.00515070752544</v>
      </c>
      <c r="Z45" s="657">
        <v>198.42627999999999</v>
      </c>
      <c r="AA45" s="657">
        <v>-9.3495100000000004</v>
      </c>
      <c r="AB45" s="654">
        <v>241.40530000000001</v>
      </c>
      <c r="AC45" s="654">
        <v>23.2818</v>
      </c>
      <c r="AD45" s="656">
        <v>16.897580068700002</v>
      </c>
      <c r="AE45" s="654">
        <v>2.5129999999999999</v>
      </c>
      <c r="AF45" s="654">
        <v>0.39800000000000002</v>
      </c>
      <c r="AG45" s="654">
        <v>4.12</v>
      </c>
      <c r="AH45" s="654">
        <v>92.956000000000003</v>
      </c>
      <c r="AI45" s="653">
        <v>1872.5319999999999</v>
      </c>
      <c r="AJ45" s="654">
        <v>353.87603999999999</v>
      </c>
      <c r="AK45" s="654">
        <v>1.6416299999999999</v>
      </c>
      <c r="AL45" s="654">
        <v>24.578679999999999</v>
      </c>
      <c r="AM45" s="654">
        <v>-0.59897</v>
      </c>
      <c r="AN45" s="652">
        <v>151449626.09999999</v>
      </c>
      <c r="AO45" s="655">
        <v>0.81116659999999996</v>
      </c>
      <c r="AP45" s="652">
        <v>382760.56174999999</v>
      </c>
      <c r="AQ45" s="655">
        <v>0.25248559999999998</v>
      </c>
      <c r="AR45" s="654">
        <v>149.14949999999999</v>
      </c>
      <c r="AS45" s="652" t="s">
        <v>472</v>
      </c>
      <c r="AT45" s="654">
        <v>30.7761</v>
      </c>
    </row>
    <row r="46" spans="1:46">
      <c r="A46" s="50" t="s">
        <v>162</v>
      </c>
      <c r="B46" s="25" t="s">
        <v>1214</v>
      </c>
      <c r="C46" s="38">
        <v>0.37847222222222227</v>
      </c>
      <c r="E46" s="19">
        <v>300</v>
      </c>
      <c r="F46" s="19" t="s">
        <v>1037</v>
      </c>
      <c r="G46" s="47">
        <v>1190</v>
      </c>
      <c r="H46" s="1">
        <v>1098</v>
      </c>
      <c r="I46" s="57" t="s">
        <v>792</v>
      </c>
      <c r="J46" s="92" t="s">
        <v>796</v>
      </c>
      <c r="K46" s="33">
        <v>4</v>
      </c>
      <c r="L46" s="33">
        <v>180</v>
      </c>
      <c r="M46" s="19">
        <v>5889.9508999999998</v>
      </c>
      <c r="Q46" s="36">
        <v>267.5</v>
      </c>
      <c r="R46" s="36">
        <v>267.7</v>
      </c>
      <c r="S46" s="433" t="s">
        <v>480</v>
      </c>
      <c r="T46" s="412">
        <v>0</v>
      </c>
      <c r="U46" s="441">
        <v>0</v>
      </c>
      <c r="V46" s="431" t="s">
        <v>200</v>
      </c>
      <c r="W46" s="653">
        <v>82.674224569731962</v>
      </c>
      <c r="X46" s="653">
        <v>-26.849729787566073</v>
      </c>
      <c r="Y46" s="653">
        <v>382.85767172084479</v>
      </c>
      <c r="Z46" s="657">
        <v>198.4812</v>
      </c>
      <c r="AA46" s="657">
        <v>-9.3671199999999999</v>
      </c>
      <c r="AB46" s="654">
        <v>242.74510000000001</v>
      </c>
      <c r="AC46" s="654">
        <v>21.808199999999999</v>
      </c>
      <c r="AD46" s="656">
        <v>17.031278448199998</v>
      </c>
      <c r="AE46" s="654">
        <v>2.6709999999999998</v>
      </c>
      <c r="AF46" s="654">
        <v>0.42199999999999999</v>
      </c>
      <c r="AG46" s="654">
        <v>4.12</v>
      </c>
      <c r="AH46" s="654">
        <v>92.978999999999999</v>
      </c>
      <c r="AI46" s="653">
        <v>1871.931</v>
      </c>
      <c r="AJ46" s="654">
        <v>353.85955000000001</v>
      </c>
      <c r="AK46" s="654">
        <v>1.6359600000000001</v>
      </c>
      <c r="AL46" s="654">
        <v>24.51099</v>
      </c>
      <c r="AM46" s="654">
        <v>-0.59911999999999999</v>
      </c>
      <c r="AN46" s="652">
        <v>151450015.19999999</v>
      </c>
      <c r="AO46" s="655">
        <v>0.81020150000000002</v>
      </c>
      <c r="AP46" s="652">
        <v>382883.49300000002</v>
      </c>
      <c r="AQ46" s="655">
        <v>0.25964179999999998</v>
      </c>
      <c r="AR46" s="654">
        <v>149.20099999999999</v>
      </c>
      <c r="AS46" s="652" t="s">
        <v>472</v>
      </c>
      <c r="AT46" s="654">
        <v>30.724699999999999</v>
      </c>
    </row>
    <row r="47" spans="1:46">
      <c r="A47" s="50" t="s">
        <v>162</v>
      </c>
      <c r="B47" s="25" t="s">
        <v>1215</v>
      </c>
      <c r="C47" s="38">
        <v>0.3833333333333333</v>
      </c>
      <c r="E47" s="19">
        <v>300</v>
      </c>
      <c r="F47" s="19" t="s">
        <v>1037</v>
      </c>
      <c r="G47" s="47">
        <v>1190</v>
      </c>
      <c r="H47" s="1">
        <v>1098</v>
      </c>
      <c r="I47" s="91" t="s">
        <v>943</v>
      </c>
      <c r="J47" s="92" t="s">
        <v>796</v>
      </c>
      <c r="K47" s="33">
        <v>4</v>
      </c>
      <c r="L47" s="33">
        <v>180</v>
      </c>
      <c r="M47" s="19">
        <v>5889.9508999999998</v>
      </c>
      <c r="Q47" s="36">
        <v>267.5</v>
      </c>
      <c r="R47" s="36">
        <v>267.7</v>
      </c>
      <c r="S47" s="433" t="s">
        <v>480</v>
      </c>
      <c r="T47" s="412">
        <v>-28</v>
      </c>
      <c r="U47" s="441">
        <v>0</v>
      </c>
      <c r="V47" s="431" t="s">
        <v>12</v>
      </c>
      <c r="W47" s="653">
        <v>82.599092278029602</v>
      </c>
      <c r="X47" s="653">
        <v>-26.197278984936148</v>
      </c>
      <c r="Y47" s="653">
        <v>935.46892469926843</v>
      </c>
      <c r="Z47" s="657">
        <v>198.52991</v>
      </c>
      <c r="AA47" s="657">
        <v>-9.3824500000000004</v>
      </c>
      <c r="AB47" s="654">
        <v>243.8871</v>
      </c>
      <c r="AC47" s="654">
        <v>20.504999999999999</v>
      </c>
      <c r="AD47" s="656">
        <v>17.148264530199999</v>
      </c>
      <c r="AE47" s="654">
        <v>2.83</v>
      </c>
      <c r="AF47" s="654">
        <v>0.44800000000000001</v>
      </c>
      <c r="AG47" s="654">
        <v>4.12</v>
      </c>
      <c r="AH47" s="654">
        <v>93</v>
      </c>
      <c r="AI47" s="653">
        <v>1871.3920000000001</v>
      </c>
      <c r="AJ47" s="654">
        <v>353.84568999999999</v>
      </c>
      <c r="AK47" s="654">
        <v>1.63066</v>
      </c>
      <c r="AL47" s="654">
        <v>24.45177</v>
      </c>
      <c r="AM47" s="654">
        <v>-0.59924999999999995</v>
      </c>
      <c r="AN47" s="652">
        <v>151450355.30000001</v>
      </c>
      <c r="AO47" s="655">
        <v>0.80935630000000003</v>
      </c>
      <c r="AP47" s="652">
        <v>382993.80953000003</v>
      </c>
      <c r="AQ47" s="655">
        <v>0.26560149999999999</v>
      </c>
      <c r="AR47" s="654">
        <v>149.2467</v>
      </c>
      <c r="AS47" s="652" t="s">
        <v>472</v>
      </c>
      <c r="AT47" s="654">
        <v>30.679099999999998</v>
      </c>
    </row>
    <row r="48" spans="1:46">
      <c r="A48" s="50" t="s">
        <v>1163</v>
      </c>
      <c r="B48" s="25" t="s">
        <v>1217</v>
      </c>
      <c r="C48" s="38">
        <v>0.3888888888888889</v>
      </c>
      <c r="E48" s="19">
        <v>300</v>
      </c>
      <c r="F48" s="19" t="s">
        <v>1037</v>
      </c>
      <c r="G48" s="47">
        <v>1190</v>
      </c>
      <c r="H48" s="1">
        <v>1098</v>
      </c>
      <c r="I48" s="91" t="s">
        <v>1300</v>
      </c>
      <c r="J48" s="92" t="s">
        <v>796</v>
      </c>
      <c r="K48" s="33">
        <v>4</v>
      </c>
      <c r="L48" s="33">
        <v>180</v>
      </c>
      <c r="M48" s="19">
        <v>5889.9508999999998</v>
      </c>
      <c r="N48" s="2"/>
      <c r="Q48" s="36">
        <v>267.5</v>
      </c>
      <c r="R48" s="36">
        <v>267.7</v>
      </c>
      <c r="S48" s="431" t="s">
        <v>1132</v>
      </c>
      <c r="T48" s="412">
        <v>0</v>
      </c>
      <c r="U48" s="438">
        <v>0</v>
      </c>
      <c r="V48" s="431" t="s">
        <v>199</v>
      </c>
      <c r="W48" s="653">
        <v>-87.169075294634155</v>
      </c>
      <c r="X48" s="653">
        <v>-77.930058032041515</v>
      </c>
      <c r="Y48" s="653">
        <v>167.16971311291786</v>
      </c>
      <c r="Z48" s="657">
        <v>198.58636000000001</v>
      </c>
      <c r="AA48" s="657">
        <v>-9.3998600000000003</v>
      </c>
      <c r="AB48" s="654">
        <v>245.15989999999999</v>
      </c>
      <c r="AC48" s="654">
        <v>19.001300000000001</v>
      </c>
      <c r="AD48" s="656">
        <v>17.281962909699999</v>
      </c>
      <c r="AE48" s="654">
        <v>3.04</v>
      </c>
      <c r="AF48" s="654">
        <v>0.48099999999999998</v>
      </c>
      <c r="AG48" s="654">
        <v>4.12</v>
      </c>
      <c r="AH48" s="654">
        <v>93.022999999999996</v>
      </c>
      <c r="AI48" s="653">
        <v>1870.761</v>
      </c>
      <c r="AJ48" s="654">
        <v>353.83051</v>
      </c>
      <c r="AK48" s="654">
        <v>1.62422</v>
      </c>
      <c r="AL48" s="654">
        <v>24.384080000000001</v>
      </c>
      <c r="AM48" s="654">
        <v>-0.59938999999999998</v>
      </c>
      <c r="AN48" s="652">
        <v>151450743.59999999</v>
      </c>
      <c r="AO48" s="655">
        <v>0.80838960000000004</v>
      </c>
      <c r="AP48" s="652">
        <v>383122.86998999998</v>
      </c>
      <c r="AQ48" s="655">
        <v>0.27206079999999999</v>
      </c>
      <c r="AR48" s="654">
        <v>149.2996</v>
      </c>
      <c r="AS48" s="652" t="s">
        <v>472</v>
      </c>
      <c r="AT48" s="654">
        <v>30.626300000000001</v>
      </c>
    </row>
    <row r="49" spans="1:46">
      <c r="A49" s="50" t="s">
        <v>988</v>
      </c>
      <c r="B49" s="25" t="s">
        <v>1218</v>
      </c>
      <c r="C49" s="38">
        <v>0.39374999999999999</v>
      </c>
      <c r="E49" s="19">
        <v>300</v>
      </c>
      <c r="F49" s="19" t="s">
        <v>1037</v>
      </c>
      <c r="G49" s="47">
        <v>1190</v>
      </c>
      <c r="H49" s="1">
        <v>1098</v>
      </c>
      <c r="I49" s="91" t="s">
        <v>1300</v>
      </c>
      <c r="J49" s="92" t="s">
        <v>796</v>
      </c>
      <c r="K49" s="33">
        <v>4</v>
      </c>
      <c r="L49" s="33">
        <v>180</v>
      </c>
      <c r="M49" s="19">
        <v>5889.9508999999998</v>
      </c>
      <c r="Q49" s="36">
        <v>267.5</v>
      </c>
      <c r="R49" s="36">
        <v>267.7</v>
      </c>
      <c r="S49" s="431" t="s">
        <v>375</v>
      </c>
      <c r="T49" s="412">
        <v>0</v>
      </c>
      <c r="U49" s="438">
        <v>0</v>
      </c>
      <c r="V49" s="431" t="s">
        <v>198</v>
      </c>
      <c r="W49" s="653">
        <v>97.075154738502661</v>
      </c>
      <c r="X49" s="653">
        <v>84.212906818415775</v>
      </c>
      <c r="Y49" s="653">
        <v>167.21060195424707</v>
      </c>
      <c r="Z49" s="657">
        <v>198.63645</v>
      </c>
      <c r="AA49" s="657">
        <v>-9.4150200000000002</v>
      </c>
      <c r="AB49" s="654">
        <v>246.24700000000001</v>
      </c>
      <c r="AC49" s="654">
        <v>17.6737</v>
      </c>
      <c r="AD49" s="656">
        <v>17.398948991800001</v>
      </c>
      <c r="AE49" s="654">
        <v>3.254</v>
      </c>
      <c r="AF49" s="654">
        <v>0.51500000000000001</v>
      </c>
      <c r="AG49" s="654">
        <v>4.12</v>
      </c>
      <c r="AH49" s="654">
        <v>93.043999999999997</v>
      </c>
      <c r="AI49" s="653">
        <v>1870.1980000000001</v>
      </c>
      <c r="AJ49" s="654">
        <v>353.81781999999998</v>
      </c>
      <c r="AK49" s="654">
        <v>1.6182399999999999</v>
      </c>
      <c r="AL49" s="654">
        <v>24.324850000000001</v>
      </c>
      <c r="AM49" s="654">
        <v>-0.59952000000000005</v>
      </c>
      <c r="AN49" s="652">
        <v>151451082.90000001</v>
      </c>
      <c r="AO49" s="655">
        <v>0.80754309999999996</v>
      </c>
      <c r="AP49" s="652">
        <v>383238.27263000002</v>
      </c>
      <c r="AQ49" s="655">
        <v>0.27739940000000002</v>
      </c>
      <c r="AR49" s="654">
        <v>149.34649999999999</v>
      </c>
      <c r="AS49" s="652" t="s">
        <v>472</v>
      </c>
      <c r="AT49" s="654">
        <v>30.579499999999999</v>
      </c>
    </row>
    <row r="50" spans="1:46">
      <c r="A50" s="50" t="s">
        <v>1309</v>
      </c>
      <c r="B50" s="25" t="s">
        <v>1219</v>
      </c>
      <c r="C50" s="38">
        <v>0.3979166666666667</v>
      </c>
      <c r="E50" s="19">
        <v>30</v>
      </c>
      <c r="F50" s="19" t="s">
        <v>1037</v>
      </c>
      <c r="G50" s="16">
        <v>1190</v>
      </c>
      <c r="H50" s="90">
        <v>1098</v>
      </c>
      <c r="I50" s="91" t="s">
        <v>1093</v>
      </c>
      <c r="J50" s="92" t="s">
        <v>796</v>
      </c>
      <c r="K50" s="33">
        <v>4</v>
      </c>
      <c r="L50" s="33">
        <v>180</v>
      </c>
      <c r="M50" s="19">
        <v>5889.9508999999998</v>
      </c>
      <c r="Q50" s="36">
        <v>267.5</v>
      </c>
      <c r="R50" s="36">
        <v>267.7</v>
      </c>
      <c r="S50" s="431" t="s">
        <v>1188</v>
      </c>
      <c r="T50" s="412"/>
      <c r="U50" s="412"/>
      <c r="V50" s="342"/>
      <c r="W50"/>
      <c r="X50"/>
      <c r="Y50"/>
      <c r="Z50" s="657">
        <v>198.65810999999999</v>
      </c>
      <c r="AA50" s="657">
        <v>-9.4214900000000004</v>
      </c>
      <c r="AB50" s="654">
        <v>246.70570000000001</v>
      </c>
      <c r="AC50" s="654">
        <v>17.101500000000001</v>
      </c>
      <c r="AD50" s="656">
        <v>17.449085884199999</v>
      </c>
      <c r="AE50" s="654">
        <v>3.3570000000000002</v>
      </c>
      <c r="AF50" s="654">
        <v>0.53100000000000003</v>
      </c>
      <c r="AG50" s="654">
        <v>4.12</v>
      </c>
      <c r="AH50" s="654">
        <v>93.052999999999997</v>
      </c>
      <c r="AI50" s="653">
        <v>1869.953</v>
      </c>
      <c r="AJ50" s="654">
        <v>353.81254999999999</v>
      </c>
      <c r="AK50" s="654">
        <v>1.61558</v>
      </c>
      <c r="AL50" s="654">
        <v>24.299469999999999</v>
      </c>
      <c r="AM50" s="654">
        <v>-0.59958</v>
      </c>
      <c r="AN50" s="652">
        <v>151451228.19999999</v>
      </c>
      <c r="AO50" s="655">
        <v>0.80718009999999996</v>
      </c>
      <c r="AP50" s="652">
        <v>383288.40558000002</v>
      </c>
      <c r="AQ50" s="655">
        <v>0.27959679999999998</v>
      </c>
      <c r="AR50" s="654">
        <v>149.36670000000001</v>
      </c>
      <c r="AS50" s="652" t="s">
        <v>472</v>
      </c>
      <c r="AT50" s="654">
        <v>30.5593</v>
      </c>
    </row>
    <row r="51" spans="1:46">
      <c r="A51" s="50" t="s">
        <v>984</v>
      </c>
      <c r="B51" s="25" t="s">
        <v>1164</v>
      </c>
      <c r="C51" s="38">
        <v>0.39930555555555558</v>
      </c>
      <c r="E51" s="19">
        <v>600</v>
      </c>
      <c r="F51" s="19" t="s">
        <v>1037</v>
      </c>
      <c r="G51" s="16">
        <v>1190</v>
      </c>
      <c r="H51" s="90">
        <v>1098</v>
      </c>
      <c r="I51" s="91" t="s">
        <v>6</v>
      </c>
      <c r="J51" s="92" t="s">
        <v>796</v>
      </c>
      <c r="K51" s="33">
        <v>4</v>
      </c>
      <c r="L51" s="33">
        <v>180</v>
      </c>
      <c r="M51" s="19">
        <v>5889.9508999999998</v>
      </c>
      <c r="Q51" s="36">
        <v>267.5</v>
      </c>
      <c r="R51" s="36">
        <v>267.7</v>
      </c>
      <c r="S51"/>
      <c r="T51" s="412"/>
      <c r="U51" s="412"/>
      <c r="V51" s="342"/>
      <c r="W51"/>
      <c r="X51"/>
      <c r="Y51"/>
    </row>
    <row r="52" spans="1:46">
      <c r="A52" s="50" t="s">
        <v>1338</v>
      </c>
      <c r="B52" s="25" t="s">
        <v>1165</v>
      </c>
      <c r="C52" s="38">
        <v>0.40763888888888888</v>
      </c>
      <c r="D52" s="32">
        <v>0</v>
      </c>
      <c r="E52" s="19">
        <v>30</v>
      </c>
      <c r="F52" s="19" t="s">
        <v>1037</v>
      </c>
      <c r="G52" s="16">
        <v>1190</v>
      </c>
      <c r="H52" s="90">
        <v>993</v>
      </c>
      <c r="I52" s="35" t="s">
        <v>526</v>
      </c>
      <c r="J52" s="66" t="s">
        <v>1258</v>
      </c>
      <c r="K52" s="33">
        <v>4</v>
      </c>
      <c r="L52" s="33">
        <v>180</v>
      </c>
      <c r="M52" s="19">
        <v>5891.451</v>
      </c>
      <c r="N52" t="s">
        <v>1166</v>
      </c>
      <c r="O52" s="36">
        <v>267.39999999999998</v>
      </c>
      <c r="P52" s="36">
        <v>267.39999999999998</v>
      </c>
      <c r="Q52" s="36">
        <v>267.5</v>
      </c>
      <c r="R52" s="36">
        <v>267.7</v>
      </c>
      <c r="S52"/>
      <c r="T52" s="413"/>
      <c r="U52" s="413"/>
      <c r="V52"/>
      <c r="W52"/>
      <c r="X52"/>
      <c r="Y52"/>
    </row>
    <row r="53" spans="1:46">
      <c r="A53" s="50" t="s">
        <v>1338</v>
      </c>
      <c r="B53" s="25" t="s">
        <v>1054</v>
      </c>
      <c r="C53" s="38">
        <v>0.40902777777777777</v>
      </c>
      <c r="D53" s="32">
        <v>0</v>
      </c>
      <c r="E53" s="19">
        <v>30</v>
      </c>
      <c r="F53" s="19" t="s">
        <v>1037</v>
      </c>
      <c r="G53" s="16">
        <v>1070</v>
      </c>
      <c r="H53" s="90">
        <v>873</v>
      </c>
      <c r="I53" s="91" t="s">
        <v>239</v>
      </c>
      <c r="J53" s="66" t="s">
        <v>1258</v>
      </c>
      <c r="K53" s="33">
        <v>4</v>
      </c>
      <c r="L53" s="33">
        <v>180</v>
      </c>
      <c r="M53" s="19">
        <v>5891.451</v>
      </c>
      <c r="O53" s="36">
        <v>267.39999999999998</v>
      </c>
      <c r="P53" s="36">
        <v>267.39999999999998</v>
      </c>
      <c r="Q53" s="36">
        <v>267.5</v>
      </c>
      <c r="R53" s="36">
        <v>267.7</v>
      </c>
      <c r="S53"/>
      <c r="T53" s="413"/>
      <c r="U53" s="413"/>
      <c r="V53"/>
      <c r="W53"/>
      <c r="X53"/>
      <c r="Y53"/>
    </row>
    <row r="54" spans="1:46">
      <c r="A54" s="50" t="s">
        <v>1259</v>
      </c>
      <c r="B54" s="25" t="s">
        <v>833</v>
      </c>
      <c r="C54" s="38">
        <v>0.42152777777777778</v>
      </c>
      <c r="D54" s="32">
        <v>0</v>
      </c>
      <c r="E54" s="19">
        <v>10</v>
      </c>
      <c r="F54" s="19" t="s">
        <v>1037</v>
      </c>
      <c r="G54" s="16">
        <v>1190</v>
      </c>
      <c r="H54" s="90">
        <v>1099</v>
      </c>
      <c r="I54" s="91" t="s">
        <v>240</v>
      </c>
      <c r="J54" s="66" t="s">
        <v>1258</v>
      </c>
      <c r="K54" s="33">
        <v>4</v>
      </c>
      <c r="L54" s="33">
        <v>180</v>
      </c>
      <c r="M54" s="19">
        <v>5889.9508999999998</v>
      </c>
      <c r="O54" s="36">
        <v>267.39999999999998</v>
      </c>
      <c r="P54" s="36">
        <v>267.2</v>
      </c>
      <c r="Q54" s="36">
        <v>267.5</v>
      </c>
      <c r="R54" s="36">
        <v>267.7</v>
      </c>
      <c r="S54"/>
      <c r="T54"/>
      <c r="U54"/>
      <c r="V54"/>
      <c r="W54"/>
      <c r="X54"/>
      <c r="Y54"/>
    </row>
    <row r="55" spans="1:46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N55" t="s">
        <v>1186</v>
      </c>
      <c r="S55"/>
      <c r="T55"/>
      <c r="U55"/>
      <c r="V55"/>
      <c r="W55"/>
      <c r="X55"/>
      <c r="Y55"/>
    </row>
    <row r="56" spans="1:46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S56"/>
      <c r="T56"/>
      <c r="U56"/>
      <c r="V56"/>
      <c r="W56"/>
      <c r="X56"/>
      <c r="Y56"/>
    </row>
    <row r="57" spans="1:46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  <c r="S57"/>
      <c r="T57"/>
      <c r="U57"/>
      <c r="V57"/>
      <c r="W57"/>
      <c r="X57"/>
      <c r="Y57"/>
    </row>
    <row r="58" spans="1:46" ht="29.25" customHeight="1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N58" s="2" t="s">
        <v>1184</v>
      </c>
      <c r="S58"/>
      <c r="T58"/>
      <c r="U58"/>
      <c r="V58"/>
      <c r="W58"/>
      <c r="X58"/>
      <c r="Y58"/>
    </row>
    <row r="59" spans="1:46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</row>
    <row r="60" spans="1:46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N60" t="s">
        <v>1185</v>
      </c>
      <c r="S60"/>
      <c r="T60"/>
      <c r="U60"/>
      <c r="V60"/>
      <c r="W60"/>
      <c r="X60"/>
      <c r="Y60"/>
    </row>
    <row r="61" spans="1:46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O61" s="108"/>
      <c r="P61" s="108"/>
      <c r="S61"/>
      <c r="T61"/>
      <c r="U61"/>
      <c r="V61"/>
      <c r="W61"/>
      <c r="X61"/>
      <c r="Y61"/>
    </row>
    <row r="62" spans="1:46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O62" s="108"/>
      <c r="P62" s="108"/>
      <c r="S62"/>
      <c r="T62"/>
      <c r="U62"/>
      <c r="V62"/>
      <c r="W62"/>
      <c r="X62"/>
      <c r="Y62"/>
    </row>
    <row r="63" spans="1:46">
      <c r="A63" s="50"/>
      <c r="B63" s="5" t="s">
        <v>1260</v>
      </c>
      <c r="C63" s="147" t="s">
        <v>1261</v>
      </c>
      <c r="D63" s="84">
        <v>5888.5839999999998</v>
      </c>
      <c r="E63" s="149"/>
      <c r="F63" s="84" t="s">
        <v>1262</v>
      </c>
      <c r="G63" s="84" t="s">
        <v>1263</v>
      </c>
      <c r="H63" s="84" t="s">
        <v>1264</v>
      </c>
      <c r="I63" s="22" t="s">
        <v>1100</v>
      </c>
      <c r="J63" s="84" t="s">
        <v>1101</v>
      </c>
      <c r="K63" s="84" t="s">
        <v>1102</v>
      </c>
      <c r="L63" s="177"/>
      <c r="S63"/>
      <c r="T63"/>
      <c r="U63"/>
      <c r="V63"/>
      <c r="W63"/>
      <c r="X63"/>
      <c r="Y63"/>
    </row>
    <row r="64" spans="1:46">
      <c r="A64" s="50"/>
      <c r="B64" s="183"/>
      <c r="C64" s="147" t="s">
        <v>1099</v>
      </c>
      <c r="D64" s="84">
        <v>5889.9508999999998</v>
      </c>
      <c r="E64" s="149"/>
      <c r="F64" s="84" t="s">
        <v>652</v>
      </c>
      <c r="G64" s="84" t="s">
        <v>653</v>
      </c>
      <c r="H64" s="84" t="s">
        <v>654</v>
      </c>
      <c r="I64" s="22" t="s">
        <v>1294</v>
      </c>
      <c r="J64" s="84" t="s">
        <v>1295</v>
      </c>
      <c r="K64" s="84" t="s">
        <v>501</v>
      </c>
      <c r="L64" s="177"/>
      <c r="S64"/>
      <c r="T64"/>
      <c r="U64"/>
      <c r="V64"/>
      <c r="W64"/>
      <c r="X64"/>
      <c r="Y64"/>
    </row>
    <row r="65" spans="1:25">
      <c r="A65" s="50"/>
      <c r="B65" s="182"/>
      <c r="C65" s="147" t="s">
        <v>502</v>
      </c>
      <c r="D65" s="84">
        <v>5891.451</v>
      </c>
      <c r="E65" s="149"/>
      <c r="F65" s="84" t="s">
        <v>503</v>
      </c>
      <c r="G65" s="84" t="s">
        <v>504</v>
      </c>
      <c r="H65" s="84" t="s">
        <v>505</v>
      </c>
      <c r="I65" s="22" t="s">
        <v>480</v>
      </c>
      <c r="J65" s="84" t="s">
        <v>496</v>
      </c>
      <c r="K65" s="84" t="s">
        <v>440</v>
      </c>
      <c r="L65" s="177"/>
      <c r="S65"/>
      <c r="T65"/>
      <c r="U65"/>
      <c r="V65"/>
      <c r="W65"/>
      <c r="X65"/>
      <c r="Y65"/>
    </row>
    <row r="66" spans="1:25">
      <c r="A66" s="50"/>
      <c r="B66" s="182"/>
      <c r="C66" s="147" t="s">
        <v>497</v>
      </c>
      <c r="D66" s="155">
        <v>7647.38</v>
      </c>
      <c r="E66" s="149"/>
      <c r="F66" s="84" t="s">
        <v>1132</v>
      </c>
      <c r="G66" s="84" t="s">
        <v>1095</v>
      </c>
      <c r="H66" s="84" t="s">
        <v>1293</v>
      </c>
      <c r="I66" s="22" t="s">
        <v>498</v>
      </c>
      <c r="J66" s="84" t="s">
        <v>499</v>
      </c>
      <c r="K66" s="84" t="s">
        <v>500</v>
      </c>
      <c r="L66" s="177"/>
      <c r="S66"/>
      <c r="T66"/>
      <c r="U66"/>
      <c r="V66"/>
      <c r="W66"/>
      <c r="X66"/>
      <c r="Y66"/>
    </row>
    <row r="67" spans="1:25">
      <c r="B67" s="182"/>
      <c r="C67" s="147" t="s">
        <v>374</v>
      </c>
      <c r="D67" s="84">
        <v>7698.9647000000004</v>
      </c>
      <c r="E67" s="149"/>
      <c r="F67" s="84" t="s">
        <v>375</v>
      </c>
      <c r="G67" s="84" t="s">
        <v>376</v>
      </c>
      <c r="H67" s="84" t="s">
        <v>377</v>
      </c>
      <c r="I67" s="22" t="s">
        <v>378</v>
      </c>
      <c r="J67" s="84" t="s">
        <v>379</v>
      </c>
      <c r="K67" s="84" t="s">
        <v>380</v>
      </c>
      <c r="L67" s="177"/>
      <c r="S67"/>
      <c r="T67"/>
      <c r="U67"/>
      <c r="V67"/>
      <c r="W67"/>
      <c r="X67"/>
      <c r="Y67"/>
    </row>
    <row r="68" spans="1:25">
      <c r="B68" s="182"/>
      <c r="C68" s="147"/>
      <c r="D68" s="84"/>
      <c r="E68" s="149"/>
      <c r="F68" s="84"/>
      <c r="G68" s="177"/>
      <c r="H68" s="177"/>
      <c r="J68" s="177"/>
      <c r="K68" s="177"/>
      <c r="L68" s="177"/>
      <c r="S68"/>
      <c r="T68"/>
      <c r="U68"/>
      <c r="V68"/>
      <c r="W68"/>
      <c r="X68"/>
      <c r="Y68"/>
    </row>
    <row r="69" spans="1:25">
      <c r="B69" s="182"/>
      <c r="C69" s="147" t="s">
        <v>1302</v>
      </c>
      <c r="D69" s="748" t="s">
        <v>1297</v>
      </c>
      <c r="E69" s="748"/>
      <c r="F69" s="84" t="s">
        <v>381</v>
      </c>
      <c r="G69" s="177"/>
      <c r="H69" s="177"/>
      <c r="I69" s="173" t="s">
        <v>1139</v>
      </c>
      <c r="J69" s="736" t="s">
        <v>1140</v>
      </c>
      <c r="K69" s="736"/>
      <c r="L69" s="148" t="s">
        <v>1141</v>
      </c>
      <c r="S69"/>
      <c r="T69"/>
      <c r="U69"/>
      <c r="V69"/>
      <c r="W69"/>
      <c r="X69"/>
      <c r="Y69"/>
    </row>
    <row r="70" spans="1:25">
      <c r="B70" s="182"/>
      <c r="C70" s="147" t="s">
        <v>1303</v>
      </c>
      <c r="D70" s="748" t="s">
        <v>1298</v>
      </c>
      <c r="E70" s="748"/>
      <c r="F70" s="19"/>
      <c r="G70" s="177"/>
      <c r="H70" s="177"/>
      <c r="J70" s="736" t="s">
        <v>441</v>
      </c>
      <c r="K70" s="736"/>
      <c r="L70" s="148" t="s">
        <v>1143</v>
      </c>
      <c r="S70"/>
      <c r="T70"/>
      <c r="U70"/>
      <c r="V70"/>
      <c r="W70"/>
      <c r="X70"/>
      <c r="Y70"/>
    </row>
    <row r="71" spans="1:25">
      <c r="B71" s="182"/>
      <c r="C71" s="147" t="s">
        <v>1304</v>
      </c>
      <c r="D71" s="748" t="s">
        <v>1299</v>
      </c>
      <c r="E71" s="748"/>
      <c r="F71" s="19"/>
      <c r="G71" s="177"/>
      <c r="H71" s="177"/>
      <c r="J71" s="177"/>
      <c r="K71" s="177"/>
      <c r="L71" s="177"/>
      <c r="S71"/>
      <c r="T71"/>
      <c r="U71"/>
      <c r="V71"/>
      <c r="W71"/>
      <c r="X71"/>
      <c r="Y71"/>
    </row>
    <row r="72" spans="1:25">
      <c r="B72" s="182"/>
      <c r="C72" s="147" t="s">
        <v>1305</v>
      </c>
      <c r="D72" s="748" t="s">
        <v>1138</v>
      </c>
      <c r="E72" s="748"/>
      <c r="F72" s="19"/>
      <c r="G72" s="177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25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25">
      <c r="B74" s="182"/>
      <c r="C74" s="28" t="s">
        <v>786</v>
      </c>
      <c r="D74" s="175">
        <v>1</v>
      </c>
      <c r="E74" s="749" t="s">
        <v>1032</v>
      </c>
      <c r="F74" s="749"/>
      <c r="G74" s="749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25">
      <c r="B75" s="182"/>
      <c r="C75" s="19"/>
      <c r="D75" s="28"/>
      <c r="E75" s="750" t="s">
        <v>1183</v>
      </c>
      <c r="F75" s="751"/>
      <c r="G75" s="751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25">
      <c r="B76" s="182"/>
      <c r="C76" s="85"/>
      <c r="D76" s="28">
        <v>2</v>
      </c>
      <c r="E76" s="749" t="s">
        <v>1008</v>
      </c>
      <c r="F76" s="749"/>
      <c r="G76" s="749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25">
      <c r="B77" s="182"/>
      <c r="C77" s="85"/>
      <c r="D77" s="28"/>
      <c r="E77" s="750" t="s">
        <v>1009</v>
      </c>
      <c r="F77" s="751"/>
      <c r="G77" s="751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25">
      <c r="B78" s="182"/>
      <c r="C78" s="177"/>
      <c r="D78" s="175">
        <v>3</v>
      </c>
      <c r="E78" s="736" t="s">
        <v>1010</v>
      </c>
      <c r="F78" s="736"/>
      <c r="G78" s="736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25">
      <c r="B79" s="182"/>
      <c r="C79" s="177"/>
      <c r="D79" s="175"/>
      <c r="E79" s="746" t="s">
        <v>1353</v>
      </c>
      <c r="F79" s="746"/>
      <c r="G79" s="746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25">
      <c r="B80" s="182"/>
      <c r="C80" s="177"/>
      <c r="D80" s="175">
        <v>4</v>
      </c>
      <c r="E80" s="736" t="s">
        <v>1035</v>
      </c>
      <c r="F80" s="736"/>
      <c r="G80" s="736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2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69:E69"/>
    <mergeCell ref="J69:K69"/>
    <mergeCell ref="O12:P12"/>
    <mergeCell ref="F6:I6"/>
    <mergeCell ref="F7:I7"/>
    <mergeCell ref="G12:H12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9"/>
  <sheetViews>
    <sheetView topLeftCell="AI1" workbookViewId="0">
      <selection activeCell="AW29" sqref="AW29"/>
    </sheetView>
  </sheetViews>
  <sheetFormatPr baseColWidth="10" defaultColWidth="8.83203125" defaultRowHeight="12"/>
  <cols>
    <col min="1" max="1" width="20.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40" customWidth="1" collapsed="1"/>
    <col min="5" max="5" width="5.83203125" style="16" bestFit="1" customWidth="1" collapsed="1"/>
    <col min="6" max="6" width="15.6640625" customWidth="1" collapsed="1"/>
    <col min="7" max="8" width="7.6640625" style="140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9" style="16" bestFit="1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L1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42"/>
      <c r="E2" s="83"/>
      <c r="F2" s="4"/>
      <c r="G2" s="83"/>
      <c r="H2" s="83"/>
      <c r="I2" s="40"/>
      <c r="L2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K3" s="740" t="s">
        <v>600</v>
      </c>
      <c r="L3" s="740"/>
      <c r="M3" s="740"/>
      <c r="N3" s="740"/>
      <c r="O3" s="16"/>
      <c r="P3" s="16"/>
      <c r="Q3" s="100"/>
      <c r="R3" s="100"/>
      <c r="S3"/>
      <c r="T3"/>
      <c r="U3"/>
      <c r="V3"/>
      <c r="W3"/>
      <c r="X3"/>
      <c r="Y3"/>
    </row>
    <row r="4" spans="1:47">
      <c r="A4" s="3" t="s">
        <v>484</v>
      </c>
      <c r="B4" s="3"/>
      <c r="C4" s="141"/>
      <c r="D4" s="43"/>
      <c r="E4" s="141"/>
      <c r="F4" s="738" t="s">
        <v>549</v>
      </c>
      <c r="G4" s="738"/>
      <c r="H4" s="738"/>
      <c r="I4" s="738"/>
      <c r="J4" s="35"/>
      <c r="K4" s="745" t="s">
        <v>602</v>
      </c>
      <c r="L4" s="745"/>
      <c r="M4" s="745"/>
      <c r="N4" s="745"/>
      <c r="O4" s="745"/>
      <c r="P4" s="745"/>
      <c r="Q4" s="100"/>
      <c r="R4" s="100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617</v>
      </c>
      <c r="G5" s="738"/>
      <c r="H5" s="738"/>
      <c r="I5" s="738"/>
      <c r="J5" s="35"/>
      <c r="K5" s="745" t="s">
        <v>601</v>
      </c>
      <c r="L5" s="745"/>
      <c r="M5" s="745"/>
      <c r="N5" s="745"/>
      <c r="O5" s="745"/>
      <c r="P5" s="745"/>
      <c r="Q5" s="100"/>
      <c r="R5" s="100"/>
      <c r="S5"/>
      <c r="T5"/>
      <c r="U5"/>
      <c r="V5"/>
      <c r="W5"/>
      <c r="X5"/>
      <c r="Y5"/>
    </row>
    <row r="6" spans="1:47">
      <c r="A6" s="67" t="s">
        <v>1302</v>
      </c>
      <c r="B6" s="142" t="s">
        <v>1303</v>
      </c>
      <c r="C6" s="141" t="s">
        <v>1304</v>
      </c>
      <c r="D6" s="43" t="s">
        <v>1305</v>
      </c>
      <c r="E6" s="141"/>
      <c r="F6" s="742" t="s">
        <v>619</v>
      </c>
      <c r="G6" s="742"/>
      <c r="H6" s="742"/>
      <c r="I6" s="742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>
      <c r="A7" s="67" t="s">
        <v>1220</v>
      </c>
      <c r="B7" s="142" t="s">
        <v>1123</v>
      </c>
      <c r="C7" s="141" t="s">
        <v>1124</v>
      </c>
      <c r="D7" s="43" t="s">
        <v>1125</v>
      </c>
      <c r="E7" s="141"/>
      <c r="F7" s="742" t="s">
        <v>439</v>
      </c>
      <c r="G7" s="742"/>
      <c r="H7" s="742"/>
      <c r="I7" s="742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>
      <c r="A8" s="28" t="s">
        <v>1127</v>
      </c>
      <c r="B8" s="28" t="s">
        <v>1128</v>
      </c>
      <c r="C8" s="141" t="s">
        <v>1129</v>
      </c>
      <c r="D8" s="148" t="s">
        <v>1130</v>
      </c>
      <c r="E8" s="19"/>
      <c r="F8" s="738" t="s">
        <v>1205</v>
      </c>
      <c r="G8" s="738"/>
      <c r="H8" s="738"/>
      <c r="I8" s="738"/>
      <c r="J8" s="141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>
      <c r="A9" s="28"/>
      <c r="B9" s="28"/>
      <c r="C9" s="141"/>
      <c r="D9" s="148"/>
      <c r="E9" s="19"/>
      <c r="F9" s="738" t="s">
        <v>1206</v>
      </c>
      <c r="G9" s="738"/>
      <c r="H9" s="738"/>
      <c r="I9" s="738"/>
      <c r="J9" s="141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s="35" customFormat="1">
      <c r="A14" s="35" t="s">
        <v>1265</v>
      </c>
      <c r="B14" s="35" t="s">
        <v>1335</v>
      </c>
      <c r="C14" s="15">
        <v>4.7222222222222221E-2</v>
      </c>
      <c r="D14" s="15">
        <v>0</v>
      </c>
      <c r="E14" s="16">
        <v>10</v>
      </c>
      <c r="F14" s="16" t="s">
        <v>744</v>
      </c>
      <c r="G14" s="16">
        <v>1190</v>
      </c>
      <c r="H14" s="16">
        <v>1102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N14" s="25" t="s">
        <v>618</v>
      </c>
      <c r="O14" s="16">
        <v>264</v>
      </c>
      <c r="P14" s="16">
        <v>265.39999999999998</v>
      </c>
      <c r="Q14" s="16"/>
      <c r="R14" s="16"/>
      <c r="S14" s="339"/>
      <c r="T14" s="351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550</v>
      </c>
      <c r="B15" t="s">
        <v>1266</v>
      </c>
      <c r="C15" s="15">
        <v>5.8333333333333327E-2</v>
      </c>
      <c r="D15" s="38">
        <v>0</v>
      </c>
      <c r="E15" s="16">
        <v>30</v>
      </c>
      <c r="F15" s="16" t="s">
        <v>744</v>
      </c>
      <c r="G15" s="140">
        <v>1190</v>
      </c>
      <c r="H15" s="140">
        <v>999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5891.451</v>
      </c>
      <c r="O15" s="140">
        <v>264.10000000000002</v>
      </c>
      <c r="P15" s="140">
        <v>265.39999999999998</v>
      </c>
      <c r="S15"/>
      <c r="T15" s="351"/>
      <c r="U15" s="437"/>
      <c r="V15" s="342"/>
      <c r="W15"/>
      <c r="X15"/>
      <c r="Y15"/>
    </row>
    <row r="16" spans="1:47">
      <c r="A16" s="45" t="s">
        <v>550</v>
      </c>
      <c r="B16" s="45" t="s">
        <v>1339</v>
      </c>
      <c r="C16" s="15">
        <v>6.3194444444444442E-2</v>
      </c>
      <c r="D16" s="38">
        <v>0</v>
      </c>
      <c r="E16" s="16">
        <v>30</v>
      </c>
      <c r="F16" s="16" t="s">
        <v>744</v>
      </c>
      <c r="G16" s="140">
        <v>1070</v>
      </c>
      <c r="H16" s="140">
        <v>879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5891.451</v>
      </c>
      <c r="O16" s="140">
        <v>264</v>
      </c>
      <c r="P16" s="140">
        <v>265.39999999999998</v>
      </c>
      <c r="S16"/>
      <c r="T16" s="352"/>
      <c r="U16" s="438"/>
      <c r="V16" s="342"/>
      <c r="W16"/>
      <c r="X16"/>
      <c r="Y16"/>
    </row>
    <row r="17" spans="1:46">
      <c r="A17" t="s">
        <v>551</v>
      </c>
      <c r="B17" t="s">
        <v>1340</v>
      </c>
      <c r="C17" s="15">
        <v>7.3611111111111113E-2</v>
      </c>
      <c r="D17" s="38">
        <v>0</v>
      </c>
      <c r="E17" s="16">
        <v>30</v>
      </c>
      <c r="F17" s="16" t="s">
        <v>1038</v>
      </c>
      <c r="G17" s="140">
        <v>880</v>
      </c>
      <c r="H17" s="140">
        <v>866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t="s">
        <v>899</v>
      </c>
      <c r="O17" s="140">
        <v>264.2</v>
      </c>
      <c r="P17" s="140">
        <v>262.8</v>
      </c>
      <c r="S17"/>
      <c r="T17" s="352"/>
      <c r="U17" s="438"/>
      <c r="V17" s="342"/>
      <c r="W17"/>
      <c r="X17"/>
      <c r="Y17"/>
    </row>
    <row r="18" spans="1:46" ht="24">
      <c r="A18" t="s">
        <v>552</v>
      </c>
      <c r="B18" t="s">
        <v>1269</v>
      </c>
      <c r="C18" s="15">
        <v>0.14166666666666666</v>
      </c>
      <c r="E18" s="16">
        <v>30</v>
      </c>
      <c r="F18" s="16" t="s">
        <v>1039</v>
      </c>
      <c r="G18" s="140">
        <v>870</v>
      </c>
      <c r="H18" s="140">
        <v>782</v>
      </c>
      <c r="I18" s="35" t="s">
        <v>1181</v>
      </c>
      <c r="J18" s="16" t="s">
        <v>621</v>
      </c>
      <c r="K18" s="16">
        <v>4</v>
      </c>
      <c r="L18" s="16">
        <v>180</v>
      </c>
      <c r="M18" s="19">
        <v>7698.9647000000004</v>
      </c>
      <c r="N18" s="2" t="s">
        <v>366</v>
      </c>
      <c r="S18" s="431" t="s">
        <v>1188</v>
      </c>
      <c r="T18" s="352"/>
      <c r="U18" s="438"/>
      <c r="V18" s="342"/>
      <c r="W18"/>
      <c r="X18"/>
      <c r="Y18"/>
      <c r="Z18" s="465">
        <v>79.092410000000001</v>
      </c>
      <c r="AA18" s="465">
        <v>19.244859999999999</v>
      </c>
      <c r="AB18" s="462">
        <v>110.6977</v>
      </c>
      <c r="AC18" s="462">
        <v>62.363300000000002</v>
      </c>
      <c r="AD18" s="464">
        <v>3.4628903752000002</v>
      </c>
      <c r="AE18" s="462">
        <v>1.1279999999999999</v>
      </c>
      <c r="AF18" s="462">
        <v>0.17799999999999999</v>
      </c>
      <c r="AG18" s="462">
        <v>4.1100000000000003</v>
      </c>
      <c r="AH18" s="462">
        <v>91.897000000000006</v>
      </c>
      <c r="AI18" s="461">
        <v>1800.71</v>
      </c>
      <c r="AJ18" s="462">
        <v>3.9859900000000001</v>
      </c>
      <c r="AK18" s="462">
        <v>4.9510699999999996</v>
      </c>
      <c r="AL18" s="462">
        <v>36.947470000000003</v>
      </c>
      <c r="AM18" s="462">
        <v>1.5513300000000001</v>
      </c>
      <c r="AN18" s="460">
        <v>147468617.59999999</v>
      </c>
      <c r="AO18" s="463">
        <v>0.58187009999999995</v>
      </c>
      <c r="AP18" s="460">
        <v>398027.09899000003</v>
      </c>
      <c r="AQ18" s="463">
        <v>-0.1421992</v>
      </c>
      <c r="AR18" s="462">
        <v>146.84299999999999</v>
      </c>
      <c r="AS18" s="460" t="s">
        <v>472</v>
      </c>
      <c r="AT18" s="462">
        <v>33.072299999999998</v>
      </c>
    </row>
    <row r="19" spans="1:46">
      <c r="A19" t="s">
        <v>822</v>
      </c>
      <c r="B19" t="s">
        <v>1244</v>
      </c>
      <c r="C19" s="15">
        <v>0.14305555555555557</v>
      </c>
      <c r="E19" s="16">
        <v>300</v>
      </c>
      <c r="F19" s="16" t="s">
        <v>1039</v>
      </c>
      <c r="G19" s="140">
        <v>870</v>
      </c>
      <c r="H19" s="140">
        <v>782</v>
      </c>
      <c r="I19" t="s">
        <v>703</v>
      </c>
      <c r="J19" s="16" t="s">
        <v>621</v>
      </c>
      <c r="K19" s="16">
        <v>4</v>
      </c>
      <c r="L19" s="16">
        <v>180</v>
      </c>
      <c r="M19" s="19">
        <v>7698.9647000000004</v>
      </c>
      <c r="S19" s="431" t="s">
        <v>1100</v>
      </c>
      <c r="T19" s="352">
        <v>0</v>
      </c>
      <c r="U19" s="438">
        <v>0</v>
      </c>
      <c r="V19" s="431" t="s">
        <v>12</v>
      </c>
      <c r="W19" s="461">
        <v>92.883798103527596</v>
      </c>
      <c r="X19" s="461">
        <v>-9.1829898762579827</v>
      </c>
      <c r="Y19" s="461">
        <v>173.64804631312336</v>
      </c>
      <c r="Z19" s="465">
        <v>79.120869999999996</v>
      </c>
      <c r="AA19" s="465">
        <v>19.247969999999999</v>
      </c>
      <c r="AB19" s="462">
        <v>112.0795</v>
      </c>
      <c r="AC19" s="462">
        <v>63.332700000000003</v>
      </c>
      <c r="AD19" s="464">
        <v>3.5464518723</v>
      </c>
      <c r="AE19" s="462">
        <v>1.1180000000000001</v>
      </c>
      <c r="AF19" s="462">
        <v>0.17699999999999999</v>
      </c>
      <c r="AG19" s="462">
        <v>4.1100000000000003</v>
      </c>
      <c r="AH19" s="462">
        <v>91.908000000000001</v>
      </c>
      <c r="AI19" s="461">
        <v>1800.8979999999999</v>
      </c>
      <c r="AJ19" s="462">
        <v>3.9673699999999998</v>
      </c>
      <c r="AK19" s="462">
        <v>4.9505100000000004</v>
      </c>
      <c r="AL19" s="462">
        <v>36.905329999999999</v>
      </c>
      <c r="AM19" s="462">
        <v>1.55138</v>
      </c>
      <c r="AN19" s="460">
        <v>147468792.09999999</v>
      </c>
      <c r="AO19" s="463">
        <v>0.58139070000000004</v>
      </c>
      <c r="AP19" s="460">
        <v>397985.46181000001</v>
      </c>
      <c r="AQ19" s="463">
        <v>-0.13535440000000001</v>
      </c>
      <c r="AR19" s="462">
        <v>146.8664</v>
      </c>
      <c r="AS19" s="460" t="s">
        <v>472</v>
      </c>
      <c r="AT19" s="462">
        <v>33.048900000000003</v>
      </c>
    </row>
    <row r="20" spans="1:46">
      <c r="A20" t="s">
        <v>837</v>
      </c>
      <c r="B20" t="s">
        <v>1221</v>
      </c>
      <c r="C20" s="15">
        <v>0.15</v>
      </c>
      <c r="E20" s="16">
        <v>300</v>
      </c>
      <c r="F20" s="16" t="s">
        <v>1039</v>
      </c>
      <c r="G20" s="140">
        <v>870</v>
      </c>
      <c r="H20" s="140">
        <v>782</v>
      </c>
      <c r="I20" t="s">
        <v>703</v>
      </c>
      <c r="J20" s="16" t="s">
        <v>621</v>
      </c>
      <c r="K20" s="16">
        <v>4</v>
      </c>
      <c r="L20" s="16">
        <v>180</v>
      </c>
      <c r="M20" s="19">
        <v>7698.9647000000004</v>
      </c>
      <c r="S20" s="431" t="s">
        <v>498</v>
      </c>
      <c r="T20" s="352">
        <v>0</v>
      </c>
      <c r="U20" s="438">
        <v>0</v>
      </c>
      <c r="V20" s="431" t="s">
        <v>12</v>
      </c>
      <c r="W20" s="461">
        <v>95.821059085248365</v>
      </c>
      <c r="X20" s="461">
        <v>23.863792774919158</v>
      </c>
      <c r="Y20" s="461">
        <v>173.62353486735674</v>
      </c>
      <c r="Z20" s="465">
        <v>79.177289999999999</v>
      </c>
      <c r="AA20" s="465">
        <v>19.253820000000001</v>
      </c>
      <c r="AB20" s="462">
        <v>115.09350000000001</v>
      </c>
      <c r="AC20" s="462">
        <v>65.241500000000002</v>
      </c>
      <c r="AD20" s="464">
        <v>3.7135748664000001</v>
      </c>
      <c r="AE20" s="462">
        <v>1.101</v>
      </c>
      <c r="AF20" s="462">
        <v>0.17399999999999999</v>
      </c>
      <c r="AG20" s="462">
        <v>4.1100000000000003</v>
      </c>
      <c r="AH20" s="462">
        <v>91.93</v>
      </c>
      <c r="AI20" s="461">
        <v>1801.2470000000001</v>
      </c>
      <c r="AJ20" s="462">
        <v>3.92964</v>
      </c>
      <c r="AK20" s="462">
        <v>4.9496700000000002</v>
      </c>
      <c r="AL20" s="462">
        <v>36.821069999999999</v>
      </c>
      <c r="AM20" s="462">
        <v>1.5514600000000001</v>
      </c>
      <c r="AN20" s="460">
        <v>147469140.59999999</v>
      </c>
      <c r="AO20" s="463">
        <v>0.58043120000000004</v>
      </c>
      <c r="AP20" s="460">
        <v>397908.40263999999</v>
      </c>
      <c r="AQ20" s="463">
        <v>-0.121449</v>
      </c>
      <c r="AR20" s="462">
        <v>146.9128</v>
      </c>
      <c r="AS20" s="460" t="s">
        <v>472</v>
      </c>
      <c r="AT20" s="462">
        <v>33.002600000000001</v>
      </c>
    </row>
    <row r="21" spans="1:46">
      <c r="A21" t="s">
        <v>421</v>
      </c>
      <c r="B21" t="s">
        <v>1182</v>
      </c>
      <c r="C21" s="15">
        <v>0.15625</v>
      </c>
      <c r="E21" s="16">
        <v>300</v>
      </c>
      <c r="F21" s="16" t="s">
        <v>1039</v>
      </c>
      <c r="G21" s="140">
        <v>870</v>
      </c>
      <c r="H21" s="140">
        <v>782</v>
      </c>
      <c r="I21" s="323" t="s">
        <v>1300</v>
      </c>
      <c r="J21" s="16" t="s">
        <v>621</v>
      </c>
      <c r="K21" s="16">
        <v>4</v>
      </c>
      <c r="L21" s="16">
        <v>120</v>
      </c>
      <c r="M21" s="19">
        <v>7698.9647000000004</v>
      </c>
      <c r="N21" t="s">
        <v>994</v>
      </c>
      <c r="S21" s="431" t="s">
        <v>498</v>
      </c>
      <c r="T21" s="352">
        <v>0</v>
      </c>
      <c r="U21" s="438">
        <v>0</v>
      </c>
      <c r="V21" s="431" t="s">
        <v>12</v>
      </c>
      <c r="W21" s="461">
        <v>95.859043892428673</v>
      </c>
      <c r="X21" s="461">
        <v>24.453333107425809</v>
      </c>
      <c r="Y21" s="461">
        <v>115.73487519493051</v>
      </c>
      <c r="Z21" s="465">
        <v>79.227540000000005</v>
      </c>
      <c r="AA21" s="465">
        <v>19.258700000000001</v>
      </c>
      <c r="AB21" s="462">
        <v>118.14230000000001</v>
      </c>
      <c r="AC21" s="462">
        <v>66.9178</v>
      </c>
      <c r="AD21" s="464">
        <v>3.8639855611999998</v>
      </c>
      <c r="AE21" s="462">
        <v>1.0860000000000001</v>
      </c>
      <c r="AF21" s="462">
        <v>0.17199999999999999</v>
      </c>
      <c r="AG21" s="462">
        <v>4.1100000000000003</v>
      </c>
      <c r="AH21" s="462">
        <v>91.948999999999998</v>
      </c>
      <c r="AI21" s="461">
        <v>1801.528</v>
      </c>
      <c r="AJ21" s="462">
        <v>3.89514</v>
      </c>
      <c r="AK21" s="462">
        <v>4.9492500000000001</v>
      </c>
      <c r="AL21" s="462">
        <v>36.745229999999999</v>
      </c>
      <c r="AM21" s="462">
        <v>1.5515399999999999</v>
      </c>
      <c r="AN21" s="460">
        <v>147469453.80000001</v>
      </c>
      <c r="AO21" s="463">
        <v>0.57956700000000005</v>
      </c>
      <c r="AP21" s="460">
        <v>397846.24826999998</v>
      </c>
      <c r="AQ21" s="463">
        <v>-0.1087055</v>
      </c>
      <c r="AR21" s="462">
        <v>146.95400000000001</v>
      </c>
      <c r="AS21" s="460" t="s">
        <v>472</v>
      </c>
      <c r="AT21" s="462">
        <v>32.961500000000001</v>
      </c>
    </row>
    <row r="22" spans="1:46">
      <c r="A22" t="s">
        <v>822</v>
      </c>
      <c r="B22" t="s">
        <v>582</v>
      </c>
      <c r="C22" s="15">
        <v>0.16319444444444445</v>
      </c>
      <c r="E22" s="16">
        <v>300</v>
      </c>
      <c r="F22" s="16" t="s">
        <v>1039</v>
      </c>
      <c r="G22" s="140">
        <v>870</v>
      </c>
      <c r="H22" s="140">
        <v>782</v>
      </c>
      <c r="I22" s="323" t="s">
        <v>1300</v>
      </c>
      <c r="J22" s="16" t="s">
        <v>621</v>
      </c>
      <c r="K22" s="16">
        <v>4</v>
      </c>
      <c r="L22" s="16">
        <v>120</v>
      </c>
      <c r="M22" s="19">
        <v>7698.9647000000004</v>
      </c>
      <c r="N22" t="s">
        <v>994</v>
      </c>
      <c r="S22" s="431" t="s">
        <v>1100</v>
      </c>
      <c r="T22" s="352">
        <v>0</v>
      </c>
      <c r="U22" s="438">
        <v>0</v>
      </c>
      <c r="V22" s="431" t="s">
        <v>12</v>
      </c>
      <c r="W22" s="461">
        <v>92.739467375281095</v>
      </c>
      <c r="X22" s="461">
        <v>-9.6637774633733944</v>
      </c>
      <c r="Y22" s="461">
        <v>115.70585369700325</v>
      </c>
      <c r="Z22" s="465">
        <v>79.282859999999999</v>
      </c>
      <c r="AA22" s="465">
        <v>19.263660000000002</v>
      </c>
      <c r="AB22" s="462">
        <v>121.9862</v>
      </c>
      <c r="AC22" s="462">
        <v>68.721500000000006</v>
      </c>
      <c r="AD22" s="464">
        <v>4.0311085554000003</v>
      </c>
      <c r="AE22" s="462">
        <v>1.073</v>
      </c>
      <c r="AF22" s="462">
        <v>0.17</v>
      </c>
      <c r="AG22" s="462">
        <v>4.1100000000000003</v>
      </c>
      <c r="AH22" s="462">
        <v>91.971000000000004</v>
      </c>
      <c r="AI22" s="461">
        <v>1801.8040000000001</v>
      </c>
      <c r="AJ22" s="462">
        <v>3.8562699999999999</v>
      </c>
      <c r="AK22" s="462">
        <v>4.94916</v>
      </c>
      <c r="AL22" s="462">
        <v>36.660960000000003</v>
      </c>
      <c r="AM22" s="462">
        <v>1.5516300000000001</v>
      </c>
      <c r="AN22" s="460">
        <v>147469801.30000001</v>
      </c>
      <c r="AO22" s="463">
        <v>0.57860610000000001</v>
      </c>
      <c r="AP22" s="460">
        <v>397785.32698999997</v>
      </c>
      <c r="AQ22" s="463">
        <v>-9.43161E-2</v>
      </c>
      <c r="AR22" s="462">
        <v>146.9992</v>
      </c>
      <c r="AS22" s="460" t="s">
        <v>472</v>
      </c>
      <c r="AT22" s="462">
        <v>32.916400000000003</v>
      </c>
    </row>
    <row r="23" spans="1:46">
      <c r="A23" s="323" t="s">
        <v>902</v>
      </c>
      <c r="B23" t="s">
        <v>794</v>
      </c>
      <c r="C23" s="15">
        <v>0.17013888888888887</v>
      </c>
      <c r="E23" s="16">
        <v>300</v>
      </c>
      <c r="F23" s="16" t="s">
        <v>1039</v>
      </c>
      <c r="G23" s="140">
        <v>870</v>
      </c>
      <c r="H23" s="140">
        <v>782</v>
      </c>
      <c r="I23" t="s">
        <v>1300</v>
      </c>
      <c r="J23" s="16" t="s">
        <v>621</v>
      </c>
      <c r="K23" s="16">
        <v>4</v>
      </c>
      <c r="L23" s="16">
        <v>120</v>
      </c>
      <c r="M23" s="19">
        <v>7698.9647000000004</v>
      </c>
      <c r="N23" t="s">
        <v>994</v>
      </c>
      <c r="S23" s="433" t="s">
        <v>480</v>
      </c>
      <c r="T23" s="352">
        <v>0</v>
      </c>
      <c r="U23" s="438">
        <v>0</v>
      </c>
      <c r="V23" s="431" t="s">
        <v>12</v>
      </c>
      <c r="W23" s="461">
        <v>91.225994087691987</v>
      </c>
      <c r="X23" s="461">
        <v>-24.820753832332318</v>
      </c>
      <c r="Y23" s="461">
        <v>115.6958339154146</v>
      </c>
      <c r="Z23" s="465">
        <v>79.337680000000006</v>
      </c>
      <c r="AA23" s="465">
        <v>19.268139999999999</v>
      </c>
      <c r="AB23" s="462">
        <v>126.4171</v>
      </c>
      <c r="AC23" s="462">
        <v>70.445700000000002</v>
      </c>
      <c r="AD23" s="464">
        <v>4.1982315496</v>
      </c>
      <c r="AE23" s="462">
        <v>1.0609999999999999</v>
      </c>
      <c r="AF23" s="462">
        <v>0.16800000000000001</v>
      </c>
      <c r="AG23" s="462">
        <v>4.1100000000000003</v>
      </c>
      <c r="AH23" s="462">
        <v>91.992000000000004</v>
      </c>
      <c r="AI23" s="461">
        <v>1802.0409999999999</v>
      </c>
      <c r="AJ23" s="462">
        <v>3.8168899999999999</v>
      </c>
      <c r="AK23" s="462">
        <v>4.9494999999999996</v>
      </c>
      <c r="AL23" s="462">
        <v>36.576700000000002</v>
      </c>
      <c r="AM23" s="462">
        <v>1.55172</v>
      </c>
      <c r="AN23" s="460">
        <v>147470148.09999999</v>
      </c>
      <c r="AO23" s="463">
        <v>0.5776443</v>
      </c>
      <c r="AP23" s="460">
        <v>397733.10610999999</v>
      </c>
      <c r="AQ23" s="463">
        <v>-7.9710199999999995E-2</v>
      </c>
      <c r="AR23" s="462">
        <v>147.04390000000001</v>
      </c>
      <c r="AS23" s="460" t="s">
        <v>472</v>
      </c>
      <c r="AT23" s="462">
        <v>32.871899999999997</v>
      </c>
    </row>
    <row r="24" spans="1:46">
      <c r="A24" t="s">
        <v>822</v>
      </c>
      <c r="B24" t="s">
        <v>795</v>
      </c>
      <c r="C24" s="15">
        <v>0.17777777777777778</v>
      </c>
      <c r="E24" s="16">
        <v>300</v>
      </c>
      <c r="F24" s="16" t="s">
        <v>1039</v>
      </c>
      <c r="G24" s="140">
        <v>870</v>
      </c>
      <c r="H24" s="140">
        <v>782</v>
      </c>
      <c r="I24" t="s">
        <v>989</v>
      </c>
      <c r="J24" s="16" t="s">
        <v>621</v>
      </c>
      <c r="K24" s="16">
        <v>4</v>
      </c>
      <c r="L24" s="16">
        <v>120</v>
      </c>
      <c r="M24" s="19">
        <v>7698.9647000000004</v>
      </c>
      <c r="N24" t="s">
        <v>994</v>
      </c>
      <c r="S24" s="431" t="s">
        <v>1100</v>
      </c>
      <c r="T24" s="352">
        <v>0</v>
      </c>
      <c r="U24" s="438">
        <v>0</v>
      </c>
      <c r="V24" s="431" t="s">
        <v>200</v>
      </c>
      <c r="W24" s="461">
        <v>92.794260156840096</v>
      </c>
      <c r="X24" s="461">
        <v>-7.6448836298332719</v>
      </c>
      <c r="Y24" s="461">
        <v>397.64722127974801</v>
      </c>
      <c r="Z24" s="465">
        <v>79.397480000000002</v>
      </c>
      <c r="AA24" s="465">
        <v>19.27251</v>
      </c>
      <c r="AB24" s="462">
        <v>132.126</v>
      </c>
      <c r="AC24" s="462">
        <v>72.221900000000005</v>
      </c>
      <c r="AD24" s="464">
        <v>4.3820668432999996</v>
      </c>
      <c r="AE24" s="462">
        <v>1.05</v>
      </c>
      <c r="AF24" s="462">
        <v>0.16600000000000001</v>
      </c>
      <c r="AG24" s="462">
        <v>4.1100000000000003</v>
      </c>
      <c r="AH24" s="462">
        <v>92.015000000000001</v>
      </c>
      <c r="AI24" s="461">
        <v>1802.2550000000001</v>
      </c>
      <c r="AJ24" s="462">
        <v>3.77305</v>
      </c>
      <c r="AK24" s="462">
        <v>4.9503599999999999</v>
      </c>
      <c r="AL24" s="462">
        <v>36.484000000000002</v>
      </c>
      <c r="AM24" s="462">
        <v>1.5518099999999999</v>
      </c>
      <c r="AN24" s="460">
        <v>147470529</v>
      </c>
      <c r="AO24" s="463">
        <v>0.57658560000000003</v>
      </c>
      <c r="AP24" s="460">
        <v>397685.85699</v>
      </c>
      <c r="AQ24" s="463">
        <v>-6.3425999999999996E-2</v>
      </c>
      <c r="AR24" s="462">
        <v>147.0925</v>
      </c>
      <c r="AS24" s="460" t="s">
        <v>472</v>
      </c>
      <c r="AT24" s="462">
        <v>32.823500000000003</v>
      </c>
    </row>
    <row r="25" spans="1:46">
      <c r="A25" t="s">
        <v>257</v>
      </c>
      <c r="B25" t="s">
        <v>797</v>
      </c>
      <c r="C25" s="15">
        <v>0.18680555555555556</v>
      </c>
      <c r="E25" s="16">
        <v>300</v>
      </c>
      <c r="F25" s="16" t="s">
        <v>1039</v>
      </c>
      <c r="G25" s="140">
        <v>870</v>
      </c>
      <c r="H25" s="140">
        <v>782</v>
      </c>
      <c r="I25" t="s">
        <v>989</v>
      </c>
      <c r="J25" s="16" t="s">
        <v>621</v>
      </c>
      <c r="K25" s="16">
        <v>4</v>
      </c>
      <c r="L25" s="16">
        <v>120</v>
      </c>
      <c r="M25" s="19">
        <v>7698.9647000000004</v>
      </c>
      <c r="N25" t="s">
        <v>994</v>
      </c>
      <c r="S25" s="431" t="s">
        <v>498</v>
      </c>
      <c r="T25" s="352">
        <v>0</v>
      </c>
      <c r="U25" s="438">
        <v>0</v>
      </c>
      <c r="V25" s="431" t="s">
        <v>200</v>
      </c>
      <c r="W25" s="461">
        <v>95.377594732274574</v>
      </c>
      <c r="X25" s="461">
        <v>21.832930652547429</v>
      </c>
      <c r="Y25" s="461">
        <v>397.61229161629171</v>
      </c>
      <c r="Z25" s="465">
        <v>79.467590000000001</v>
      </c>
      <c r="AA25" s="465">
        <v>19.276890000000002</v>
      </c>
      <c r="AB25" s="462">
        <v>140.26060000000001</v>
      </c>
      <c r="AC25" s="462">
        <v>74.101200000000006</v>
      </c>
      <c r="AD25" s="464">
        <v>4.5993267357000001</v>
      </c>
      <c r="AE25" s="462">
        <v>1.0389999999999999</v>
      </c>
      <c r="AF25" s="462">
        <v>0.16400000000000001</v>
      </c>
      <c r="AG25" s="462">
        <v>4.1100000000000003</v>
      </c>
      <c r="AH25" s="462">
        <v>92.042000000000002</v>
      </c>
      <c r="AI25" s="461">
        <v>1802.4449999999999</v>
      </c>
      <c r="AJ25" s="462">
        <v>3.7206399999999999</v>
      </c>
      <c r="AK25" s="462">
        <v>4.9520600000000004</v>
      </c>
      <c r="AL25" s="462">
        <v>36.374459999999999</v>
      </c>
      <c r="AM25" s="462">
        <v>1.55193</v>
      </c>
      <c r="AN25" s="460">
        <v>147470978.30000001</v>
      </c>
      <c r="AO25" s="463">
        <v>0.57533310000000004</v>
      </c>
      <c r="AP25" s="460">
        <v>397643.96831000003</v>
      </c>
      <c r="AQ25" s="463">
        <v>-4.3935299999999997E-2</v>
      </c>
      <c r="AR25" s="462">
        <v>147.14920000000001</v>
      </c>
      <c r="AS25" s="460" t="s">
        <v>472</v>
      </c>
      <c r="AT25" s="462">
        <v>32.7669</v>
      </c>
    </row>
    <row r="26" spans="1:46">
      <c r="A26" t="s">
        <v>422</v>
      </c>
      <c r="B26" t="s">
        <v>798</v>
      </c>
      <c r="C26" s="15">
        <v>0.19166666666666665</v>
      </c>
      <c r="E26" s="16">
        <v>30</v>
      </c>
      <c r="F26" s="16" t="s">
        <v>1039</v>
      </c>
      <c r="G26" s="140">
        <v>870</v>
      </c>
      <c r="H26" s="140">
        <v>782</v>
      </c>
      <c r="I26" t="s">
        <v>1181</v>
      </c>
      <c r="J26" s="16" t="s">
        <v>621</v>
      </c>
      <c r="K26" s="16">
        <v>4</v>
      </c>
      <c r="L26" s="16">
        <v>120</v>
      </c>
      <c r="M26" s="19">
        <v>7698.9647000000004</v>
      </c>
      <c r="N26" t="s">
        <v>994</v>
      </c>
      <c r="S26" s="431" t="s">
        <v>1188</v>
      </c>
      <c r="T26" s="352"/>
      <c r="U26" s="438"/>
      <c r="V26" s="342"/>
      <c r="W26"/>
      <c r="X26"/>
      <c r="Y26"/>
      <c r="Z26" s="465">
        <v>79.489059999999995</v>
      </c>
      <c r="AA26" s="465">
        <v>19.27807</v>
      </c>
      <c r="AB26" s="462">
        <v>143.11109999999999</v>
      </c>
      <c r="AC26" s="462">
        <v>74.618399999999994</v>
      </c>
      <c r="AD26" s="464">
        <v>4.6661759333999999</v>
      </c>
      <c r="AE26" s="462">
        <v>1.0369999999999999</v>
      </c>
      <c r="AF26" s="462">
        <v>0.16400000000000001</v>
      </c>
      <c r="AG26" s="462">
        <v>4.1100000000000003</v>
      </c>
      <c r="AH26" s="462">
        <v>92.05</v>
      </c>
      <c r="AI26" s="461">
        <v>1802.489</v>
      </c>
      <c r="AJ26" s="462">
        <v>3.7044000000000001</v>
      </c>
      <c r="AK26" s="462">
        <v>4.9527400000000004</v>
      </c>
      <c r="AL26" s="462">
        <v>36.34075</v>
      </c>
      <c r="AM26" s="462">
        <v>1.55196</v>
      </c>
      <c r="AN26" s="460">
        <v>147471116.30000001</v>
      </c>
      <c r="AO26" s="463">
        <v>0.5749474</v>
      </c>
      <c r="AP26" s="460">
        <v>397634.14795999997</v>
      </c>
      <c r="AQ26" s="463">
        <v>-3.7893400000000001E-2</v>
      </c>
      <c r="AR26" s="462">
        <v>147.16650000000001</v>
      </c>
      <c r="AS26" s="460" t="s">
        <v>472</v>
      </c>
      <c r="AT26" s="462">
        <v>32.749600000000001</v>
      </c>
    </row>
    <row r="27" spans="1:46">
      <c r="A27" t="s">
        <v>1338</v>
      </c>
      <c r="B27" t="s">
        <v>824</v>
      </c>
      <c r="C27" s="15">
        <v>0.19375000000000001</v>
      </c>
      <c r="D27" s="38">
        <v>0</v>
      </c>
      <c r="E27" s="16">
        <v>30</v>
      </c>
      <c r="F27" s="16" t="s">
        <v>1038</v>
      </c>
      <c r="G27" s="140">
        <v>880</v>
      </c>
      <c r="H27" s="140">
        <v>866</v>
      </c>
      <c r="I27" s="35" t="s">
        <v>526</v>
      </c>
      <c r="J27" s="16" t="s">
        <v>620</v>
      </c>
      <c r="K27" s="16">
        <v>4</v>
      </c>
      <c r="L27" s="16">
        <v>120</v>
      </c>
      <c r="M27" s="153">
        <v>7647.38</v>
      </c>
      <c r="O27" s="140">
        <v>264.2</v>
      </c>
      <c r="P27" s="140">
        <v>262.8</v>
      </c>
      <c r="S27"/>
      <c r="T27" s="352"/>
      <c r="U27" s="438"/>
      <c r="V27" s="342"/>
      <c r="W27"/>
      <c r="X27"/>
      <c r="Y27"/>
    </row>
    <row r="28" spans="1:46" ht="13.75" customHeight="1">
      <c r="A28" t="s">
        <v>1338</v>
      </c>
      <c r="B28" t="s">
        <v>941</v>
      </c>
      <c r="C28" s="15">
        <v>0.19583333333333333</v>
      </c>
      <c r="D28" s="38">
        <v>0</v>
      </c>
      <c r="E28" s="16">
        <v>30</v>
      </c>
      <c r="F28" s="16" t="s">
        <v>744</v>
      </c>
      <c r="G28" s="140">
        <v>1190</v>
      </c>
      <c r="H28" s="140">
        <v>999</v>
      </c>
      <c r="I28" s="35" t="s">
        <v>526</v>
      </c>
      <c r="J28" s="16" t="s">
        <v>620</v>
      </c>
      <c r="K28" s="16">
        <v>4</v>
      </c>
      <c r="L28" s="16">
        <v>120</v>
      </c>
      <c r="M28" s="8">
        <v>5891.451</v>
      </c>
      <c r="N28" t="s">
        <v>312</v>
      </c>
      <c r="O28" s="140">
        <v>265.2</v>
      </c>
      <c r="P28" s="140">
        <v>266.39999999999998</v>
      </c>
      <c r="S28"/>
      <c r="T28" s="352"/>
      <c r="U28" s="438"/>
      <c r="V28" s="342"/>
      <c r="W28"/>
      <c r="X28"/>
      <c r="Y28"/>
    </row>
    <row r="29" spans="1:46">
      <c r="A29" t="s">
        <v>257</v>
      </c>
      <c r="B29" t="s">
        <v>1040</v>
      </c>
      <c r="C29" s="15">
        <v>0.20138888888888887</v>
      </c>
      <c r="E29" s="16">
        <v>300</v>
      </c>
      <c r="F29" s="16" t="s">
        <v>744</v>
      </c>
      <c r="G29" s="140">
        <v>1190</v>
      </c>
      <c r="H29" s="140">
        <v>1102</v>
      </c>
      <c r="I29" t="s">
        <v>1300</v>
      </c>
      <c r="J29" s="16" t="s">
        <v>621</v>
      </c>
      <c r="K29" s="16">
        <v>4</v>
      </c>
      <c r="L29" s="16">
        <v>120</v>
      </c>
      <c r="M29" s="19">
        <v>5889.9508999999998</v>
      </c>
      <c r="N29" t="s">
        <v>994</v>
      </c>
      <c r="S29" s="431" t="s">
        <v>498</v>
      </c>
      <c r="T29" s="352">
        <v>0</v>
      </c>
      <c r="U29" s="438">
        <v>0</v>
      </c>
      <c r="V29" s="431" t="s">
        <v>12</v>
      </c>
      <c r="W29" s="461">
        <v>95.594805221329054</v>
      </c>
      <c r="X29" s="461">
        <v>24.413132196660548</v>
      </c>
      <c r="Y29" s="461">
        <v>115.66095092557907</v>
      </c>
      <c r="Z29" s="465">
        <v>79.579909999999998</v>
      </c>
      <c r="AA29" s="465">
        <v>19.28219</v>
      </c>
      <c r="AB29" s="462">
        <v>157.21010000000001</v>
      </c>
      <c r="AC29" s="462">
        <v>76.392499999999998</v>
      </c>
      <c r="AD29" s="464">
        <v>4.9502850236000002</v>
      </c>
      <c r="AE29" s="462">
        <v>1.028</v>
      </c>
      <c r="AF29" s="462">
        <v>0.16300000000000001</v>
      </c>
      <c r="AG29" s="462">
        <v>4.0999999999999996</v>
      </c>
      <c r="AH29" s="462">
        <v>92.084000000000003</v>
      </c>
      <c r="AI29" s="461">
        <v>1802.605</v>
      </c>
      <c r="AJ29" s="462">
        <v>3.6349100000000001</v>
      </c>
      <c r="AK29" s="462">
        <v>4.9564500000000002</v>
      </c>
      <c r="AL29" s="462">
        <v>36.197499999999998</v>
      </c>
      <c r="AM29" s="462">
        <v>1.5521100000000001</v>
      </c>
      <c r="AN29" s="460">
        <v>147471701.90000001</v>
      </c>
      <c r="AO29" s="463">
        <v>0.57330709999999996</v>
      </c>
      <c r="AP29" s="460">
        <v>397608.66041999997</v>
      </c>
      <c r="AQ29" s="463">
        <v>-1.20371E-2</v>
      </c>
      <c r="AR29" s="462">
        <v>147.2396</v>
      </c>
      <c r="AS29" s="460" t="s">
        <v>472</v>
      </c>
      <c r="AT29" s="462">
        <v>32.676699999999997</v>
      </c>
    </row>
    <row r="30" spans="1:46">
      <c r="A30" t="s">
        <v>822</v>
      </c>
      <c r="B30" t="s">
        <v>1041</v>
      </c>
      <c r="C30" s="15">
        <v>0.20625000000000002</v>
      </c>
      <c r="E30" s="16">
        <v>300</v>
      </c>
      <c r="F30" s="16" t="s">
        <v>744</v>
      </c>
      <c r="G30" s="140">
        <v>1190</v>
      </c>
      <c r="H30" s="140">
        <v>1102</v>
      </c>
      <c r="I30" t="s">
        <v>1300</v>
      </c>
      <c r="J30" s="16" t="s">
        <v>621</v>
      </c>
      <c r="K30" s="16">
        <v>4</v>
      </c>
      <c r="L30" s="16">
        <v>120</v>
      </c>
      <c r="M30" s="19">
        <v>5889.9508999999998</v>
      </c>
      <c r="N30" t="s">
        <v>994</v>
      </c>
      <c r="S30" s="431" t="s">
        <v>1100</v>
      </c>
      <c r="T30" s="352">
        <v>0</v>
      </c>
      <c r="U30" s="438">
        <v>0</v>
      </c>
      <c r="V30" s="431" t="s">
        <v>12</v>
      </c>
      <c r="W30" s="461">
        <v>92.48514927220296</v>
      </c>
      <c r="X30" s="461">
        <v>-9.6924720609328823</v>
      </c>
      <c r="Y30" s="461">
        <v>115.65794763261692</v>
      </c>
      <c r="Z30" s="465">
        <v>79.617170000000002</v>
      </c>
      <c r="AA30" s="465">
        <v>19.283460000000002</v>
      </c>
      <c r="AB30" s="462">
        <v>163.90430000000001</v>
      </c>
      <c r="AC30" s="462">
        <v>76.879400000000004</v>
      </c>
      <c r="AD30" s="464">
        <v>5.0672711195</v>
      </c>
      <c r="AE30" s="462">
        <v>1.026</v>
      </c>
      <c r="AF30" s="462">
        <v>0.16200000000000001</v>
      </c>
      <c r="AG30" s="462">
        <v>4.0999999999999996</v>
      </c>
      <c r="AH30" s="462">
        <v>92.097999999999999</v>
      </c>
      <c r="AI30" s="461">
        <v>1802.617</v>
      </c>
      <c r="AJ30" s="462">
        <v>3.6061200000000002</v>
      </c>
      <c r="AK30" s="462">
        <v>4.95838</v>
      </c>
      <c r="AL30" s="462">
        <v>36.13852</v>
      </c>
      <c r="AM30" s="462">
        <v>1.55217</v>
      </c>
      <c r="AN30" s="460">
        <v>147471942.59999999</v>
      </c>
      <c r="AO30" s="463">
        <v>0.572631</v>
      </c>
      <c r="AP30" s="460">
        <v>397605.85255000001</v>
      </c>
      <c r="AQ30" s="463">
        <v>-1.3286000000000001E-3</v>
      </c>
      <c r="AR30" s="462">
        <v>147.26949999999999</v>
      </c>
      <c r="AS30" s="460" t="s">
        <v>472</v>
      </c>
      <c r="AT30" s="462">
        <v>32.646799999999999</v>
      </c>
    </row>
    <row r="31" spans="1:46">
      <c r="A31" s="323" t="s">
        <v>902</v>
      </c>
      <c r="B31" t="s">
        <v>1042</v>
      </c>
      <c r="C31" s="15">
        <v>0.21111111111111111</v>
      </c>
      <c r="E31" s="16">
        <v>300</v>
      </c>
      <c r="F31" s="16" t="s">
        <v>744</v>
      </c>
      <c r="G31" s="140">
        <v>1190</v>
      </c>
      <c r="H31" s="140">
        <v>1102</v>
      </c>
      <c r="I31" t="s">
        <v>1300</v>
      </c>
      <c r="J31" s="16" t="s">
        <v>621</v>
      </c>
      <c r="K31" s="16">
        <v>4</v>
      </c>
      <c r="L31" s="16">
        <v>120</v>
      </c>
      <c r="M31" s="19">
        <v>5889.9508999999998</v>
      </c>
      <c r="N31" t="s">
        <v>994</v>
      </c>
      <c r="S31" s="433" t="s">
        <v>480</v>
      </c>
      <c r="T31" s="352">
        <v>0</v>
      </c>
      <c r="U31" s="438">
        <v>0</v>
      </c>
      <c r="V31" s="431" t="s">
        <v>12</v>
      </c>
      <c r="W31" s="461">
        <v>90.97651414052747</v>
      </c>
      <c r="X31" s="461">
        <v>-24.851936452285383</v>
      </c>
      <c r="Y31" s="461">
        <v>115.65968660231738</v>
      </c>
      <c r="Z31" s="465">
        <v>79.654390000000006</v>
      </c>
      <c r="AA31" s="465">
        <v>19.284479999999999</v>
      </c>
      <c r="AB31" s="462">
        <v>170.99600000000001</v>
      </c>
      <c r="AC31" s="462">
        <v>77.197400000000002</v>
      </c>
      <c r="AD31" s="464">
        <v>5.1842572154999997</v>
      </c>
      <c r="AE31" s="462">
        <v>1.0249999999999999</v>
      </c>
      <c r="AF31" s="462">
        <v>0.16200000000000001</v>
      </c>
      <c r="AG31" s="462">
        <v>4.0999999999999996</v>
      </c>
      <c r="AH31" s="462">
        <v>92.111999999999995</v>
      </c>
      <c r="AI31" s="461">
        <v>1802.61</v>
      </c>
      <c r="AJ31" s="462">
        <v>3.5772699999999999</v>
      </c>
      <c r="AK31" s="462">
        <v>4.9605399999999999</v>
      </c>
      <c r="AL31" s="462">
        <v>36.079529999999998</v>
      </c>
      <c r="AM31" s="462">
        <v>1.55223</v>
      </c>
      <c r="AN31" s="460">
        <v>147472182.90000001</v>
      </c>
      <c r="AO31" s="463">
        <v>0.57195459999999998</v>
      </c>
      <c r="AP31" s="460">
        <v>397607.54736999999</v>
      </c>
      <c r="AQ31" s="463">
        <v>9.4015000000000001E-3</v>
      </c>
      <c r="AR31" s="462">
        <v>147.29929999999999</v>
      </c>
      <c r="AS31" s="460" t="s">
        <v>472</v>
      </c>
      <c r="AT31" s="462">
        <v>32.617100000000001</v>
      </c>
    </row>
    <row r="32" spans="1:46">
      <c r="A32" s="323" t="s">
        <v>902</v>
      </c>
      <c r="B32" t="s">
        <v>1043</v>
      </c>
      <c r="C32" s="15">
        <v>0.22013888888888888</v>
      </c>
      <c r="E32" s="16">
        <v>300</v>
      </c>
      <c r="F32" s="16" t="s">
        <v>744</v>
      </c>
      <c r="G32" s="140">
        <v>1190</v>
      </c>
      <c r="H32" s="140">
        <v>1102</v>
      </c>
      <c r="I32" t="s">
        <v>1300</v>
      </c>
      <c r="J32" s="16" t="s">
        <v>621</v>
      </c>
      <c r="K32" s="16">
        <v>4</v>
      </c>
      <c r="L32" s="16">
        <v>180</v>
      </c>
      <c r="M32" s="19">
        <v>5889.9508999999998</v>
      </c>
      <c r="N32" t="s">
        <v>995</v>
      </c>
      <c r="S32" s="433" t="s">
        <v>480</v>
      </c>
      <c r="T32" s="352">
        <v>0</v>
      </c>
      <c r="U32" s="438">
        <v>0</v>
      </c>
      <c r="V32" s="431" t="s">
        <v>12</v>
      </c>
      <c r="W32" s="461">
        <v>91.017381078134136</v>
      </c>
      <c r="X32" s="461">
        <v>-23.858726437191521</v>
      </c>
      <c r="Y32" s="461">
        <v>173.49142675487838</v>
      </c>
      <c r="Z32" s="465">
        <v>79.723439999999997</v>
      </c>
      <c r="AA32" s="465">
        <v>19.285710000000002</v>
      </c>
      <c r="AB32" s="462">
        <v>184.65950000000001</v>
      </c>
      <c r="AC32" s="462">
        <v>77.301699999999997</v>
      </c>
      <c r="AD32" s="464">
        <v>5.4015171080000002</v>
      </c>
      <c r="AE32" s="462">
        <v>1.0249999999999999</v>
      </c>
      <c r="AF32" s="462">
        <v>0.16200000000000001</v>
      </c>
      <c r="AG32" s="462">
        <v>4.0999999999999996</v>
      </c>
      <c r="AH32" s="462">
        <v>92.138000000000005</v>
      </c>
      <c r="AI32" s="461">
        <v>1802.5409999999999</v>
      </c>
      <c r="AJ32" s="462">
        <v>3.5235699999999999</v>
      </c>
      <c r="AK32" s="462">
        <v>4.9651699999999996</v>
      </c>
      <c r="AL32" s="462">
        <v>35.969990000000003</v>
      </c>
      <c r="AM32" s="462">
        <v>1.5523400000000001</v>
      </c>
      <c r="AN32" s="460">
        <v>147472628.59999999</v>
      </c>
      <c r="AO32" s="463">
        <v>0.57069729999999996</v>
      </c>
      <c r="AP32" s="460">
        <v>397622.66184000002</v>
      </c>
      <c r="AQ32" s="463">
        <v>2.9353000000000001E-2</v>
      </c>
      <c r="AR32" s="462">
        <v>147.3545</v>
      </c>
      <c r="AS32" s="460" t="s">
        <v>472</v>
      </c>
      <c r="AT32" s="462">
        <v>32.561999999999998</v>
      </c>
    </row>
    <row r="33" spans="1:46">
      <c r="A33" s="323" t="s">
        <v>902</v>
      </c>
      <c r="B33" t="s">
        <v>1044</v>
      </c>
      <c r="C33" s="15">
        <v>0.22569444444444445</v>
      </c>
      <c r="E33" s="16">
        <v>300</v>
      </c>
      <c r="F33" s="16" t="s">
        <v>744</v>
      </c>
      <c r="G33" s="140">
        <v>1190</v>
      </c>
      <c r="H33" s="140">
        <v>1102</v>
      </c>
      <c r="I33" t="s">
        <v>989</v>
      </c>
      <c r="J33" s="16" t="s">
        <v>621</v>
      </c>
      <c r="K33" s="16">
        <v>4</v>
      </c>
      <c r="L33" s="16">
        <v>180</v>
      </c>
      <c r="M33" s="19">
        <v>5889.9508999999998</v>
      </c>
      <c r="N33" t="s">
        <v>995</v>
      </c>
      <c r="S33" s="433" t="s">
        <v>480</v>
      </c>
      <c r="T33" s="352">
        <v>0</v>
      </c>
      <c r="U33" s="438">
        <v>0</v>
      </c>
      <c r="V33" s="431" t="s">
        <v>200</v>
      </c>
      <c r="W33" s="461">
        <v>91.291647430961376</v>
      </c>
      <c r="X33" s="461">
        <v>-20.566908984788533</v>
      </c>
      <c r="Y33" s="461">
        <v>397.60240964886998</v>
      </c>
      <c r="Z33" s="465">
        <v>79.765950000000004</v>
      </c>
      <c r="AA33" s="465">
        <v>19.28604</v>
      </c>
      <c r="AB33" s="462">
        <v>192.9332</v>
      </c>
      <c r="AC33" s="462">
        <v>77.046800000000005</v>
      </c>
      <c r="AD33" s="464">
        <v>5.5352155033999999</v>
      </c>
      <c r="AE33" s="462">
        <v>1.026</v>
      </c>
      <c r="AF33" s="462">
        <v>0.16200000000000001</v>
      </c>
      <c r="AG33" s="462">
        <v>4.0999999999999996</v>
      </c>
      <c r="AH33" s="462">
        <v>92.153999999999996</v>
      </c>
      <c r="AI33" s="461">
        <v>1802.4639999999999</v>
      </c>
      <c r="AJ33" s="462">
        <v>3.4904999999999999</v>
      </c>
      <c r="AK33" s="462">
        <v>4.9684400000000002</v>
      </c>
      <c r="AL33" s="462">
        <v>35.902569999999997</v>
      </c>
      <c r="AM33" s="462">
        <v>1.5524100000000001</v>
      </c>
      <c r="AN33" s="460">
        <v>147472902.30000001</v>
      </c>
      <c r="AO33" s="463">
        <v>0.56992299999999996</v>
      </c>
      <c r="AP33" s="460">
        <v>397639.69789000001</v>
      </c>
      <c r="AQ33" s="463">
        <v>4.1624099999999997E-2</v>
      </c>
      <c r="AR33" s="462">
        <v>147.38839999999999</v>
      </c>
      <c r="AS33" s="460" t="s">
        <v>472</v>
      </c>
      <c r="AT33" s="462">
        <v>32.528199999999998</v>
      </c>
    </row>
    <row r="34" spans="1:46">
      <c r="A34" s="323" t="s">
        <v>902</v>
      </c>
      <c r="B34" t="s">
        <v>874</v>
      </c>
      <c r="C34" s="15">
        <v>0.23124999999999998</v>
      </c>
      <c r="E34" s="16">
        <v>300</v>
      </c>
      <c r="F34" s="16" t="s">
        <v>744</v>
      </c>
      <c r="G34" s="140">
        <v>1190</v>
      </c>
      <c r="H34" s="140">
        <v>1102</v>
      </c>
      <c r="I34" t="s">
        <v>313</v>
      </c>
      <c r="J34" s="16" t="s">
        <v>621</v>
      </c>
      <c r="K34" s="16">
        <v>4</v>
      </c>
      <c r="L34" s="16">
        <v>180</v>
      </c>
      <c r="M34" s="19">
        <v>5889.9508999999998</v>
      </c>
      <c r="S34" s="433" t="s">
        <v>480</v>
      </c>
      <c r="T34" s="352">
        <v>-28</v>
      </c>
      <c r="U34" s="438">
        <v>0</v>
      </c>
      <c r="V34" s="431" t="s">
        <v>12</v>
      </c>
      <c r="W34" s="461">
        <v>91.668891528137479</v>
      </c>
      <c r="X34" s="461">
        <v>-15.6637737177986</v>
      </c>
      <c r="Y34" s="461">
        <v>868.10946848018921</v>
      </c>
      <c r="Z34" s="465">
        <v>79.808509999999998</v>
      </c>
      <c r="AA34" s="465">
        <v>19.28604</v>
      </c>
      <c r="AB34" s="462">
        <v>200.77459999999999</v>
      </c>
      <c r="AC34" s="462">
        <v>76.563000000000002</v>
      </c>
      <c r="AD34" s="464">
        <v>5.6689138986999996</v>
      </c>
      <c r="AE34" s="462">
        <v>1.028</v>
      </c>
      <c r="AF34" s="462">
        <v>0.16300000000000001</v>
      </c>
      <c r="AG34" s="462">
        <v>4.0999999999999996</v>
      </c>
      <c r="AH34" s="462">
        <v>92.17</v>
      </c>
      <c r="AI34" s="461">
        <v>1802.36</v>
      </c>
      <c r="AJ34" s="462">
        <v>3.4574500000000001</v>
      </c>
      <c r="AK34" s="462">
        <v>4.9720199999999997</v>
      </c>
      <c r="AL34" s="462">
        <v>35.835160000000002</v>
      </c>
      <c r="AM34" s="462">
        <v>1.5524800000000001</v>
      </c>
      <c r="AN34" s="460">
        <v>147473175.69999999</v>
      </c>
      <c r="AO34" s="463">
        <v>0.56914819999999999</v>
      </c>
      <c r="AP34" s="460">
        <v>397662.61950999999</v>
      </c>
      <c r="AQ34" s="463">
        <v>5.3872499999999997E-2</v>
      </c>
      <c r="AR34" s="462">
        <v>147.42230000000001</v>
      </c>
      <c r="AS34" s="460" t="s">
        <v>472</v>
      </c>
      <c r="AT34" s="462">
        <v>32.494399999999999</v>
      </c>
    </row>
    <row r="35" spans="1:46">
      <c r="A35" s="323" t="s">
        <v>902</v>
      </c>
      <c r="B35" t="s">
        <v>875</v>
      </c>
      <c r="C35" s="15">
        <v>0.23819444444444446</v>
      </c>
      <c r="E35" s="16">
        <v>300</v>
      </c>
      <c r="F35" s="16" t="s">
        <v>744</v>
      </c>
      <c r="G35" s="140">
        <v>1190</v>
      </c>
      <c r="H35" s="140">
        <v>1102</v>
      </c>
      <c r="I35" t="s">
        <v>314</v>
      </c>
      <c r="J35" s="16" t="s">
        <v>621</v>
      </c>
      <c r="K35" s="16">
        <v>4</v>
      </c>
      <c r="L35" s="16">
        <v>180</v>
      </c>
      <c r="M35" s="19">
        <v>5889.9508999999998</v>
      </c>
      <c r="S35" s="433" t="s">
        <v>480</v>
      </c>
      <c r="T35" s="352">
        <v>-42</v>
      </c>
      <c r="U35" s="438">
        <v>0</v>
      </c>
      <c r="V35" s="431" t="s">
        <v>12</v>
      </c>
      <c r="W35" s="461">
        <v>91.821360188293099</v>
      </c>
      <c r="X35" s="461">
        <v>-13.033596969484098</v>
      </c>
      <c r="Y35" s="461">
        <v>1228.5683917043184</v>
      </c>
      <c r="Z35" s="465">
        <v>79.861829999999998</v>
      </c>
      <c r="AA35" s="465">
        <v>19.285589999999999</v>
      </c>
      <c r="AB35" s="462">
        <v>209.6979</v>
      </c>
      <c r="AC35" s="462">
        <v>75.673000000000002</v>
      </c>
      <c r="AD35" s="464">
        <v>5.8360368930000002</v>
      </c>
      <c r="AE35" s="462">
        <v>1.032</v>
      </c>
      <c r="AF35" s="462">
        <v>0.16300000000000001</v>
      </c>
      <c r="AG35" s="462">
        <v>4.0999999999999996</v>
      </c>
      <c r="AH35" s="462">
        <v>92.19</v>
      </c>
      <c r="AI35" s="461">
        <v>1802.193</v>
      </c>
      <c r="AJ35" s="462">
        <v>3.41622</v>
      </c>
      <c r="AK35" s="462">
        <v>4.9769399999999999</v>
      </c>
      <c r="AL35" s="462">
        <v>35.750900000000001</v>
      </c>
      <c r="AM35" s="462">
        <v>1.55257</v>
      </c>
      <c r="AN35" s="460">
        <v>147473516.90000001</v>
      </c>
      <c r="AO35" s="463">
        <v>0.56817899999999999</v>
      </c>
      <c r="AP35" s="460">
        <v>397699.52545999998</v>
      </c>
      <c r="AQ35" s="463">
        <v>6.9128700000000001E-2</v>
      </c>
      <c r="AR35" s="462">
        <v>147.46469999999999</v>
      </c>
      <c r="AS35" s="460" t="s">
        <v>472</v>
      </c>
      <c r="AT35" s="462">
        <v>32.452100000000002</v>
      </c>
    </row>
    <row r="36" spans="1:46">
      <c r="A36" s="323" t="s">
        <v>902</v>
      </c>
      <c r="B36" t="s">
        <v>877</v>
      </c>
      <c r="C36" s="15">
        <v>0.24444444444444446</v>
      </c>
      <c r="E36" s="16">
        <v>300</v>
      </c>
      <c r="F36" s="16" t="s">
        <v>744</v>
      </c>
      <c r="G36" s="140">
        <v>1190</v>
      </c>
      <c r="H36" s="140">
        <v>1102</v>
      </c>
      <c r="I36" t="s">
        <v>315</v>
      </c>
      <c r="J36" s="16" t="s">
        <v>621</v>
      </c>
      <c r="K36" s="16">
        <v>4</v>
      </c>
      <c r="L36" s="16">
        <v>180</v>
      </c>
      <c r="M36" s="19">
        <v>5889.9508999999998</v>
      </c>
      <c r="S36" s="433" t="s">
        <v>480</v>
      </c>
      <c r="T36" s="352">
        <v>-60</v>
      </c>
      <c r="U36" s="438">
        <v>0</v>
      </c>
      <c r="V36" s="431" t="s">
        <v>12</v>
      </c>
      <c r="W36" s="461">
        <v>91.951277291460485</v>
      </c>
      <c r="X36" s="461">
        <v>-10.466453363930379</v>
      </c>
      <c r="Y36" s="461">
        <v>1699.0886538352597</v>
      </c>
      <c r="Z36" s="465">
        <v>79.909989999999993</v>
      </c>
      <c r="AA36" s="465">
        <v>19.284749999999999</v>
      </c>
      <c r="AB36" s="462">
        <v>216.7809</v>
      </c>
      <c r="AC36" s="462">
        <v>74.643900000000002</v>
      </c>
      <c r="AD36" s="464">
        <v>5.9864475877999999</v>
      </c>
      <c r="AE36" s="462">
        <v>1.0369999999999999</v>
      </c>
      <c r="AF36" s="462">
        <v>0.16400000000000001</v>
      </c>
      <c r="AG36" s="462">
        <v>4.0999999999999996</v>
      </c>
      <c r="AH36" s="462">
        <v>92.207999999999998</v>
      </c>
      <c r="AI36" s="461">
        <v>1802.0070000000001</v>
      </c>
      <c r="AJ36" s="462">
        <v>3.3792300000000002</v>
      </c>
      <c r="AK36" s="462">
        <v>4.9817999999999998</v>
      </c>
      <c r="AL36" s="462">
        <v>35.675060000000002</v>
      </c>
      <c r="AM36" s="462">
        <v>1.55264</v>
      </c>
      <c r="AN36" s="460">
        <v>147473823.5</v>
      </c>
      <c r="AO36" s="463">
        <v>0.56730610000000004</v>
      </c>
      <c r="AP36" s="460">
        <v>397740.54824999999</v>
      </c>
      <c r="AQ36" s="463">
        <v>8.2785999999999998E-2</v>
      </c>
      <c r="AR36" s="462">
        <v>147.50290000000001</v>
      </c>
      <c r="AS36" s="460" t="s">
        <v>472</v>
      </c>
      <c r="AT36" s="462">
        <v>32.414000000000001</v>
      </c>
    </row>
    <row r="37" spans="1:46">
      <c r="A37" t="s">
        <v>1188</v>
      </c>
      <c r="B37" t="s">
        <v>879</v>
      </c>
      <c r="C37" s="15">
        <v>0.24930555555555556</v>
      </c>
      <c r="E37" s="16">
        <v>30</v>
      </c>
      <c r="F37" s="16" t="s">
        <v>744</v>
      </c>
      <c r="G37" s="140">
        <v>1190</v>
      </c>
      <c r="H37" s="140">
        <v>1102</v>
      </c>
      <c r="I37" t="s">
        <v>1181</v>
      </c>
      <c r="J37" s="16" t="s">
        <v>621</v>
      </c>
      <c r="K37" s="16">
        <v>4</v>
      </c>
      <c r="L37" s="16">
        <v>180</v>
      </c>
      <c r="M37" s="19">
        <v>5889.9508999999998</v>
      </c>
      <c r="S37" s="431" t="s">
        <v>1188</v>
      </c>
      <c r="T37" s="352"/>
      <c r="U37" s="438"/>
      <c r="V37" s="342"/>
      <c r="W37"/>
      <c r="X37"/>
      <c r="Y37"/>
      <c r="Z37" s="465">
        <v>79.931460000000001</v>
      </c>
      <c r="AA37" s="465">
        <v>19.28425</v>
      </c>
      <c r="AB37" s="462">
        <v>219.64009999999999</v>
      </c>
      <c r="AC37" s="462">
        <v>74.128399999999999</v>
      </c>
      <c r="AD37" s="464">
        <v>6.0532967854999997</v>
      </c>
      <c r="AE37" s="462">
        <v>1.0389999999999999</v>
      </c>
      <c r="AF37" s="462">
        <v>0.16400000000000001</v>
      </c>
      <c r="AG37" s="462">
        <v>4.0999999999999996</v>
      </c>
      <c r="AH37" s="462">
        <v>92.215999999999994</v>
      </c>
      <c r="AI37" s="461">
        <v>1801.914</v>
      </c>
      <c r="AJ37" s="462">
        <v>3.3628300000000002</v>
      </c>
      <c r="AK37" s="462">
        <v>4.9840900000000001</v>
      </c>
      <c r="AL37" s="462">
        <v>35.641350000000003</v>
      </c>
      <c r="AM37" s="462">
        <v>1.5526800000000001</v>
      </c>
      <c r="AN37" s="460">
        <v>147473959.59999999</v>
      </c>
      <c r="AO37" s="463">
        <v>0.56691789999999997</v>
      </c>
      <c r="AP37" s="460">
        <v>397761.14341999998</v>
      </c>
      <c r="AQ37" s="463">
        <v>8.8828099999999993E-2</v>
      </c>
      <c r="AR37" s="462">
        <v>147.51990000000001</v>
      </c>
      <c r="AS37" s="460" t="s">
        <v>472</v>
      </c>
      <c r="AT37" s="462">
        <v>32.396999999999998</v>
      </c>
    </row>
    <row r="38" spans="1:46">
      <c r="A38" t="s">
        <v>1172</v>
      </c>
      <c r="B38" t="s">
        <v>880</v>
      </c>
      <c r="C38" s="15">
        <v>0.25138888888888888</v>
      </c>
      <c r="E38" s="16">
        <v>300</v>
      </c>
      <c r="F38" s="16" t="s">
        <v>744</v>
      </c>
      <c r="G38" s="140">
        <v>1190</v>
      </c>
      <c r="H38" s="140">
        <v>1102</v>
      </c>
      <c r="I38" t="s">
        <v>316</v>
      </c>
      <c r="J38" s="16" t="s">
        <v>621</v>
      </c>
      <c r="K38" s="16">
        <v>4</v>
      </c>
      <c r="L38" s="16">
        <v>180</v>
      </c>
      <c r="M38" s="19">
        <v>5889.9508999999998</v>
      </c>
      <c r="S38"/>
      <c r="T38" s="352"/>
      <c r="U38" s="438"/>
      <c r="V38" s="342"/>
      <c r="W38"/>
      <c r="X38"/>
      <c r="Y38"/>
    </row>
    <row r="39" spans="1:46">
      <c r="A39" t="s">
        <v>1338</v>
      </c>
      <c r="B39" t="s">
        <v>883</v>
      </c>
      <c r="C39" s="15">
        <v>0.25625000000000003</v>
      </c>
      <c r="D39" s="38">
        <v>0</v>
      </c>
      <c r="E39" s="16">
        <v>30</v>
      </c>
      <c r="F39" s="16" t="s">
        <v>744</v>
      </c>
      <c r="G39" s="140">
        <v>1190</v>
      </c>
      <c r="H39" s="140">
        <v>999</v>
      </c>
      <c r="I39" s="35" t="s">
        <v>526</v>
      </c>
      <c r="J39" s="16" t="s">
        <v>620</v>
      </c>
      <c r="K39" s="16">
        <v>4</v>
      </c>
      <c r="L39" s="16">
        <v>180</v>
      </c>
      <c r="M39" s="8">
        <v>5891.451</v>
      </c>
      <c r="S39"/>
      <c r="T39" s="352"/>
      <c r="U39" s="438"/>
      <c r="V39" s="342"/>
      <c r="W39"/>
      <c r="X39"/>
      <c r="Y39"/>
    </row>
    <row r="40" spans="1:46">
      <c r="A40" t="s">
        <v>822</v>
      </c>
      <c r="B40" t="s">
        <v>884</v>
      </c>
      <c r="C40" s="15">
        <v>0.2590277777777778</v>
      </c>
      <c r="E40" s="16">
        <v>300</v>
      </c>
      <c r="F40" s="16" t="s">
        <v>744</v>
      </c>
      <c r="G40" s="140">
        <v>1190</v>
      </c>
      <c r="H40" s="140">
        <v>1102</v>
      </c>
      <c r="I40" t="s">
        <v>1300</v>
      </c>
      <c r="J40" s="16" t="s">
        <v>621</v>
      </c>
      <c r="K40" s="16">
        <v>4</v>
      </c>
      <c r="L40" s="16">
        <v>180</v>
      </c>
      <c r="M40" s="19">
        <v>5889.9508999999998</v>
      </c>
      <c r="N40" t="s">
        <v>995</v>
      </c>
      <c r="S40" s="431" t="s">
        <v>1100</v>
      </c>
      <c r="T40" s="352">
        <v>0</v>
      </c>
      <c r="U40" s="438">
        <v>0</v>
      </c>
      <c r="V40" s="431" t="s">
        <v>12</v>
      </c>
      <c r="W40" s="461">
        <v>92.196702277884413</v>
      </c>
      <c r="X40" s="461">
        <v>-9.2766404521066121</v>
      </c>
      <c r="Y40" s="461">
        <v>173.60117277546419</v>
      </c>
      <c r="Z40" s="465">
        <v>80.023229999999998</v>
      </c>
      <c r="AA40" s="465">
        <v>19.281220000000001</v>
      </c>
      <c r="AB40" s="462">
        <v>229.99600000000001</v>
      </c>
      <c r="AC40" s="462">
        <v>71.625699999999995</v>
      </c>
      <c r="AD40" s="464">
        <v>6.3374058757</v>
      </c>
      <c r="AE40" s="462">
        <v>1.0529999999999999</v>
      </c>
      <c r="AF40" s="462">
        <v>0.16700000000000001</v>
      </c>
      <c r="AG40" s="462">
        <v>4.0999999999999996</v>
      </c>
      <c r="AH40" s="462">
        <v>92.248999999999995</v>
      </c>
      <c r="AI40" s="461">
        <v>1801.444</v>
      </c>
      <c r="AJ40" s="462">
        <v>3.2936100000000001</v>
      </c>
      <c r="AK40" s="462">
        <v>4.99472</v>
      </c>
      <c r="AL40" s="462">
        <v>35.498100000000001</v>
      </c>
      <c r="AM40" s="462">
        <v>1.5528299999999999</v>
      </c>
      <c r="AN40" s="460">
        <v>147474537</v>
      </c>
      <c r="AO40" s="463">
        <v>0.56526690000000002</v>
      </c>
      <c r="AP40" s="460">
        <v>397864.76264999999</v>
      </c>
      <c r="AQ40" s="463">
        <v>0.1142653</v>
      </c>
      <c r="AR40" s="462">
        <v>147.5926</v>
      </c>
      <c r="AS40" s="460" t="s">
        <v>472</v>
      </c>
      <c r="AT40" s="462">
        <v>32.324399999999997</v>
      </c>
    </row>
    <row r="41" spans="1:46">
      <c r="A41" t="s">
        <v>822</v>
      </c>
      <c r="B41" t="s">
        <v>885</v>
      </c>
      <c r="C41" s="15">
        <v>0.2638888888888889</v>
      </c>
      <c r="E41" s="16">
        <v>300</v>
      </c>
      <c r="F41" s="16" t="s">
        <v>744</v>
      </c>
      <c r="G41" s="140">
        <v>1190</v>
      </c>
      <c r="H41" s="140">
        <v>1102</v>
      </c>
      <c r="I41" t="s">
        <v>989</v>
      </c>
      <c r="J41" s="16" t="s">
        <v>621</v>
      </c>
      <c r="K41" s="16">
        <v>4</v>
      </c>
      <c r="L41" s="16">
        <v>180</v>
      </c>
      <c r="M41" s="19">
        <v>5889.9508999999998</v>
      </c>
      <c r="S41" s="431" t="s">
        <v>1100</v>
      </c>
      <c r="T41" s="352">
        <v>0</v>
      </c>
      <c r="U41" s="438">
        <v>0</v>
      </c>
      <c r="V41" s="431" t="s">
        <v>200</v>
      </c>
      <c r="W41" s="461">
        <v>92.272357181310753</v>
      </c>
      <c r="X41" s="461">
        <v>-7.7413482546102284</v>
      </c>
      <c r="Y41" s="461">
        <v>397.87643720963433</v>
      </c>
      <c r="Z41" s="465">
        <v>80.061329999999998</v>
      </c>
      <c r="AA41" s="465">
        <v>19.27956</v>
      </c>
      <c r="AB41" s="462">
        <v>233.5273</v>
      </c>
      <c r="AC41" s="462">
        <v>70.480199999999996</v>
      </c>
      <c r="AD41" s="464">
        <v>6.4543919715999998</v>
      </c>
      <c r="AE41" s="462">
        <v>1.06</v>
      </c>
      <c r="AF41" s="462">
        <v>0.16800000000000001</v>
      </c>
      <c r="AG41" s="462">
        <v>4.0999999999999996</v>
      </c>
      <c r="AH41" s="462">
        <v>92.263000000000005</v>
      </c>
      <c r="AI41" s="461">
        <v>1801.2170000000001</v>
      </c>
      <c r="AJ41" s="462">
        <v>3.2653699999999999</v>
      </c>
      <c r="AK41" s="462">
        <v>4.9995200000000004</v>
      </c>
      <c r="AL41" s="462">
        <v>35.439120000000003</v>
      </c>
      <c r="AM41" s="462">
        <v>1.5528900000000001</v>
      </c>
      <c r="AN41" s="460">
        <v>147474774.30000001</v>
      </c>
      <c r="AO41" s="463">
        <v>0.56458640000000004</v>
      </c>
      <c r="AP41" s="460">
        <v>397914.93099999998</v>
      </c>
      <c r="AQ41" s="463">
        <v>0.1246042</v>
      </c>
      <c r="AR41" s="462">
        <v>147.62280000000001</v>
      </c>
      <c r="AS41" s="460" t="s">
        <v>472</v>
      </c>
      <c r="AT41" s="462">
        <v>32.2943</v>
      </c>
    </row>
    <row r="42" spans="1:46">
      <c r="A42" t="s">
        <v>822</v>
      </c>
      <c r="B42" t="s">
        <v>886</v>
      </c>
      <c r="C42" s="15">
        <v>0.26944444444444443</v>
      </c>
      <c r="E42" s="16">
        <v>300</v>
      </c>
      <c r="F42" s="16" t="s">
        <v>744</v>
      </c>
      <c r="G42" s="140">
        <v>1190</v>
      </c>
      <c r="H42" s="140">
        <v>1102</v>
      </c>
      <c r="I42" t="s">
        <v>313</v>
      </c>
      <c r="J42" s="16" t="s">
        <v>621</v>
      </c>
      <c r="K42" s="16">
        <v>4</v>
      </c>
      <c r="L42" s="16">
        <v>180</v>
      </c>
      <c r="M42" s="19">
        <v>5889.9508999999998</v>
      </c>
      <c r="S42" s="431" t="s">
        <v>1100</v>
      </c>
      <c r="T42" s="352">
        <v>-28</v>
      </c>
      <c r="U42" s="438">
        <v>0</v>
      </c>
      <c r="V42" s="431" t="s">
        <v>12</v>
      </c>
      <c r="W42" s="461">
        <v>92.391921718792844</v>
      </c>
      <c r="X42" s="461">
        <v>-5.1784685913483024</v>
      </c>
      <c r="Y42" s="461">
        <v>921.58148870842251</v>
      </c>
      <c r="Z42" s="465">
        <v>80.105130000000003</v>
      </c>
      <c r="AA42" s="465">
        <v>19.277360000000002</v>
      </c>
      <c r="AB42" s="462">
        <v>237.1337</v>
      </c>
      <c r="AC42" s="462">
        <v>69.109499999999997</v>
      </c>
      <c r="AD42" s="464">
        <v>6.5880903670000004</v>
      </c>
      <c r="AE42" s="462">
        <v>1.07</v>
      </c>
      <c r="AF42" s="462">
        <v>0.16900000000000001</v>
      </c>
      <c r="AG42" s="462">
        <v>4.09</v>
      </c>
      <c r="AH42" s="462">
        <v>92.28</v>
      </c>
      <c r="AI42" s="461">
        <v>1800.934</v>
      </c>
      <c r="AJ42" s="462">
        <v>3.2332999999999998</v>
      </c>
      <c r="AK42" s="462">
        <v>5.0053099999999997</v>
      </c>
      <c r="AL42" s="462">
        <v>35.37171</v>
      </c>
      <c r="AM42" s="462">
        <v>1.5529500000000001</v>
      </c>
      <c r="AN42" s="460">
        <v>147475045.09999999</v>
      </c>
      <c r="AO42" s="463">
        <v>0.56380830000000004</v>
      </c>
      <c r="AP42" s="460">
        <v>397977.55784999998</v>
      </c>
      <c r="AQ42" s="463">
        <v>0.1363058</v>
      </c>
      <c r="AR42" s="462">
        <v>147.6574</v>
      </c>
      <c r="AS42" s="460" t="s">
        <v>472</v>
      </c>
      <c r="AT42" s="462">
        <v>32.259700000000002</v>
      </c>
    </row>
    <row r="43" spans="1:46">
      <c r="A43" t="s">
        <v>822</v>
      </c>
      <c r="B43" t="s">
        <v>657</v>
      </c>
      <c r="C43" s="15">
        <v>0.27569444444444446</v>
      </c>
      <c r="E43" s="16">
        <v>300</v>
      </c>
      <c r="F43" s="16" t="s">
        <v>744</v>
      </c>
      <c r="G43" s="140">
        <v>1190</v>
      </c>
      <c r="H43" s="140">
        <v>1102</v>
      </c>
      <c r="I43" t="s">
        <v>314</v>
      </c>
      <c r="J43" s="16" t="s">
        <v>621</v>
      </c>
      <c r="K43" s="16">
        <v>4</v>
      </c>
      <c r="L43" s="16">
        <v>180</v>
      </c>
      <c r="M43" s="19">
        <v>5889.9508999999998</v>
      </c>
      <c r="S43" s="431" t="s">
        <v>1100</v>
      </c>
      <c r="T43" s="352">
        <v>-42</v>
      </c>
      <c r="U43" s="438">
        <v>0</v>
      </c>
      <c r="V43" s="431" t="s">
        <v>12</v>
      </c>
      <c r="W43" s="461">
        <v>92.415737890012394</v>
      </c>
      <c r="X43" s="461">
        <v>-3.8927566642047271</v>
      </c>
      <c r="Y43" s="461">
        <v>1299.0587317851605</v>
      </c>
      <c r="Z43" s="465">
        <v>80.154769999999999</v>
      </c>
      <c r="AA43" s="465">
        <v>19.274529999999999</v>
      </c>
      <c r="AB43" s="462">
        <v>240.72470000000001</v>
      </c>
      <c r="AC43" s="462">
        <v>67.503799999999998</v>
      </c>
      <c r="AD43" s="464">
        <v>6.7385010619000001</v>
      </c>
      <c r="AE43" s="462">
        <v>1.0820000000000001</v>
      </c>
      <c r="AF43" s="462">
        <v>0.17100000000000001</v>
      </c>
      <c r="AG43" s="462">
        <v>4.09</v>
      </c>
      <c r="AH43" s="462">
        <v>92.298000000000002</v>
      </c>
      <c r="AI43" s="461">
        <v>1800.585</v>
      </c>
      <c r="AJ43" s="462">
        <v>3.1975500000000001</v>
      </c>
      <c r="AK43" s="462">
        <v>5.0122</v>
      </c>
      <c r="AL43" s="462">
        <v>35.295870000000001</v>
      </c>
      <c r="AM43" s="462">
        <v>1.5530299999999999</v>
      </c>
      <c r="AN43" s="460">
        <v>147475349.30000001</v>
      </c>
      <c r="AO43" s="463">
        <v>0.56293230000000005</v>
      </c>
      <c r="AP43" s="460">
        <v>398054.68582000001</v>
      </c>
      <c r="AQ43" s="463">
        <v>0.149308</v>
      </c>
      <c r="AR43" s="462">
        <v>147.69669999999999</v>
      </c>
      <c r="AS43" s="460" t="s">
        <v>472</v>
      </c>
      <c r="AT43" s="462">
        <v>32.220599999999997</v>
      </c>
    </row>
    <row r="44" spans="1:46">
      <c r="A44" t="s">
        <v>822</v>
      </c>
      <c r="B44" t="s">
        <v>658</v>
      </c>
      <c r="C44" s="15">
        <v>0.28125</v>
      </c>
      <c r="E44" s="16">
        <v>300</v>
      </c>
      <c r="F44" s="16" t="s">
        <v>744</v>
      </c>
      <c r="G44" s="140">
        <v>1190</v>
      </c>
      <c r="H44" s="140">
        <v>1102</v>
      </c>
      <c r="I44" t="s">
        <v>315</v>
      </c>
      <c r="J44" s="16" t="s">
        <v>621</v>
      </c>
      <c r="K44" s="16">
        <v>4</v>
      </c>
      <c r="L44" s="16">
        <v>180</v>
      </c>
      <c r="M44" s="19">
        <v>5889.9508999999998</v>
      </c>
      <c r="S44" s="431" t="s">
        <v>1100</v>
      </c>
      <c r="T44" s="352">
        <v>-60</v>
      </c>
      <c r="U44" s="438">
        <v>0</v>
      </c>
      <c r="V44" s="431" t="s">
        <v>12</v>
      </c>
      <c r="W44" s="461">
        <v>92.425077714078881</v>
      </c>
      <c r="X44" s="461">
        <v>-2.6428087497600772</v>
      </c>
      <c r="Y44" s="461">
        <v>1786.2098001177769</v>
      </c>
      <c r="Z44" s="465">
        <v>80.199250000000006</v>
      </c>
      <c r="AA44" s="465">
        <v>19.27169</v>
      </c>
      <c r="AB44" s="462">
        <v>243.56790000000001</v>
      </c>
      <c r="AC44" s="462">
        <v>66.030799999999999</v>
      </c>
      <c r="AD44" s="464">
        <v>6.8721994572999998</v>
      </c>
      <c r="AE44" s="462">
        <v>1.0940000000000001</v>
      </c>
      <c r="AF44" s="462">
        <v>0.17299999999999999</v>
      </c>
      <c r="AG44" s="462">
        <v>4.09</v>
      </c>
      <c r="AH44" s="462">
        <v>92.313999999999993</v>
      </c>
      <c r="AI44" s="461">
        <v>1800.248</v>
      </c>
      <c r="AJ44" s="462">
        <v>3.1660900000000001</v>
      </c>
      <c r="AK44" s="462">
        <v>5.0186599999999997</v>
      </c>
      <c r="AL44" s="462">
        <v>35.228459999999998</v>
      </c>
      <c r="AM44" s="462">
        <v>1.5530999999999999</v>
      </c>
      <c r="AN44" s="460">
        <v>147475619.30000001</v>
      </c>
      <c r="AO44" s="463">
        <v>0.56215320000000002</v>
      </c>
      <c r="AP44" s="460">
        <v>398129.09951999999</v>
      </c>
      <c r="AQ44" s="463">
        <v>0.1607064</v>
      </c>
      <c r="AR44" s="462">
        <v>147.7319</v>
      </c>
      <c r="AS44" s="460" t="s">
        <v>472</v>
      </c>
      <c r="AT44" s="462">
        <v>32.185400000000001</v>
      </c>
    </row>
    <row r="45" spans="1:46">
      <c r="A45" t="s">
        <v>822</v>
      </c>
      <c r="B45" t="s">
        <v>810</v>
      </c>
      <c r="C45" s="15">
        <v>0.28750000000000003</v>
      </c>
      <c r="E45" s="16">
        <v>300</v>
      </c>
      <c r="F45" s="16" t="s">
        <v>744</v>
      </c>
      <c r="G45" s="140">
        <v>1190</v>
      </c>
      <c r="H45" s="140">
        <v>1102</v>
      </c>
      <c r="I45" t="s">
        <v>317</v>
      </c>
      <c r="J45" s="16" t="s">
        <v>621</v>
      </c>
      <c r="K45" s="16">
        <v>4</v>
      </c>
      <c r="L45" s="16">
        <v>180</v>
      </c>
      <c r="M45" s="19">
        <v>5889.9508999999998</v>
      </c>
      <c r="S45" s="431" t="s">
        <v>1100</v>
      </c>
      <c r="T45" s="352">
        <v>-120</v>
      </c>
      <c r="U45" s="438">
        <v>0</v>
      </c>
      <c r="V45" s="431" t="s">
        <v>12</v>
      </c>
      <c r="W45" s="461">
        <v>92.37174333106978</v>
      </c>
      <c r="X45" s="461">
        <v>-0.15461704176738927</v>
      </c>
      <c r="Y45" s="461">
        <v>3417.0302758442936</v>
      </c>
      <c r="Z45" s="465">
        <v>80.249750000000006</v>
      </c>
      <c r="AA45" s="465">
        <v>19.268129999999999</v>
      </c>
      <c r="AB45" s="462">
        <v>246.43860000000001</v>
      </c>
      <c r="AC45" s="462">
        <v>64.332499999999996</v>
      </c>
      <c r="AD45" s="464">
        <v>7.0226101521000004</v>
      </c>
      <c r="AE45" s="462">
        <v>1.109</v>
      </c>
      <c r="AF45" s="462">
        <v>0.17499999999999999</v>
      </c>
      <c r="AG45" s="462">
        <v>4.09</v>
      </c>
      <c r="AH45" s="462">
        <v>92.332999999999998</v>
      </c>
      <c r="AI45" s="461">
        <v>1799.84</v>
      </c>
      <c r="AJ45" s="462">
        <v>3.1310899999999999</v>
      </c>
      <c r="AK45" s="462">
        <v>5.0263099999999996</v>
      </c>
      <c r="AL45" s="462">
        <v>35.152619999999999</v>
      </c>
      <c r="AM45" s="462">
        <v>1.55318</v>
      </c>
      <c r="AN45" s="460">
        <v>147475922.59999999</v>
      </c>
      <c r="AO45" s="463">
        <v>0.56127609999999994</v>
      </c>
      <c r="AP45" s="460">
        <v>398219.30469000002</v>
      </c>
      <c r="AQ45" s="463">
        <v>0.17333299999999999</v>
      </c>
      <c r="AR45" s="462">
        <v>147.77180000000001</v>
      </c>
      <c r="AS45" s="460" t="s">
        <v>472</v>
      </c>
      <c r="AT45" s="462">
        <v>32.145600000000002</v>
      </c>
    </row>
    <row r="46" spans="1:46">
      <c r="A46" t="s">
        <v>1188</v>
      </c>
      <c r="B46" t="s">
        <v>1135</v>
      </c>
      <c r="C46" s="15">
        <v>0.2951388888888889</v>
      </c>
      <c r="E46" s="16">
        <v>30</v>
      </c>
      <c r="F46" s="16" t="s">
        <v>744</v>
      </c>
      <c r="G46" s="140">
        <v>1190</v>
      </c>
      <c r="H46" s="140">
        <v>1102</v>
      </c>
      <c r="I46" t="s">
        <v>1181</v>
      </c>
      <c r="J46" s="16" t="s">
        <v>621</v>
      </c>
      <c r="K46" s="16">
        <v>4</v>
      </c>
      <c r="L46" s="16">
        <v>180</v>
      </c>
      <c r="M46" s="19">
        <v>5889.9508999999998</v>
      </c>
      <c r="N46" t="s">
        <v>995</v>
      </c>
      <c r="S46" s="431" t="s">
        <v>1188</v>
      </c>
      <c r="T46" s="352"/>
      <c r="U46" s="438"/>
      <c r="V46" s="342"/>
      <c r="W46"/>
      <c r="X46"/>
      <c r="Y46"/>
      <c r="Z46" s="465">
        <v>80.295060000000007</v>
      </c>
      <c r="AA46" s="465">
        <v>19.26465</v>
      </c>
      <c r="AB46" s="462">
        <v>248.74469999999999</v>
      </c>
      <c r="AC46" s="462">
        <v>62.792900000000003</v>
      </c>
      <c r="AD46" s="464">
        <v>7.1563085475000001</v>
      </c>
      <c r="AE46" s="462">
        <v>1.1240000000000001</v>
      </c>
      <c r="AF46" s="462">
        <v>0.17799999999999999</v>
      </c>
      <c r="AG46" s="462">
        <v>4.09</v>
      </c>
      <c r="AH46" s="462">
        <v>92.349000000000004</v>
      </c>
      <c r="AI46" s="461">
        <v>1799.452</v>
      </c>
      <c r="AJ46" s="462">
        <v>3.1003599999999998</v>
      </c>
      <c r="AK46" s="462">
        <v>5.0334399999999997</v>
      </c>
      <c r="AL46" s="462">
        <v>35.085209999999996</v>
      </c>
      <c r="AM46" s="462">
        <v>1.55324</v>
      </c>
      <c r="AN46" s="460">
        <v>147476191.90000001</v>
      </c>
      <c r="AO46" s="463">
        <v>0.56049599999999999</v>
      </c>
      <c r="AP46" s="460">
        <v>398305.16473999998</v>
      </c>
      <c r="AQ46" s="463">
        <v>0.18436739999999999</v>
      </c>
      <c r="AR46" s="462">
        <v>147.80760000000001</v>
      </c>
      <c r="AS46" s="460" t="s">
        <v>472</v>
      </c>
      <c r="AT46" s="462">
        <v>32.1098</v>
      </c>
    </row>
    <row r="47" spans="1:46">
      <c r="A47" t="s">
        <v>1172</v>
      </c>
      <c r="B47" t="s">
        <v>587</v>
      </c>
      <c r="C47" s="15">
        <v>0.29722222222222222</v>
      </c>
      <c r="E47" s="16">
        <v>600</v>
      </c>
      <c r="F47" s="16" t="s">
        <v>744</v>
      </c>
      <c r="G47" s="140">
        <v>1190</v>
      </c>
      <c r="H47" s="140">
        <v>1102</v>
      </c>
      <c r="I47" t="s">
        <v>316</v>
      </c>
      <c r="J47" s="16" t="s">
        <v>621</v>
      </c>
      <c r="K47" s="16">
        <v>4</v>
      </c>
      <c r="L47" s="16">
        <v>180</v>
      </c>
      <c r="M47" s="19">
        <v>5889.9508999999998</v>
      </c>
      <c r="S47"/>
      <c r="T47" s="352"/>
      <c r="U47" s="438"/>
      <c r="V47" s="342"/>
      <c r="W47"/>
      <c r="X47"/>
      <c r="Y47"/>
    </row>
    <row r="48" spans="1:46">
      <c r="A48" t="s">
        <v>257</v>
      </c>
      <c r="B48" t="s">
        <v>814</v>
      </c>
      <c r="C48" s="15">
        <v>0.30694444444444441</v>
      </c>
      <c r="E48" s="16">
        <v>300</v>
      </c>
      <c r="F48" s="16" t="s">
        <v>744</v>
      </c>
      <c r="G48" s="140">
        <v>1190</v>
      </c>
      <c r="H48" s="140">
        <v>1102</v>
      </c>
      <c r="I48" t="s">
        <v>1300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498</v>
      </c>
      <c r="T48" s="352">
        <v>0</v>
      </c>
      <c r="U48" s="438">
        <v>0</v>
      </c>
      <c r="V48" s="431" t="s">
        <v>12</v>
      </c>
      <c r="W48" s="461">
        <v>94.94399278884535</v>
      </c>
      <c r="X48" s="461">
        <v>23.659949319534931</v>
      </c>
      <c r="Y48" s="461">
        <v>173.88870254583139</v>
      </c>
      <c r="Z48" s="465">
        <v>80.410309999999996</v>
      </c>
      <c r="AA48" s="465">
        <v>19.2547</v>
      </c>
      <c r="AB48" s="462">
        <v>253.71680000000001</v>
      </c>
      <c r="AC48" s="462">
        <v>58.851900000000001</v>
      </c>
      <c r="AD48" s="464">
        <v>7.4905545360000003</v>
      </c>
      <c r="AE48" s="462">
        <v>1.1679999999999999</v>
      </c>
      <c r="AF48" s="462">
        <v>0.185</v>
      </c>
      <c r="AG48" s="462">
        <v>4.09</v>
      </c>
      <c r="AH48" s="462">
        <v>92.391000000000005</v>
      </c>
      <c r="AI48" s="461">
        <v>1798.3810000000001</v>
      </c>
      <c r="AJ48" s="462">
        <v>3.0253100000000002</v>
      </c>
      <c r="AK48" s="462">
        <v>5.0526200000000001</v>
      </c>
      <c r="AL48" s="462">
        <v>34.916690000000003</v>
      </c>
      <c r="AM48" s="462">
        <v>1.55341</v>
      </c>
      <c r="AN48" s="460">
        <v>147476863.30000001</v>
      </c>
      <c r="AO48" s="463">
        <v>0.55854360000000003</v>
      </c>
      <c r="AP48" s="460">
        <v>398542.57962999999</v>
      </c>
      <c r="AQ48" s="463">
        <v>0.211087</v>
      </c>
      <c r="AR48" s="462">
        <v>147.89879999999999</v>
      </c>
      <c r="AS48" s="460" t="s">
        <v>472</v>
      </c>
      <c r="AT48" s="462">
        <v>32.018799999999999</v>
      </c>
    </row>
    <row r="49" spans="1:46">
      <c r="A49" t="s">
        <v>257</v>
      </c>
      <c r="B49" t="s">
        <v>1214</v>
      </c>
      <c r="C49" s="15">
        <v>0.3125</v>
      </c>
      <c r="E49" s="16">
        <v>300</v>
      </c>
      <c r="F49" s="16" t="s">
        <v>744</v>
      </c>
      <c r="G49" s="140">
        <v>1190</v>
      </c>
      <c r="H49" s="140">
        <v>1102</v>
      </c>
      <c r="I49" t="s">
        <v>989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498</v>
      </c>
      <c r="T49" s="352">
        <v>0</v>
      </c>
      <c r="U49" s="438">
        <v>0</v>
      </c>
      <c r="V49" s="431" t="s">
        <v>200</v>
      </c>
      <c r="W49" s="461">
        <v>94.674920465494864</v>
      </c>
      <c r="X49" s="461">
        <v>21.621879682605204</v>
      </c>
      <c r="Y49" s="461">
        <v>398.61391984790134</v>
      </c>
      <c r="Z49" s="465">
        <v>80.457269999999994</v>
      </c>
      <c r="AA49" s="465">
        <v>19.250229999999998</v>
      </c>
      <c r="AB49" s="462">
        <v>255.45439999999999</v>
      </c>
      <c r="AC49" s="462">
        <v>57.247700000000002</v>
      </c>
      <c r="AD49" s="464">
        <v>7.6242529314</v>
      </c>
      <c r="AE49" s="462">
        <v>1.1879999999999999</v>
      </c>
      <c r="AF49" s="462">
        <v>0.188</v>
      </c>
      <c r="AG49" s="462">
        <v>4.09</v>
      </c>
      <c r="AH49" s="462">
        <v>92.409000000000006</v>
      </c>
      <c r="AI49" s="461">
        <v>1797.912</v>
      </c>
      <c r="AJ49" s="462">
        <v>2.99607</v>
      </c>
      <c r="AK49" s="462">
        <v>5.0608199999999997</v>
      </c>
      <c r="AL49" s="462">
        <v>34.849269999999997</v>
      </c>
      <c r="AM49" s="462">
        <v>1.55348</v>
      </c>
      <c r="AN49" s="460">
        <v>147477131.19999999</v>
      </c>
      <c r="AO49" s="463">
        <v>0.55776179999999997</v>
      </c>
      <c r="AP49" s="460">
        <v>398646.39007999998</v>
      </c>
      <c r="AQ49" s="463">
        <v>0.2213955</v>
      </c>
      <c r="AR49" s="462">
        <v>147.93600000000001</v>
      </c>
      <c r="AS49" s="460" t="s">
        <v>472</v>
      </c>
      <c r="AT49" s="462">
        <v>31.9817</v>
      </c>
    </row>
    <row r="50" spans="1:46">
      <c r="A50" t="s">
        <v>257</v>
      </c>
      <c r="B50" t="s">
        <v>1215</v>
      </c>
      <c r="C50" s="15">
        <v>0.31736111111111115</v>
      </c>
      <c r="E50" s="16">
        <v>300</v>
      </c>
      <c r="F50" s="16" t="s">
        <v>744</v>
      </c>
      <c r="G50" s="140">
        <v>1190</v>
      </c>
      <c r="H50" s="140">
        <v>1102</v>
      </c>
      <c r="I50" t="s">
        <v>313</v>
      </c>
      <c r="J50" s="16" t="s">
        <v>621</v>
      </c>
      <c r="K50" s="16">
        <v>4</v>
      </c>
      <c r="L50" s="16">
        <v>180</v>
      </c>
      <c r="M50" s="19">
        <v>5889.9508999999998</v>
      </c>
      <c r="N50" t="s">
        <v>995</v>
      </c>
      <c r="S50" s="431" t="s">
        <v>498</v>
      </c>
      <c r="T50" s="352">
        <v>-28</v>
      </c>
      <c r="U50" s="438">
        <v>0</v>
      </c>
      <c r="V50" s="431" t="s">
        <v>12</v>
      </c>
      <c r="W50" s="461">
        <v>94.251445472362917</v>
      </c>
      <c r="X50" s="461">
        <v>18.326653777880495</v>
      </c>
      <c r="Y50" s="461">
        <v>910.79476956417011</v>
      </c>
      <c r="Z50" s="465">
        <v>80.498800000000003</v>
      </c>
      <c r="AA50" s="465">
        <v>19.246099999999998</v>
      </c>
      <c r="AB50" s="462">
        <v>256.88049999999998</v>
      </c>
      <c r="AC50" s="462">
        <v>55.834299999999999</v>
      </c>
      <c r="AD50" s="464">
        <v>7.7412390273999998</v>
      </c>
      <c r="AE50" s="462">
        <v>1.208</v>
      </c>
      <c r="AF50" s="462">
        <v>0.191</v>
      </c>
      <c r="AG50" s="462">
        <v>4.09</v>
      </c>
      <c r="AH50" s="462">
        <v>92.424000000000007</v>
      </c>
      <c r="AI50" s="461">
        <v>1797.4849999999999</v>
      </c>
      <c r="AJ50" s="462">
        <v>2.9708700000000001</v>
      </c>
      <c r="AK50" s="462">
        <v>5.0682499999999999</v>
      </c>
      <c r="AL50" s="462">
        <v>34.790289999999999</v>
      </c>
      <c r="AM50" s="462">
        <v>1.5535399999999999</v>
      </c>
      <c r="AN50" s="460">
        <v>147477365.30000001</v>
      </c>
      <c r="AO50" s="463">
        <v>0.5570773</v>
      </c>
      <c r="AP50" s="460">
        <v>398741.24142999999</v>
      </c>
      <c r="AQ50" s="463">
        <v>0.23022310000000001</v>
      </c>
      <c r="AR50" s="462">
        <v>147.96889999999999</v>
      </c>
      <c r="AS50" s="460" t="s">
        <v>472</v>
      </c>
      <c r="AT50" s="462">
        <v>31.948799999999999</v>
      </c>
    </row>
    <row r="51" spans="1:46">
      <c r="A51" t="s">
        <v>257</v>
      </c>
      <c r="B51" t="s">
        <v>1217</v>
      </c>
      <c r="C51" s="15">
        <v>0.32291666666666669</v>
      </c>
      <c r="E51" s="16">
        <v>300</v>
      </c>
      <c r="F51" s="16" t="s">
        <v>744</v>
      </c>
      <c r="G51" s="140">
        <v>1190</v>
      </c>
      <c r="H51" s="140">
        <v>1102</v>
      </c>
      <c r="I51" t="s">
        <v>706</v>
      </c>
      <c r="J51" s="16" t="s">
        <v>621</v>
      </c>
      <c r="K51" s="16">
        <v>4</v>
      </c>
      <c r="L51" s="16">
        <v>180</v>
      </c>
      <c r="M51" s="19">
        <v>5889.9508999999998</v>
      </c>
      <c r="S51" s="431" t="s">
        <v>498</v>
      </c>
      <c r="T51" s="352">
        <v>-42</v>
      </c>
      <c r="U51" s="438">
        <v>0</v>
      </c>
      <c r="V51" s="431" t="s">
        <v>12</v>
      </c>
      <c r="W51" s="461">
        <v>94.008638250810961</v>
      </c>
      <c r="X51" s="461">
        <v>16.637809679415511</v>
      </c>
      <c r="Y51" s="461">
        <v>1285.0747186814233</v>
      </c>
      <c r="Z51" s="465">
        <v>80.546779999999998</v>
      </c>
      <c r="AA51" s="465">
        <v>19.241129999999998</v>
      </c>
      <c r="AB51" s="462">
        <v>258.41680000000002</v>
      </c>
      <c r="AC51" s="462">
        <v>54.209499999999998</v>
      </c>
      <c r="AD51" s="464">
        <v>7.8749374228000004</v>
      </c>
      <c r="AE51" s="462">
        <v>1.232</v>
      </c>
      <c r="AF51" s="462">
        <v>0.19500000000000001</v>
      </c>
      <c r="AG51" s="462">
        <v>4.09</v>
      </c>
      <c r="AH51" s="462">
        <v>92.441000000000003</v>
      </c>
      <c r="AI51" s="461">
        <v>1796.9760000000001</v>
      </c>
      <c r="AJ51" s="462">
        <v>2.9425599999999998</v>
      </c>
      <c r="AK51" s="462">
        <v>5.077</v>
      </c>
      <c r="AL51" s="462">
        <v>34.722880000000004</v>
      </c>
      <c r="AM51" s="462">
        <v>1.5536099999999999</v>
      </c>
      <c r="AN51" s="460">
        <v>147477632.5</v>
      </c>
      <c r="AO51" s="463">
        <v>0.55629459999999997</v>
      </c>
      <c r="AP51" s="460">
        <v>398854.13047999999</v>
      </c>
      <c r="AQ51" s="463">
        <v>0.2400813</v>
      </c>
      <c r="AR51" s="462">
        <v>148.00700000000001</v>
      </c>
      <c r="AS51" s="460" t="s">
        <v>472</v>
      </c>
      <c r="AT51" s="462">
        <v>31.910799999999998</v>
      </c>
    </row>
    <row r="52" spans="1:46">
      <c r="A52" t="s">
        <v>257</v>
      </c>
      <c r="B52" t="s">
        <v>1218</v>
      </c>
      <c r="C52" s="15">
        <v>0.32847222222222222</v>
      </c>
      <c r="E52" s="16">
        <v>300</v>
      </c>
      <c r="F52" s="16" t="s">
        <v>744</v>
      </c>
      <c r="G52" s="140">
        <v>1190</v>
      </c>
      <c r="H52" s="140">
        <v>1102</v>
      </c>
      <c r="I52" t="s">
        <v>318</v>
      </c>
      <c r="J52" s="16" t="s">
        <v>621</v>
      </c>
      <c r="K52" s="16">
        <v>4</v>
      </c>
      <c r="L52" s="16">
        <v>180</v>
      </c>
      <c r="M52" s="19">
        <v>5889.9508999999998</v>
      </c>
      <c r="S52" s="431" t="s">
        <v>498</v>
      </c>
      <c r="T52" s="352">
        <v>-60</v>
      </c>
      <c r="U52" s="438">
        <v>0</v>
      </c>
      <c r="V52" s="431" t="s">
        <v>12</v>
      </c>
      <c r="W52" s="461">
        <v>93.759230481693095</v>
      </c>
      <c r="X52" s="461">
        <v>14.999691000949213</v>
      </c>
      <c r="Y52" s="461">
        <v>1769.4366864535505</v>
      </c>
      <c r="Z52" s="465">
        <v>80.595339999999993</v>
      </c>
      <c r="AA52" s="465">
        <v>19.235900000000001</v>
      </c>
      <c r="AB52" s="462">
        <v>259.86590000000001</v>
      </c>
      <c r="AC52" s="462">
        <v>52.5764</v>
      </c>
      <c r="AD52" s="464">
        <v>8.0086358182000001</v>
      </c>
      <c r="AE52" s="462">
        <v>1.258</v>
      </c>
      <c r="AF52" s="462">
        <v>0.19900000000000001</v>
      </c>
      <c r="AG52" s="462">
        <v>4.09</v>
      </c>
      <c r="AH52" s="462">
        <v>92.459000000000003</v>
      </c>
      <c r="AI52" s="461">
        <v>1796.4459999999999</v>
      </c>
      <c r="AJ52" s="462">
        <v>2.9147799999999999</v>
      </c>
      <c r="AK52" s="462">
        <v>5.0860500000000002</v>
      </c>
      <c r="AL52" s="462">
        <v>34.655470000000001</v>
      </c>
      <c r="AM52" s="462">
        <v>1.5536799999999999</v>
      </c>
      <c r="AN52" s="460">
        <v>147477899.40000001</v>
      </c>
      <c r="AO52" s="463">
        <v>0.55551150000000005</v>
      </c>
      <c r="AP52" s="460">
        <v>398971.69057999999</v>
      </c>
      <c r="AQ52" s="463">
        <v>0.24968290000000001</v>
      </c>
      <c r="AR52" s="462">
        <v>148.04560000000001</v>
      </c>
      <c r="AS52" s="460" t="s">
        <v>472</v>
      </c>
      <c r="AT52" s="462">
        <v>31.872299999999999</v>
      </c>
    </row>
    <row r="53" spans="1:46">
      <c r="A53" t="s">
        <v>1188</v>
      </c>
      <c r="B53" t="s">
        <v>1219</v>
      </c>
      <c r="C53" s="15">
        <v>0.33402777777777781</v>
      </c>
      <c r="E53" s="16">
        <v>30</v>
      </c>
      <c r="F53" s="16" t="s">
        <v>744</v>
      </c>
      <c r="G53" s="140">
        <v>1190</v>
      </c>
      <c r="H53" s="140">
        <v>1102</v>
      </c>
      <c r="I53" t="s">
        <v>1181</v>
      </c>
      <c r="J53" s="16" t="s">
        <v>621</v>
      </c>
      <c r="K53" s="16">
        <v>4</v>
      </c>
      <c r="L53" s="16">
        <v>180</v>
      </c>
      <c r="M53" s="19">
        <v>5889.9508999999998</v>
      </c>
      <c r="S53" s="431" t="s">
        <v>1188</v>
      </c>
      <c r="T53" s="352"/>
      <c r="U53" s="438"/>
      <c r="V53" s="342"/>
      <c r="W53"/>
      <c r="X53"/>
      <c r="Y53"/>
      <c r="Z53" s="465">
        <v>80.626000000000005</v>
      </c>
      <c r="AA53" s="465">
        <v>19.232500000000002</v>
      </c>
      <c r="AB53" s="462">
        <v>260.73250000000002</v>
      </c>
      <c r="AC53" s="462">
        <v>51.552199999999999</v>
      </c>
      <c r="AD53" s="464">
        <v>8.0921973153</v>
      </c>
      <c r="AE53" s="462">
        <v>1.276</v>
      </c>
      <c r="AF53" s="462">
        <v>0.20200000000000001</v>
      </c>
      <c r="AG53" s="462">
        <v>4.09</v>
      </c>
      <c r="AH53" s="462">
        <v>92.47</v>
      </c>
      <c r="AI53" s="461">
        <v>1796.105</v>
      </c>
      <c r="AJ53" s="462">
        <v>2.8976999999999999</v>
      </c>
      <c r="AK53" s="462">
        <v>5.09185</v>
      </c>
      <c r="AL53" s="462">
        <v>34.613340000000001</v>
      </c>
      <c r="AM53" s="462">
        <v>1.55372</v>
      </c>
      <c r="AN53" s="460">
        <v>147478065.90000001</v>
      </c>
      <c r="AO53" s="463">
        <v>0.55502180000000001</v>
      </c>
      <c r="AP53" s="460">
        <v>399047.48194000003</v>
      </c>
      <c r="AQ53" s="463">
        <v>0.25554860000000001</v>
      </c>
      <c r="AR53" s="462">
        <v>148.06989999999999</v>
      </c>
      <c r="AS53" s="460" t="s">
        <v>472</v>
      </c>
      <c r="AT53" s="462">
        <v>31.847999999999999</v>
      </c>
    </row>
    <row r="54" spans="1:46">
      <c r="A54" t="s">
        <v>1172</v>
      </c>
      <c r="B54" t="s">
        <v>1164</v>
      </c>
      <c r="C54" s="15">
        <v>0.33680555555555558</v>
      </c>
      <c r="E54" s="16">
        <v>600</v>
      </c>
      <c r="F54" s="16" t="s">
        <v>744</v>
      </c>
      <c r="G54" s="140">
        <v>1190</v>
      </c>
      <c r="H54" s="140">
        <v>1102</v>
      </c>
      <c r="I54" t="s">
        <v>316</v>
      </c>
      <c r="J54" s="16" t="s">
        <v>621</v>
      </c>
      <c r="K54" s="16">
        <v>4</v>
      </c>
      <c r="L54" s="16">
        <v>180</v>
      </c>
      <c r="M54" s="19">
        <v>5889.9508999999998</v>
      </c>
      <c r="S54"/>
      <c r="T54" s="352"/>
      <c r="U54" s="438"/>
      <c r="V54" s="342"/>
      <c r="W54"/>
      <c r="X54"/>
      <c r="Y54"/>
    </row>
    <row r="55" spans="1:46">
      <c r="A55" t="s">
        <v>998</v>
      </c>
      <c r="B55" t="s">
        <v>1165</v>
      </c>
      <c r="C55" s="15">
        <v>0.34791666666666665</v>
      </c>
      <c r="D55" s="38">
        <v>0</v>
      </c>
      <c r="E55" s="16">
        <v>30</v>
      </c>
      <c r="F55" s="16" t="s">
        <v>744</v>
      </c>
      <c r="G55" s="140">
        <v>1190</v>
      </c>
      <c r="H55" s="140">
        <v>999</v>
      </c>
      <c r="I55" s="35" t="s">
        <v>526</v>
      </c>
      <c r="J55" s="16" t="s">
        <v>620</v>
      </c>
      <c r="K55" s="16">
        <v>4</v>
      </c>
      <c r="L55" s="16">
        <v>180</v>
      </c>
      <c r="M55" s="8">
        <v>5891.451</v>
      </c>
      <c r="S55"/>
      <c r="T55" s="352"/>
      <c r="U55" s="438"/>
      <c r="V55" s="342"/>
      <c r="W55"/>
      <c r="X55"/>
      <c r="Y55"/>
    </row>
    <row r="56" spans="1:46">
      <c r="A56" t="s">
        <v>988</v>
      </c>
      <c r="B56" t="s">
        <v>642</v>
      </c>
      <c r="C56" s="15">
        <v>0.35138888888888892</v>
      </c>
      <c r="E56" s="16">
        <v>300</v>
      </c>
      <c r="F56" s="16" t="s">
        <v>744</v>
      </c>
      <c r="G56" s="140">
        <v>1190</v>
      </c>
      <c r="H56" s="140">
        <v>1102</v>
      </c>
      <c r="I56" t="s">
        <v>320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375</v>
      </c>
      <c r="T56" s="352">
        <v>0</v>
      </c>
      <c r="U56" s="438">
        <v>0</v>
      </c>
      <c r="V56" s="431" t="s">
        <v>198</v>
      </c>
      <c r="W56" s="461">
        <v>-117.07806820105461</v>
      </c>
      <c r="X56" s="461">
        <v>80.335959249781354</v>
      </c>
      <c r="Y56" s="461">
        <v>174.31745067048178</v>
      </c>
      <c r="Z56" s="465">
        <v>80.802359999999993</v>
      </c>
      <c r="AA56" s="465">
        <v>19.211729999999999</v>
      </c>
      <c r="AB56" s="462">
        <v>265.1413</v>
      </c>
      <c r="AC56" s="462">
        <v>45.781799999999997</v>
      </c>
      <c r="AD56" s="464">
        <v>8.5601416992000008</v>
      </c>
      <c r="AE56" s="462">
        <v>1.393</v>
      </c>
      <c r="AF56" s="462">
        <v>0.22</v>
      </c>
      <c r="AG56" s="462">
        <v>4.08</v>
      </c>
      <c r="AH56" s="462">
        <v>92.534999999999997</v>
      </c>
      <c r="AI56" s="461">
        <v>1794.056</v>
      </c>
      <c r="AJ56" s="462">
        <v>2.8063600000000002</v>
      </c>
      <c r="AK56" s="462">
        <v>5.12629</v>
      </c>
      <c r="AL56" s="462">
        <v>34.377400000000002</v>
      </c>
      <c r="AM56" s="462">
        <v>1.55396</v>
      </c>
      <c r="AN56" s="460">
        <v>147478996.09999999</v>
      </c>
      <c r="AO56" s="463">
        <v>0.55227610000000005</v>
      </c>
      <c r="AP56" s="460">
        <v>399503.19588999997</v>
      </c>
      <c r="AQ56" s="463">
        <v>0.28634179999999998</v>
      </c>
      <c r="AR56" s="462">
        <v>148.21039999999999</v>
      </c>
      <c r="AS56" s="460" t="s">
        <v>472</v>
      </c>
      <c r="AT56" s="462">
        <v>31.707699999999999</v>
      </c>
    </row>
    <row r="57" spans="1:46">
      <c r="A57" t="s">
        <v>988</v>
      </c>
      <c r="B57" t="s">
        <v>1066</v>
      </c>
      <c r="C57" s="15">
        <v>0.35694444444444445</v>
      </c>
      <c r="E57" s="16">
        <v>300</v>
      </c>
      <c r="F57" s="16" t="s">
        <v>744</v>
      </c>
      <c r="G57" s="140">
        <v>1190</v>
      </c>
      <c r="H57" s="140">
        <v>1102</v>
      </c>
      <c r="I57" t="s">
        <v>989</v>
      </c>
      <c r="J57" s="16" t="s">
        <v>621</v>
      </c>
      <c r="K57" s="16">
        <v>4</v>
      </c>
      <c r="L57" s="16">
        <v>180</v>
      </c>
      <c r="M57" s="19">
        <v>5889.9508999999998</v>
      </c>
      <c r="S57" s="431" t="s">
        <v>375</v>
      </c>
      <c r="T57" s="352">
        <v>0</v>
      </c>
      <c r="U57" s="438">
        <v>0</v>
      </c>
      <c r="V57" s="431" t="s">
        <v>201</v>
      </c>
      <c r="W57" s="461">
        <v>-118.25876407932748</v>
      </c>
      <c r="X57" s="461">
        <v>80.698648875676128</v>
      </c>
      <c r="Y57" s="461">
        <v>399.60337303542747</v>
      </c>
      <c r="Z57" s="465">
        <v>80.854280000000003</v>
      </c>
      <c r="AA57" s="465">
        <v>19.205279999999998</v>
      </c>
      <c r="AB57" s="462">
        <v>266.29079999999999</v>
      </c>
      <c r="AC57" s="462">
        <v>44.126100000000001</v>
      </c>
      <c r="AD57" s="464">
        <v>8.6938400947000005</v>
      </c>
      <c r="AE57" s="462">
        <v>1.4339999999999999</v>
      </c>
      <c r="AF57" s="462">
        <v>0.22700000000000001</v>
      </c>
      <c r="AG57" s="462">
        <v>4.08</v>
      </c>
      <c r="AH57" s="462">
        <v>92.554000000000002</v>
      </c>
      <c r="AI57" s="461">
        <v>1793.43</v>
      </c>
      <c r="AJ57" s="462">
        <v>2.7816900000000002</v>
      </c>
      <c r="AK57" s="462">
        <v>5.13673</v>
      </c>
      <c r="AL57" s="462">
        <v>34.309989999999999</v>
      </c>
      <c r="AM57" s="462">
        <v>1.55402</v>
      </c>
      <c r="AN57" s="460">
        <v>147479261</v>
      </c>
      <c r="AO57" s="463">
        <v>0.55149060000000005</v>
      </c>
      <c r="AP57" s="460">
        <v>399642.60843999998</v>
      </c>
      <c r="AQ57" s="463">
        <v>0.29446090000000003</v>
      </c>
      <c r="AR57" s="462">
        <v>148.25190000000001</v>
      </c>
      <c r="AS57" s="460" t="s">
        <v>472</v>
      </c>
      <c r="AT57" s="462">
        <v>31.6663</v>
      </c>
    </row>
    <row r="58" spans="1:46">
      <c r="A58" t="s">
        <v>988</v>
      </c>
      <c r="B58" t="s">
        <v>1068</v>
      </c>
      <c r="C58" s="15">
        <v>0.36180555555555555</v>
      </c>
      <c r="E58" s="16">
        <v>300</v>
      </c>
      <c r="F58" s="16" t="s">
        <v>744</v>
      </c>
      <c r="G58" s="140">
        <v>1190</v>
      </c>
      <c r="H58" s="140">
        <v>1102</v>
      </c>
      <c r="I58" t="s">
        <v>925</v>
      </c>
      <c r="J58" s="16" t="s">
        <v>621</v>
      </c>
      <c r="K58" s="16">
        <v>4</v>
      </c>
      <c r="L58" s="16">
        <v>180</v>
      </c>
      <c r="M58" s="19">
        <v>5889.9508999999998</v>
      </c>
      <c r="S58" s="431" t="s">
        <v>375</v>
      </c>
      <c r="T58" s="352">
        <v>0</v>
      </c>
      <c r="U58" s="438">
        <v>7</v>
      </c>
      <c r="V58" s="431" t="s">
        <v>198</v>
      </c>
      <c r="W58" s="461">
        <v>-120.3912297489678</v>
      </c>
      <c r="X58" s="461">
        <v>81.354152872625065</v>
      </c>
      <c r="Y58" s="461">
        <v>987.25402965799594</v>
      </c>
      <c r="Z58" s="465">
        <v>80.900310000000005</v>
      </c>
      <c r="AA58" s="465">
        <v>19.199470000000002</v>
      </c>
      <c r="AB58" s="462">
        <v>267.26510000000002</v>
      </c>
      <c r="AC58" s="462">
        <v>42.676000000000002</v>
      </c>
      <c r="AD58" s="464">
        <v>8.8108261906000003</v>
      </c>
      <c r="AE58" s="462">
        <v>1.4730000000000001</v>
      </c>
      <c r="AF58" s="462">
        <v>0.23300000000000001</v>
      </c>
      <c r="AG58" s="462">
        <v>4.08</v>
      </c>
      <c r="AH58" s="462">
        <v>92.570999999999998</v>
      </c>
      <c r="AI58" s="461">
        <v>1792.8689999999999</v>
      </c>
      <c r="AJ58" s="462">
        <v>2.76065</v>
      </c>
      <c r="AK58" s="462">
        <v>5.1460600000000003</v>
      </c>
      <c r="AL58" s="462">
        <v>34.251010000000001</v>
      </c>
      <c r="AM58" s="462">
        <v>1.5540799999999999</v>
      </c>
      <c r="AN58" s="460">
        <v>147479492.5</v>
      </c>
      <c r="AO58" s="463">
        <v>0.55080289999999998</v>
      </c>
      <c r="AP58" s="460">
        <v>399767.73418000003</v>
      </c>
      <c r="AQ58" s="463">
        <v>0.3013036</v>
      </c>
      <c r="AR58" s="462">
        <v>148.28870000000001</v>
      </c>
      <c r="AS58" s="460" t="s">
        <v>472</v>
      </c>
      <c r="AT58" s="462">
        <v>31.6296</v>
      </c>
    </row>
    <row r="59" spans="1:46">
      <c r="A59" t="s">
        <v>988</v>
      </c>
      <c r="B59" t="s">
        <v>1069</v>
      </c>
      <c r="C59" s="15">
        <v>0.3666666666666667</v>
      </c>
      <c r="E59" s="16">
        <v>300</v>
      </c>
      <c r="F59" s="16" t="s">
        <v>744</v>
      </c>
      <c r="G59" s="140">
        <v>1190</v>
      </c>
      <c r="H59" s="140">
        <v>1102</v>
      </c>
      <c r="I59" s="324" t="s">
        <v>1045</v>
      </c>
      <c r="J59" s="16" t="s">
        <v>621</v>
      </c>
      <c r="K59" s="16">
        <v>4</v>
      </c>
      <c r="L59" s="16">
        <v>180</v>
      </c>
      <c r="M59" s="19">
        <v>5889.9508999999998</v>
      </c>
      <c r="S59" s="431" t="s">
        <v>375</v>
      </c>
      <c r="T59" s="352">
        <v>0</v>
      </c>
      <c r="U59" s="438">
        <v>10.5</v>
      </c>
      <c r="V59" s="431" t="s">
        <v>198</v>
      </c>
      <c r="W59" s="461">
        <v>-121.46965737082068</v>
      </c>
      <c r="X59" s="461">
        <v>81.675112688048301</v>
      </c>
      <c r="Y59" s="461">
        <v>1394.3268719307825</v>
      </c>
      <c r="Z59" s="465">
        <v>80.946910000000003</v>
      </c>
      <c r="AA59" s="465">
        <v>19.193490000000001</v>
      </c>
      <c r="AB59" s="462">
        <v>268.21339999999998</v>
      </c>
      <c r="AC59" s="462">
        <v>41.225200000000001</v>
      </c>
      <c r="AD59" s="464">
        <v>8.9278122866</v>
      </c>
      <c r="AE59" s="462">
        <v>1.5149999999999999</v>
      </c>
      <c r="AF59" s="462">
        <v>0.24</v>
      </c>
      <c r="AG59" s="462">
        <v>4.08</v>
      </c>
      <c r="AH59" s="462">
        <v>92.587999999999994</v>
      </c>
      <c r="AI59" s="461">
        <v>1792.2950000000001</v>
      </c>
      <c r="AJ59" s="462">
        <v>2.7401399999999998</v>
      </c>
      <c r="AK59" s="462">
        <v>5.1555799999999996</v>
      </c>
      <c r="AL59" s="462">
        <v>34.192030000000003</v>
      </c>
      <c r="AM59" s="462">
        <v>1.5541400000000001</v>
      </c>
      <c r="AN59" s="460">
        <v>147479723.69999999</v>
      </c>
      <c r="AO59" s="463">
        <v>0.55011480000000001</v>
      </c>
      <c r="AP59" s="460">
        <v>399895.68163000001</v>
      </c>
      <c r="AQ59" s="463">
        <v>0.3078959</v>
      </c>
      <c r="AR59" s="462">
        <v>148.32599999999999</v>
      </c>
      <c r="AS59" s="460" t="s">
        <v>472</v>
      </c>
      <c r="AT59" s="462">
        <v>31.592300000000002</v>
      </c>
    </row>
    <row r="60" spans="1:46">
      <c r="A60" t="s">
        <v>1188</v>
      </c>
      <c r="B60" t="s">
        <v>1071</v>
      </c>
      <c r="C60" s="15">
        <v>0.37291666666666662</v>
      </c>
      <c r="E60" s="16">
        <v>300</v>
      </c>
      <c r="F60" s="16" t="s">
        <v>744</v>
      </c>
      <c r="G60" s="140">
        <v>1190</v>
      </c>
      <c r="H60" s="140">
        <v>1102</v>
      </c>
      <c r="I60" t="s">
        <v>1181</v>
      </c>
      <c r="J60" s="16" t="s">
        <v>621</v>
      </c>
      <c r="K60" s="16">
        <v>4</v>
      </c>
      <c r="L60" s="16">
        <v>180</v>
      </c>
      <c r="M60" s="19">
        <v>5889.9508999999998</v>
      </c>
      <c r="S60" s="431" t="s">
        <v>1188</v>
      </c>
      <c r="T60" s="352"/>
      <c r="U60" s="438"/>
      <c r="V60" s="342"/>
      <c r="W60"/>
      <c r="X60"/>
      <c r="Y60"/>
      <c r="Z60" s="465">
        <v>81.007670000000005</v>
      </c>
      <c r="AA60" s="465">
        <v>19.185590000000001</v>
      </c>
      <c r="AB60" s="462">
        <v>269.399</v>
      </c>
      <c r="AC60" s="462">
        <v>39.359499999999997</v>
      </c>
      <c r="AD60" s="464">
        <v>9.0782229813999997</v>
      </c>
      <c r="AE60" s="462">
        <v>1.5740000000000001</v>
      </c>
      <c r="AF60" s="462">
        <v>0.249</v>
      </c>
      <c r="AG60" s="462">
        <v>4.08</v>
      </c>
      <c r="AH60" s="462">
        <v>92.61</v>
      </c>
      <c r="AI60" s="461">
        <v>1791.5409999999999</v>
      </c>
      <c r="AJ60" s="462">
        <v>2.7145700000000001</v>
      </c>
      <c r="AK60" s="462">
        <v>5.1680900000000003</v>
      </c>
      <c r="AL60" s="462">
        <v>34.116190000000003</v>
      </c>
      <c r="AM60" s="462">
        <v>1.5542199999999999</v>
      </c>
      <c r="AN60" s="460">
        <v>147480020.5</v>
      </c>
      <c r="AO60" s="463">
        <v>0.54922959999999998</v>
      </c>
      <c r="AP60" s="460">
        <v>400064.16024</v>
      </c>
      <c r="AQ60" s="463">
        <v>0.31599480000000002</v>
      </c>
      <c r="AR60" s="462">
        <v>148.37469999999999</v>
      </c>
      <c r="AS60" s="460" t="s">
        <v>472</v>
      </c>
      <c r="AT60" s="462">
        <v>31.543700000000001</v>
      </c>
    </row>
    <row r="61" spans="1:46">
      <c r="A61" t="s">
        <v>652</v>
      </c>
      <c r="B61" t="s">
        <v>1072</v>
      </c>
      <c r="C61" s="15">
        <v>0.375</v>
      </c>
      <c r="E61" s="16">
        <v>300</v>
      </c>
      <c r="F61" s="16" t="s">
        <v>744</v>
      </c>
      <c r="G61" s="140">
        <v>1190</v>
      </c>
      <c r="H61" s="140">
        <v>1102</v>
      </c>
      <c r="I61" t="s">
        <v>321</v>
      </c>
      <c r="J61" s="16" t="s">
        <v>621</v>
      </c>
      <c r="K61" s="16">
        <v>4</v>
      </c>
      <c r="L61" s="16">
        <v>180</v>
      </c>
      <c r="M61" s="19">
        <v>5889.9508999999998</v>
      </c>
      <c r="S61" s="431" t="s">
        <v>652</v>
      </c>
      <c r="T61" s="352">
        <v>22</v>
      </c>
      <c r="U61" s="438">
        <v>0</v>
      </c>
      <c r="V61" s="432" t="s">
        <v>165</v>
      </c>
      <c r="W61" s="461">
        <v>-88.584958658563906</v>
      </c>
      <c r="X61" s="461">
        <v>16.930992857237502</v>
      </c>
      <c r="Y61" s="461">
        <v>172.03008425832331</v>
      </c>
      <c r="Z61" s="465">
        <v>81.028139999999993</v>
      </c>
      <c r="AA61" s="465">
        <v>19.1829</v>
      </c>
      <c r="AB61" s="462">
        <v>269.7867</v>
      </c>
      <c r="AC61" s="462">
        <v>38.7376</v>
      </c>
      <c r="AD61" s="464">
        <v>9.1283598796999996</v>
      </c>
      <c r="AE61" s="462">
        <v>1.595</v>
      </c>
      <c r="AF61" s="462">
        <v>0.252</v>
      </c>
      <c r="AG61" s="462">
        <v>4.08</v>
      </c>
      <c r="AH61" s="462">
        <v>92.617000000000004</v>
      </c>
      <c r="AI61" s="461">
        <v>1791.2850000000001</v>
      </c>
      <c r="AJ61" s="462">
        <v>2.7062499999999998</v>
      </c>
      <c r="AK61" s="462">
        <v>5.17232</v>
      </c>
      <c r="AL61" s="462">
        <v>34.090910000000001</v>
      </c>
      <c r="AM61" s="462">
        <v>1.5542400000000001</v>
      </c>
      <c r="AN61" s="460">
        <v>147480119.30000001</v>
      </c>
      <c r="AO61" s="463">
        <v>0.54893440000000004</v>
      </c>
      <c r="AP61" s="460">
        <v>400121.27733999997</v>
      </c>
      <c r="AQ61" s="463">
        <v>0.3185984</v>
      </c>
      <c r="AR61" s="462">
        <v>148.3912</v>
      </c>
      <c r="AS61" s="460" t="s">
        <v>472</v>
      </c>
      <c r="AT61" s="462">
        <v>31.5273</v>
      </c>
    </row>
    <row r="62" spans="1:46">
      <c r="A62" t="s">
        <v>652</v>
      </c>
      <c r="B62" t="s">
        <v>956</v>
      </c>
      <c r="C62" s="15">
        <v>0.38055555555555554</v>
      </c>
      <c r="E62" s="16">
        <v>300</v>
      </c>
      <c r="F62" s="16" t="s">
        <v>744</v>
      </c>
      <c r="G62" s="140">
        <v>1190</v>
      </c>
      <c r="H62" s="140">
        <v>1102</v>
      </c>
      <c r="I62" t="s">
        <v>463</v>
      </c>
      <c r="J62" s="16" t="s">
        <v>621</v>
      </c>
      <c r="K62" s="16">
        <v>4</v>
      </c>
      <c r="L62" s="16">
        <v>180</v>
      </c>
      <c r="M62" s="19">
        <v>5889.9508999999998</v>
      </c>
      <c r="S62" s="431" t="s">
        <v>652</v>
      </c>
      <c r="T62" s="352">
        <v>36</v>
      </c>
      <c r="U62" s="438">
        <v>0</v>
      </c>
      <c r="V62" s="432" t="s">
        <v>165</v>
      </c>
      <c r="W62" s="461">
        <v>-88.217731879822466</v>
      </c>
      <c r="X62" s="461">
        <v>13.39916134787001</v>
      </c>
      <c r="Y62" s="461">
        <v>534.29186164921975</v>
      </c>
      <c r="Z62" s="465">
        <v>81.083269999999999</v>
      </c>
      <c r="AA62" s="465">
        <v>19.175609999999999</v>
      </c>
      <c r="AB62" s="462">
        <v>270.80410000000001</v>
      </c>
      <c r="AC62" s="462">
        <v>37.079700000000003</v>
      </c>
      <c r="AD62" s="464">
        <v>9.2620582750999993</v>
      </c>
      <c r="AE62" s="462">
        <v>1.655</v>
      </c>
      <c r="AF62" s="462">
        <v>0.26200000000000001</v>
      </c>
      <c r="AG62" s="462">
        <v>4.08</v>
      </c>
      <c r="AH62" s="462">
        <v>92.638000000000005</v>
      </c>
      <c r="AI62" s="461">
        <v>1790.5930000000001</v>
      </c>
      <c r="AJ62" s="462">
        <v>2.6845699999999999</v>
      </c>
      <c r="AK62" s="462">
        <v>5.18377</v>
      </c>
      <c r="AL62" s="462">
        <v>34.023499999999999</v>
      </c>
      <c r="AM62" s="462">
        <v>1.5543100000000001</v>
      </c>
      <c r="AN62" s="460">
        <v>147480382.59999999</v>
      </c>
      <c r="AO62" s="463">
        <v>0.54814689999999999</v>
      </c>
      <c r="AP62" s="460">
        <v>400275.83555000002</v>
      </c>
      <c r="AQ62" s="463">
        <v>0.32530209999999998</v>
      </c>
      <c r="AR62" s="462">
        <v>148.43549999999999</v>
      </c>
      <c r="AS62" s="460" t="s">
        <v>472</v>
      </c>
      <c r="AT62" s="462">
        <v>31.483000000000001</v>
      </c>
    </row>
    <row r="63" spans="1:46">
      <c r="A63" t="s">
        <v>1163</v>
      </c>
      <c r="B63" t="s">
        <v>958</v>
      </c>
      <c r="C63" s="15">
        <v>0.38819444444444445</v>
      </c>
      <c r="E63" s="16">
        <v>300</v>
      </c>
      <c r="F63" s="16" t="s">
        <v>744</v>
      </c>
      <c r="G63" s="140">
        <v>1190</v>
      </c>
      <c r="H63" s="140">
        <v>1102</v>
      </c>
      <c r="I63" t="s">
        <v>1300</v>
      </c>
      <c r="J63" s="16" t="s">
        <v>621</v>
      </c>
      <c r="K63" s="16">
        <v>4</v>
      </c>
      <c r="L63" s="16">
        <v>180</v>
      </c>
      <c r="M63" s="19">
        <v>5889.9508999999998</v>
      </c>
      <c r="S63" s="431" t="s">
        <v>1132</v>
      </c>
      <c r="T63" s="352">
        <v>0</v>
      </c>
      <c r="U63" s="438">
        <v>0</v>
      </c>
      <c r="V63" s="431" t="s">
        <v>199</v>
      </c>
      <c r="W63" s="461">
        <v>-52.637638749894734</v>
      </c>
      <c r="X63" s="461">
        <v>-80.440274829192589</v>
      </c>
      <c r="Y63" s="461">
        <v>174.75529805724045</v>
      </c>
      <c r="Z63" s="465">
        <v>81.160390000000007</v>
      </c>
      <c r="AA63" s="465">
        <v>19.165289999999999</v>
      </c>
      <c r="AB63" s="462">
        <v>272.1687</v>
      </c>
      <c r="AC63" s="462">
        <v>34.8018</v>
      </c>
      <c r="AD63" s="464">
        <v>9.4458935688000008</v>
      </c>
      <c r="AE63" s="462">
        <v>1.7470000000000001</v>
      </c>
      <c r="AF63" s="462">
        <v>0.27600000000000002</v>
      </c>
      <c r="AG63" s="462">
        <v>4.08</v>
      </c>
      <c r="AH63" s="462">
        <v>92.665999999999997</v>
      </c>
      <c r="AI63" s="461">
        <v>1789.62</v>
      </c>
      <c r="AJ63" s="462">
        <v>2.6559900000000001</v>
      </c>
      <c r="AK63" s="462">
        <v>5.1998499999999996</v>
      </c>
      <c r="AL63" s="462">
        <v>33.930819999999997</v>
      </c>
      <c r="AM63" s="462">
        <v>1.5544</v>
      </c>
      <c r="AN63" s="460">
        <v>147480744</v>
      </c>
      <c r="AO63" s="463">
        <v>0.54706339999999998</v>
      </c>
      <c r="AP63" s="460">
        <v>400493.43422</v>
      </c>
      <c r="AQ63" s="463">
        <v>0.33394040000000003</v>
      </c>
      <c r="AR63" s="462">
        <v>148.49760000000001</v>
      </c>
      <c r="AS63" s="460" t="s">
        <v>472</v>
      </c>
      <c r="AT63" s="462">
        <v>31.420999999999999</v>
      </c>
    </row>
    <row r="64" spans="1:46">
      <c r="A64" t="s">
        <v>1163</v>
      </c>
      <c r="B64" t="s">
        <v>959</v>
      </c>
      <c r="C64" s="15">
        <v>0.39305555555555555</v>
      </c>
      <c r="E64" s="16">
        <v>300</v>
      </c>
      <c r="F64" s="16" t="s">
        <v>744</v>
      </c>
      <c r="G64" s="140">
        <v>1190</v>
      </c>
      <c r="H64" s="140">
        <v>1102</v>
      </c>
      <c r="I64" t="s">
        <v>989</v>
      </c>
      <c r="J64" s="16" t="s">
        <v>621</v>
      </c>
      <c r="K64" s="16">
        <v>4</v>
      </c>
      <c r="L64" s="16">
        <v>180</v>
      </c>
      <c r="M64" s="19">
        <v>5889.9508999999998</v>
      </c>
      <c r="S64" s="431" t="s">
        <v>1132</v>
      </c>
      <c r="T64" s="352">
        <v>0</v>
      </c>
      <c r="U64" s="438">
        <v>0</v>
      </c>
      <c r="V64" s="431" t="s">
        <v>202</v>
      </c>
      <c r="W64" s="461">
        <v>-47.280750296094084</v>
      </c>
      <c r="X64" s="461">
        <v>-81.464226407785219</v>
      </c>
      <c r="Y64" s="461">
        <v>400.61009585098418</v>
      </c>
      <c r="Z64" s="465">
        <v>81.210279999999997</v>
      </c>
      <c r="AA64" s="465">
        <v>19.158560000000001</v>
      </c>
      <c r="AB64" s="462">
        <v>273.01949999999999</v>
      </c>
      <c r="AC64" s="462">
        <v>33.3538</v>
      </c>
      <c r="AD64" s="464">
        <v>9.5628796648000005</v>
      </c>
      <c r="AE64" s="462">
        <v>1.8140000000000001</v>
      </c>
      <c r="AF64" s="462">
        <v>0.28699999999999998</v>
      </c>
      <c r="AG64" s="462">
        <v>4.08</v>
      </c>
      <c r="AH64" s="462">
        <v>92.683999999999997</v>
      </c>
      <c r="AI64" s="461">
        <v>1788.989</v>
      </c>
      <c r="AJ64" s="462">
        <v>2.63856</v>
      </c>
      <c r="AK64" s="462">
        <v>5.2102899999999996</v>
      </c>
      <c r="AL64" s="462">
        <v>33.871830000000003</v>
      </c>
      <c r="AM64" s="462">
        <v>1.55446</v>
      </c>
      <c r="AN64" s="460">
        <v>147480973.69999999</v>
      </c>
      <c r="AO64" s="463">
        <v>0.54637340000000001</v>
      </c>
      <c r="AP64" s="460">
        <v>400634.78586</v>
      </c>
      <c r="AQ64" s="463">
        <v>0.33908090000000002</v>
      </c>
      <c r="AR64" s="462">
        <v>148.5378</v>
      </c>
      <c r="AS64" s="460" t="s">
        <v>472</v>
      </c>
      <c r="AT64" s="462">
        <v>31.380800000000001</v>
      </c>
    </row>
    <row r="65" spans="1:46">
      <c r="A65" t="s">
        <v>1163</v>
      </c>
      <c r="B65" t="s">
        <v>960</v>
      </c>
      <c r="C65" s="15">
        <v>0.3979166666666667</v>
      </c>
      <c r="E65" s="16">
        <v>300</v>
      </c>
      <c r="F65" s="16" t="s">
        <v>744</v>
      </c>
      <c r="G65" s="140">
        <v>1190</v>
      </c>
      <c r="H65" s="140">
        <v>1102</v>
      </c>
      <c r="I65" s="435" t="s">
        <v>80</v>
      </c>
      <c r="J65" s="16" t="s">
        <v>621</v>
      </c>
      <c r="K65" s="16">
        <v>4</v>
      </c>
      <c r="L65" s="16">
        <v>180</v>
      </c>
      <c r="M65" s="19">
        <v>5889.9508999999998</v>
      </c>
      <c r="S65" s="431" t="s">
        <v>1132</v>
      </c>
      <c r="T65" s="352">
        <v>0</v>
      </c>
      <c r="U65" s="438">
        <v>-7</v>
      </c>
      <c r="V65" s="435" t="s">
        <v>81</v>
      </c>
      <c r="W65" s="461">
        <v>-34.04489210052602</v>
      </c>
      <c r="X65" s="461">
        <v>-83.018368982789951</v>
      </c>
      <c r="Y65" s="461">
        <v>977.72684480058888</v>
      </c>
      <c r="Z65" s="465">
        <v>81.260800000000003</v>
      </c>
      <c r="AA65" s="465">
        <v>19.151700000000002</v>
      </c>
      <c r="AB65" s="462">
        <v>273.8587</v>
      </c>
      <c r="AC65" s="462">
        <v>31.907399999999999</v>
      </c>
      <c r="AD65" s="464">
        <v>9.6798657608000003</v>
      </c>
      <c r="AE65" s="462">
        <v>1.8859999999999999</v>
      </c>
      <c r="AF65" s="462">
        <v>0.29799999999999999</v>
      </c>
      <c r="AG65" s="462">
        <v>4.08</v>
      </c>
      <c r="AH65" s="462">
        <v>92.703000000000003</v>
      </c>
      <c r="AI65" s="461">
        <v>1788.3489999999999</v>
      </c>
      <c r="AJ65" s="462">
        <v>2.62174</v>
      </c>
      <c r="AK65" s="462">
        <v>5.2208800000000002</v>
      </c>
      <c r="AL65" s="462">
        <v>33.812849999999997</v>
      </c>
      <c r="AM65" s="462">
        <v>1.5545199999999999</v>
      </c>
      <c r="AN65" s="460">
        <v>147481203</v>
      </c>
      <c r="AO65" s="463">
        <v>0.54568300000000003</v>
      </c>
      <c r="AP65" s="460">
        <v>400778.23739999998</v>
      </c>
      <c r="AQ65" s="463">
        <v>0.34393879999999999</v>
      </c>
      <c r="AR65" s="462">
        <v>148.5787</v>
      </c>
      <c r="AS65" s="460" t="s">
        <v>472</v>
      </c>
      <c r="AT65" s="462">
        <v>31.3401</v>
      </c>
    </row>
    <row r="66" spans="1:46">
      <c r="A66" t="s">
        <v>1163</v>
      </c>
      <c r="B66" t="s">
        <v>961</v>
      </c>
      <c r="C66" s="15">
        <v>0.40347222222222223</v>
      </c>
      <c r="E66" s="16">
        <v>300</v>
      </c>
      <c r="F66" s="16" t="s">
        <v>744</v>
      </c>
      <c r="G66" s="140">
        <v>1190</v>
      </c>
      <c r="H66" s="140">
        <v>1102</v>
      </c>
      <c r="I66" s="324" t="s">
        <v>1046</v>
      </c>
      <c r="J66" s="16" t="s">
        <v>621</v>
      </c>
      <c r="K66" s="16">
        <v>4</v>
      </c>
      <c r="L66" s="16">
        <v>180</v>
      </c>
      <c r="M66" s="19">
        <v>5889.9508999999998</v>
      </c>
      <c r="S66" s="431" t="s">
        <v>1132</v>
      </c>
      <c r="T66" s="352">
        <v>0</v>
      </c>
      <c r="U66" s="438">
        <v>-10.5</v>
      </c>
      <c r="V66" s="431" t="s">
        <v>199</v>
      </c>
      <c r="W66" s="461">
        <v>-25.609628079236224</v>
      </c>
      <c r="X66" s="461">
        <v>-83.560129449101339</v>
      </c>
      <c r="Y66" s="461">
        <v>1382.3788896855804</v>
      </c>
      <c r="Z66" s="465">
        <v>81.319339999999997</v>
      </c>
      <c r="AA66" s="465">
        <v>19.143740000000001</v>
      </c>
      <c r="AB66" s="462">
        <v>274.8057</v>
      </c>
      <c r="AC66" s="462">
        <v>30.256699999999999</v>
      </c>
      <c r="AD66" s="464">
        <v>9.8135641562</v>
      </c>
      <c r="AE66" s="462">
        <v>1.9770000000000001</v>
      </c>
      <c r="AF66" s="462">
        <v>0.313</v>
      </c>
      <c r="AG66" s="462">
        <v>4.07</v>
      </c>
      <c r="AH66" s="462">
        <v>92.724000000000004</v>
      </c>
      <c r="AI66" s="461">
        <v>1787.607</v>
      </c>
      <c r="AJ66" s="462">
        <v>2.6032500000000001</v>
      </c>
      <c r="AK66" s="462">
        <v>5.2331599999999998</v>
      </c>
      <c r="AL66" s="462">
        <v>33.745440000000002</v>
      </c>
      <c r="AM66" s="462">
        <v>1.5545800000000001</v>
      </c>
      <c r="AN66" s="460">
        <v>147481464.69999999</v>
      </c>
      <c r="AO66" s="463">
        <v>0.54489370000000004</v>
      </c>
      <c r="AP66" s="460">
        <v>400944.59987999999</v>
      </c>
      <c r="AQ66" s="463">
        <v>0.34913939999999999</v>
      </c>
      <c r="AR66" s="462">
        <v>148.626</v>
      </c>
      <c r="AS66" s="460" t="s">
        <v>472</v>
      </c>
      <c r="AT66" s="462">
        <v>31.2928</v>
      </c>
    </row>
    <row r="67" spans="1:46">
      <c r="A67" t="s">
        <v>1188</v>
      </c>
      <c r="B67" t="s">
        <v>1350</v>
      </c>
      <c r="C67" s="15">
        <v>0.40902777777777777</v>
      </c>
      <c r="E67" s="16">
        <v>30</v>
      </c>
      <c r="F67" s="16" t="s">
        <v>744</v>
      </c>
      <c r="G67" s="140">
        <v>1190</v>
      </c>
      <c r="H67" s="140">
        <v>1102</v>
      </c>
      <c r="I67" t="s">
        <v>1181</v>
      </c>
      <c r="J67" s="16" t="s">
        <v>621</v>
      </c>
      <c r="K67" s="16">
        <v>4</v>
      </c>
      <c r="L67" s="16">
        <v>180</v>
      </c>
      <c r="M67" s="19">
        <v>5889.9508999999998</v>
      </c>
      <c r="S67" s="431" t="s">
        <v>1188</v>
      </c>
      <c r="T67" s="352"/>
      <c r="U67" s="438"/>
      <c r="V67" s="342"/>
      <c r="W67"/>
      <c r="X67"/>
      <c r="Y67"/>
      <c r="Z67" s="465">
        <v>81.356359999999995</v>
      </c>
      <c r="AA67" s="465">
        <v>19.138680000000001</v>
      </c>
      <c r="AB67" s="462">
        <v>275.39190000000002</v>
      </c>
      <c r="AC67" s="462">
        <v>29.226400000000002</v>
      </c>
      <c r="AD67" s="464">
        <v>9.8971256533999998</v>
      </c>
      <c r="AE67" s="462">
        <v>2.04</v>
      </c>
      <c r="AF67" s="462">
        <v>0.32300000000000001</v>
      </c>
      <c r="AG67" s="462">
        <v>4.07</v>
      </c>
      <c r="AH67" s="462">
        <v>92.738</v>
      </c>
      <c r="AI67" s="461">
        <v>1787.1379999999999</v>
      </c>
      <c r="AJ67" s="462">
        <v>2.5921099999999999</v>
      </c>
      <c r="AK67" s="462">
        <v>5.2409299999999996</v>
      </c>
      <c r="AL67" s="462">
        <v>33.703310000000002</v>
      </c>
      <c r="AM67" s="462">
        <v>1.55463</v>
      </c>
      <c r="AN67" s="460">
        <v>147481628.09999999</v>
      </c>
      <c r="AO67" s="463">
        <v>0.54440010000000005</v>
      </c>
      <c r="AP67" s="460">
        <v>401049.80953999999</v>
      </c>
      <c r="AQ67" s="463">
        <v>0.35219719999999999</v>
      </c>
      <c r="AR67" s="462">
        <v>148.65600000000001</v>
      </c>
      <c r="AS67" s="460" t="s">
        <v>472</v>
      </c>
      <c r="AT67" s="462">
        <v>31.262799999999999</v>
      </c>
    </row>
    <row r="68" spans="1:46">
      <c r="A68" t="s">
        <v>1172</v>
      </c>
      <c r="B68" t="s">
        <v>978</v>
      </c>
      <c r="C68" s="15">
        <v>0.41250000000000003</v>
      </c>
      <c r="E68" s="16">
        <v>600</v>
      </c>
      <c r="F68" s="16" t="s">
        <v>744</v>
      </c>
      <c r="G68" s="140">
        <v>1190</v>
      </c>
      <c r="H68" s="140">
        <v>1102</v>
      </c>
      <c r="I68" t="s">
        <v>316</v>
      </c>
      <c r="J68" s="16" t="s">
        <v>621</v>
      </c>
      <c r="K68" s="16">
        <v>4</v>
      </c>
      <c r="L68" s="16">
        <v>180</v>
      </c>
      <c r="M68" s="19">
        <v>5889.9508999999998</v>
      </c>
      <c r="S68"/>
      <c r="T68" s="352"/>
      <c r="U68" s="438"/>
      <c r="V68" s="342"/>
      <c r="W68"/>
      <c r="X68"/>
      <c r="Y68"/>
    </row>
    <row r="69" spans="1:46">
      <c r="A69" t="s">
        <v>998</v>
      </c>
      <c r="B69" t="s">
        <v>1233</v>
      </c>
      <c r="C69" s="15">
        <v>0.41666666666666669</v>
      </c>
      <c r="D69" s="38">
        <v>0</v>
      </c>
      <c r="E69" s="16">
        <v>30</v>
      </c>
      <c r="F69" s="16" t="s">
        <v>744</v>
      </c>
      <c r="G69" s="140">
        <v>1190</v>
      </c>
      <c r="H69" s="140">
        <v>999</v>
      </c>
      <c r="I69" s="35" t="s">
        <v>526</v>
      </c>
      <c r="J69" s="16" t="s">
        <v>620</v>
      </c>
      <c r="K69" s="16">
        <v>4</v>
      </c>
      <c r="L69" s="16">
        <v>180</v>
      </c>
      <c r="M69" s="8">
        <v>5891.451</v>
      </c>
      <c r="S69"/>
      <c r="T69" s="352"/>
      <c r="U69" s="438"/>
      <c r="V69" s="342"/>
      <c r="W69"/>
      <c r="X69"/>
      <c r="Y69"/>
    </row>
    <row r="70" spans="1:46">
      <c r="A70" t="s">
        <v>322</v>
      </c>
      <c r="B70" t="s">
        <v>543</v>
      </c>
      <c r="C70" s="15">
        <v>0.42986111111111108</v>
      </c>
      <c r="E70" s="16">
        <v>300</v>
      </c>
      <c r="F70" s="16" t="s">
        <v>744</v>
      </c>
      <c r="G70" s="140">
        <v>1190</v>
      </c>
      <c r="H70" s="140">
        <v>1103</v>
      </c>
      <c r="I70" s="324" t="s">
        <v>1047</v>
      </c>
      <c r="J70" s="16" t="s">
        <v>621</v>
      </c>
      <c r="K70" s="16">
        <v>4</v>
      </c>
      <c r="L70" s="16">
        <v>180</v>
      </c>
      <c r="M70" s="19">
        <v>5889.9508999999998</v>
      </c>
      <c r="S70" s="431" t="s">
        <v>322</v>
      </c>
      <c r="T70" s="352">
        <v>30</v>
      </c>
      <c r="U70" s="438">
        <v>0</v>
      </c>
      <c r="V70" s="432" t="s">
        <v>165</v>
      </c>
      <c r="W70" s="461">
        <v>-87.363564688888346</v>
      </c>
      <c r="X70" s="461">
        <v>1.8346078771504797</v>
      </c>
      <c r="Y70" s="461">
        <v>210.76357437113006</v>
      </c>
      <c r="Z70" s="465">
        <v>81.609309999999994</v>
      </c>
      <c r="AA70" s="465">
        <v>19.104140000000001</v>
      </c>
      <c r="AB70" s="462">
        <v>279.18849999999998</v>
      </c>
      <c r="AC70" s="462">
        <v>22.462800000000001</v>
      </c>
      <c r="AD70" s="464">
        <v>10.4486315345</v>
      </c>
      <c r="AE70" s="462">
        <v>2.5990000000000002</v>
      </c>
      <c r="AF70" s="462">
        <v>0.41099999999999998</v>
      </c>
      <c r="AG70" s="462">
        <v>4.07</v>
      </c>
      <c r="AH70" s="462">
        <v>92.83</v>
      </c>
      <c r="AI70" s="461">
        <v>1783.9580000000001</v>
      </c>
      <c r="AJ70" s="462">
        <v>2.5267400000000002</v>
      </c>
      <c r="AK70" s="462">
        <v>5.2937700000000003</v>
      </c>
      <c r="AL70" s="462">
        <v>33.425249999999998</v>
      </c>
      <c r="AM70" s="462">
        <v>1.5548999999999999</v>
      </c>
      <c r="AN70" s="460">
        <v>147482702.80000001</v>
      </c>
      <c r="AO70" s="463">
        <v>0.54113789999999995</v>
      </c>
      <c r="AP70" s="460">
        <v>401764.50832999998</v>
      </c>
      <c r="AQ70" s="463">
        <v>0.3685698</v>
      </c>
      <c r="AR70" s="462">
        <v>148.86179999999999</v>
      </c>
      <c r="AS70" s="460" t="s">
        <v>472</v>
      </c>
      <c r="AT70" s="462">
        <v>31.057300000000001</v>
      </c>
    </row>
    <row r="71" spans="1:46">
      <c r="A71" t="s">
        <v>322</v>
      </c>
      <c r="B71" t="s">
        <v>1271</v>
      </c>
      <c r="C71" s="15">
        <v>0.43541666666666662</v>
      </c>
      <c r="E71" s="16">
        <v>300</v>
      </c>
      <c r="F71" s="16" t="s">
        <v>744</v>
      </c>
      <c r="G71" s="140">
        <v>1190</v>
      </c>
      <c r="H71" s="140">
        <v>1103</v>
      </c>
      <c r="I71" s="324" t="s">
        <v>1048</v>
      </c>
      <c r="J71" s="16" t="s">
        <v>621</v>
      </c>
      <c r="K71" s="16">
        <v>4</v>
      </c>
      <c r="L71" s="16">
        <v>180</v>
      </c>
      <c r="M71" s="19">
        <v>5889.9508999999998</v>
      </c>
      <c r="S71" s="431" t="s">
        <v>322</v>
      </c>
      <c r="T71" s="352">
        <v>44</v>
      </c>
      <c r="U71" s="438">
        <v>0</v>
      </c>
      <c r="V71" s="432" t="s">
        <v>165</v>
      </c>
      <c r="W71" s="461">
        <v>-87.232045889557483</v>
      </c>
      <c r="X71" s="461">
        <v>0.84205966650889374</v>
      </c>
      <c r="Y71" s="461">
        <v>595.68513768500179</v>
      </c>
      <c r="Z71" s="465">
        <v>81.672929999999994</v>
      </c>
      <c r="AA71" s="465">
        <v>19.095510000000001</v>
      </c>
      <c r="AB71" s="462">
        <v>280.0985</v>
      </c>
      <c r="AC71" s="462">
        <v>20.834399999999999</v>
      </c>
      <c r="AD71" s="464">
        <v>10.5823299299</v>
      </c>
      <c r="AE71" s="462">
        <v>2.7879999999999998</v>
      </c>
      <c r="AF71" s="462">
        <v>0.441</v>
      </c>
      <c r="AG71" s="462">
        <v>4.07</v>
      </c>
      <c r="AH71" s="462">
        <v>92.853999999999999</v>
      </c>
      <c r="AI71" s="461">
        <v>1783.17</v>
      </c>
      <c r="AJ71" s="462">
        <v>2.5130699999999999</v>
      </c>
      <c r="AK71" s="462">
        <v>5.3069499999999996</v>
      </c>
      <c r="AL71" s="462">
        <v>33.357840000000003</v>
      </c>
      <c r="AM71" s="462">
        <v>1.55497</v>
      </c>
      <c r="AN71" s="460">
        <v>147482962.40000001</v>
      </c>
      <c r="AO71" s="463">
        <v>0.54034590000000005</v>
      </c>
      <c r="AP71" s="460">
        <v>401942.15571000002</v>
      </c>
      <c r="AQ71" s="463">
        <v>0.37152249999999998</v>
      </c>
      <c r="AR71" s="462">
        <v>148.91380000000001</v>
      </c>
      <c r="AS71" s="460" t="s">
        <v>472</v>
      </c>
      <c r="AT71" s="462">
        <v>31.005400000000002</v>
      </c>
    </row>
    <row r="72" spans="1:46">
      <c r="A72" s="324" t="s">
        <v>1049</v>
      </c>
      <c r="B72" t="s">
        <v>1274</v>
      </c>
      <c r="C72" s="15">
        <v>0.44027777777777777</v>
      </c>
      <c r="E72" s="16">
        <v>300</v>
      </c>
      <c r="F72" s="16" t="s">
        <v>744</v>
      </c>
      <c r="G72" s="140">
        <v>1190</v>
      </c>
      <c r="H72" s="140">
        <v>1103</v>
      </c>
      <c r="I72" s="431" t="s">
        <v>11</v>
      </c>
      <c r="J72" s="16" t="s">
        <v>621</v>
      </c>
      <c r="K72" s="16">
        <v>4</v>
      </c>
      <c r="L72" s="16">
        <v>120</v>
      </c>
      <c r="M72" s="19">
        <v>5889.9508999999998</v>
      </c>
      <c r="N72" t="s">
        <v>994</v>
      </c>
      <c r="S72" s="431" t="s">
        <v>1188</v>
      </c>
      <c r="T72" s="352"/>
      <c r="U72" s="438"/>
      <c r="V72" s="342"/>
      <c r="W72"/>
      <c r="X72"/>
      <c r="Y72"/>
      <c r="Z72" s="465">
        <v>81.729339999999993</v>
      </c>
      <c r="AA72" s="465">
        <v>19.087879999999998</v>
      </c>
      <c r="AB72" s="462">
        <v>280.89409999999998</v>
      </c>
      <c r="AC72" s="462">
        <v>19.414000000000001</v>
      </c>
      <c r="AD72" s="464">
        <v>10.6993160259</v>
      </c>
      <c r="AE72" s="462">
        <v>2.9790000000000001</v>
      </c>
      <c r="AF72" s="462">
        <v>0.47099999999999997</v>
      </c>
      <c r="AG72" s="462">
        <v>4.07</v>
      </c>
      <c r="AH72" s="462">
        <v>92.873999999999995</v>
      </c>
      <c r="AI72" s="461">
        <v>1782.4760000000001</v>
      </c>
      <c r="AJ72" s="462">
        <v>2.5018199999999999</v>
      </c>
      <c r="AK72" s="462">
        <v>5.3185799999999999</v>
      </c>
      <c r="AL72" s="462">
        <v>33.298859999999998</v>
      </c>
      <c r="AM72" s="462">
        <v>1.5550200000000001</v>
      </c>
      <c r="AN72" s="460">
        <v>147483189.19999999</v>
      </c>
      <c r="AO72" s="463">
        <v>0.53965249999999998</v>
      </c>
      <c r="AP72" s="460">
        <v>402098.68715000001</v>
      </c>
      <c r="AQ72" s="463">
        <v>0.37377539999999998</v>
      </c>
      <c r="AR72" s="462">
        <v>148.96</v>
      </c>
      <c r="AS72" s="460" t="s">
        <v>472</v>
      </c>
      <c r="AT72" s="462">
        <v>30.959299999999999</v>
      </c>
    </row>
    <row r="73" spans="1:46">
      <c r="A73" t="s">
        <v>535</v>
      </c>
      <c r="B73" t="s">
        <v>1275</v>
      </c>
      <c r="C73" s="15">
        <v>0.44722222222222219</v>
      </c>
      <c r="E73" s="16">
        <v>300</v>
      </c>
      <c r="F73" s="16" t="s">
        <v>744</v>
      </c>
      <c r="G73" s="140">
        <v>1190</v>
      </c>
      <c r="H73" s="140">
        <v>1103</v>
      </c>
      <c r="I73" t="s">
        <v>1300</v>
      </c>
      <c r="J73" s="16" t="s">
        <v>621</v>
      </c>
      <c r="K73" s="16">
        <v>4</v>
      </c>
      <c r="L73" s="16">
        <v>120</v>
      </c>
      <c r="M73" s="19">
        <v>5889.9508999999998</v>
      </c>
      <c r="N73" t="s">
        <v>994</v>
      </c>
      <c r="S73" s="431" t="s">
        <v>535</v>
      </c>
      <c r="T73" s="352">
        <v>0</v>
      </c>
      <c r="U73" s="438">
        <v>0</v>
      </c>
      <c r="V73" s="431" t="s">
        <v>13</v>
      </c>
      <c r="W73" s="461">
        <v>-90.849515965728273</v>
      </c>
      <c r="X73" s="461">
        <v>34.327488628374816</v>
      </c>
      <c r="Y73" s="461">
        <v>117.0211320471858</v>
      </c>
      <c r="Z73" s="465">
        <v>81.811149999999998</v>
      </c>
      <c r="AA73" s="465">
        <v>19.076879999999999</v>
      </c>
      <c r="AB73" s="462">
        <v>282.03149999999999</v>
      </c>
      <c r="AC73" s="462">
        <v>17.392299999999999</v>
      </c>
      <c r="AD73" s="464">
        <v>10.8664390201</v>
      </c>
      <c r="AE73" s="462">
        <v>3.3039999999999998</v>
      </c>
      <c r="AF73" s="462">
        <v>0.52300000000000002</v>
      </c>
      <c r="AG73" s="462">
        <v>4.07</v>
      </c>
      <c r="AH73" s="462">
        <v>92.903999999999996</v>
      </c>
      <c r="AI73" s="461">
        <v>1781.4780000000001</v>
      </c>
      <c r="AJ73" s="462">
        <v>2.48691</v>
      </c>
      <c r="AK73" s="462">
        <v>5.3353400000000004</v>
      </c>
      <c r="AL73" s="462">
        <v>33.214599999999997</v>
      </c>
      <c r="AM73" s="462">
        <v>1.55511</v>
      </c>
      <c r="AN73" s="460">
        <v>147483512.59999999</v>
      </c>
      <c r="AO73" s="463">
        <v>0.53866139999999996</v>
      </c>
      <c r="AP73" s="460">
        <v>402323.79947000003</v>
      </c>
      <c r="AQ73" s="463">
        <v>0.37645459999999997</v>
      </c>
      <c r="AR73" s="462">
        <v>149.02709999999999</v>
      </c>
      <c r="AS73" s="460" t="s">
        <v>472</v>
      </c>
      <c r="AT73" s="462">
        <v>30.892299999999999</v>
      </c>
    </row>
    <row r="74" spans="1:46">
      <c r="A74" t="s">
        <v>1265</v>
      </c>
      <c r="B74" t="s">
        <v>591</v>
      </c>
      <c r="C74" s="15">
        <v>0.45902777777777781</v>
      </c>
      <c r="D74" s="38">
        <v>0</v>
      </c>
      <c r="E74" s="16">
        <v>10</v>
      </c>
      <c r="F74" s="16" t="s">
        <v>744</v>
      </c>
      <c r="G74" s="140">
        <v>1190</v>
      </c>
      <c r="H74" s="140">
        <v>1103</v>
      </c>
      <c r="I74" s="35" t="s">
        <v>395</v>
      </c>
      <c r="J74" s="16" t="s">
        <v>620</v>
      </c>
      <c r="K74" s="16">
        <v>4</v>
      </c>
      <c r="L74" s="16">
        <v>120</v>
      </c>
      <c r="M74" s="19">
        <v>5889.9508999999998</v>
      </c>
      <c r="N74" t="s">
        <v>994</v>
      </c>
      <c r="S74"/>
      <c r="T74" s="352"/>
      <c r="U74" s="352"/>
      <c r="V74" s="342"/>
      <c r="W74"/>
      <c r="X74"/>
      <c r="Y74"/>
    </row>
    <row r="75" spans="1:46">
      <c r="A75" t="s">
        <v>1265</v>
      </c>
      <c r="B75" t="s">
        <v>592</v>
      </c>
      <c r="C75" s="15">
        <v>0.46111111111111108</v>
      </c>
      <c r="D75" s="38">
        <v>0</v>
      </c>
      <c r="E75" s="16">
        <v>10</v>
      </c>
      <c r="F75" s="16" t="s">
        <v>744</v>
      </c>
      <c r="G75" s="140">
        <v>1190</v>
      </c>
      <c r="H75" s="140">
        <v>1103</v>
      </c>
      <c r="I75" s="35" t="s">
        <v>395</v>
      </c>
      <c r="J75" s="16" t="s">
        <v>620</v>
      </c>
      <c r="K75" s="16">
        <v>4</v>
      </c>
      <c r="L75" s="16">
        <v>180</v>
      </c>
      <c r="M75" s="19">
        <v>5889.9508999999998</v>
      </c>
      <c r="N75" t="s">
        <v>995</v>
      </c>
      <c r="S75"/>
      <c r="T75" s="352"/>
      <c r="U75" s="352"/>
      <c r="V75" s="342"/>
      <c r="W75"/>
      <c r="X75"/>
      <c r="Y75"/>
    </row>
    <row r="76" spans="1:46">
      <c r="A76" t="s">
        <v>998</v>
      </c>
      <c r="B76" t="s">
        <v>593</v>
      </c>
      <c r="C76" s="15">
        <v>0.46319444444444446</v>
      </c>
      <c r="D76" s="38">
        <v>0</v>
      </c>
      <c r="E76" s="16">
        <v>30</v>
      </c>
      <c r="F76" s="16" t="s">
        <v>744</v>
      </c>
      <c r="G76" s="140">
        <v>1190</v>
      </c>
      <c r="H76" s="140">
        <v>999</v>
      </c>
      <c r="I76" s="35" t="s">
        <v>526</v>
      </c>
      <c r="J76" s="16" t="s">
        <v>620</v>
      </c>
      <c r="K76" s="16">
        <v>4</v>
      </c>
      <c r="L76" s="16">
        <v>180</v>
      </c>
      <c r="M76" s="8">
        <v>5891.451</v>
      </c>
      <c r="N76" t="s">
        <v>995</v>
      </c>
      <c r="S76"/>
      <c r="T76" s="352"/>
      <c r="U76" s="352"/>
      <c r="V76" s="342"/>
      <c r="W76"/>
      <c r="X76"/>
      <c r="Y76"/>
    </row>
    <row r="77" spans="1:46">
      <c r="A77" t="s">
        <v>998</v>
      </c>
      <c r="B77" t="s">
        <v>594</v>
      </c>
      <c r="C77" s="15">
        <v>0.46458333333333335</v>
      </c>
      <c r="D77" s="38">
        <v>0</v>
      </c>
      <c r="E77" s="16">
        <v>30</v>
      </c>
      <c r="F77" s="16" t="s">
        <v>744</v>
      </c>
      <c r="G77" s="140">
        <v>1070</v>
      </c>
      <c r="H77" s="140">
        <v>879</v>
      </c>
      <c r="I77" s="35" t="s">
        <v>387</v>
      </c>
      <c r="J77" s="16" t="s">
        <v>620</v>
      </c>
      <c r="K77" s="16">
        <v>4</v>
      </c>
      <c r="L77" s="16">
        <v>180</v>
      </c>
      <c r="M77" s="8">
        <v>5891.451</v>
      </c>
      <c r="N77" t="s">
        <v>995</v>
      </c>
      <c r="S77"/>
      <c r="T77" s="352"/>
      <c r="U77" s="352"/>
      <c r="V77" s="342"/>
      <c r="W77"/>
      <c r="X77"/>
      <c r="Y77"/>
    </row>
    <row r="78" spans="1:46">
      <c r="A78" t="s">
        <v>998</v>
      </c>
      <c r="B78" t="s">
        <v>595</v>
      </c>
      <c r="C78" s="15">
        <v>0.4680555555555555</v>
      </c>
      <c r="D78" s="38">
        <v>0</v>
      </c>
      <c r="E78" s="16">
        <v>30</v>
      </c>
      <c r="F78" s="16" t="s">
        <v>744</v>
      </c>
      <c r="G78" s="140">
        <v>1070</v>
      </c>
      <c r="H78" s="140">
        <v>879</v>
      </c>
      <c r="I78" s="35" t="s">
        <v>387</v>
      </c>
      <c r="J78" s="16" t="s">
        <v>620</v>
      </c>
      <c r="K78" s="16">
        <v>4</v>
      </c>
      <c r="L78" s="16">
        <v>120</v>
      </c>
      <c r="M78" s="8">
        <v>5891.451</v>
      </c>
      <c r="N78" t="s">
        <v>362</v>
      </c>
      <c r="S78"/>
      <c r="T78" s="351"/>
      <c r="U78" s="351"/>
      <c r="V78" s="342"/>
      <c r="W78"/>
      <c r="X78"/>
      <c r="Y78"/>
    </row>
    <row r="79" spans="1:46">
      <c r="C79"/>
      <c r="E79"/>
      <c r="L79"/>
      <c r="S79"/>
      <c r="T79" s="342"/>
      <c r="U79" s="342"/>
      <c r="V79" s="342"/>
      <c r="W79"/>
      <c r="X79"/>
      <c r="Y79"/>
    </row>
    <row r="80" spans="1:46">
      <c r="C80"/>
      <c r="E80"/>
      <c r="L80"/>
      <c r="S80"/>
      <c r="T80" s="342"/>
      <c r="U80" s="342"/>
      <c r="V80" s="342"/>
      <c r="W80"/>
      <c r="X80"/>
      <c r="Y80"/>
    </row>
    <row r="81" spans="2:25">
      <c r="B81" s="3" t="s">
        <v>1260</v>
      </c>
      <c r="C81" s="147" t="s">
        <v>1261</v>
      </c>
      <c r="D81" s="22">
        <v>5888.5839999999998</v>
      </c>
      <c r="E81" s="149"/>
      <c r="F81" s="84" t="s">
        <v>1262</v>
      </c>
      <c r="G81" s="84" t="s">
        <v>1263</v>
      </c>
      <c r="H81" s="84" t="s">
        <v>1264</v>
      </c>
      <c r="I81" s="22" t="s">
        <v>1100</v>
      </c>
      <c r="J81" s="84" t="s">
        <v>1101</v>
      </c>
      <c r="K81" s="84" t="s">
        <v>1102</v>
      </c>
      <c r="L81"/>
      <c r="S81"/>
      <c r="T81" s="342"/>
      <c r="U81" s="342"/>
      <c r="V81" s="342"/>
      <c r="W81"/>
      <c r="X81"/>
      <c r="Y81"/>
    </row>
    <row r="82" spans="2:25">
      <c r="B82" s="2"/>
      <c r="C82" s="147" t="s">
        <v>1099</v>
      </c>
      <c r="D82" s="22">
        <v>5889.9508999999998</v>
      </c>
      <c r="E82" s="149"/>
      <c r="F82" s="84" t="s">
        <v>652</v>
      </c>
      <c r="G82" s="84" t="s">
        <v>653</v>
      </c>
      <c r="H82" s="84" t="s">
        <v>654</v>
      </c>
      <c r="I82" s="22" t="s">
        <v>1294</v>
      </c>
      <c r="J82" s="84" t="s">
        <v>1295</v>
      </c>
      <c r="K82" s="84" t="s">
        <v>501</v>
      </c>
      <c r="L82"/>
      <c r="S82"/>
      <c r="T82" s="342"/>
      <c r="U82" s="342"/>
      <c r="V82" s="342"/>
      <c r="W82"/>
      <c r="X82"/>
      <c r="Y82"/>
    </row>
    <row r="83" spans="2:25">
      <c r="B83" s="2"/>
      <c r="C83" s="147" t="s">
        <v>502</v>
      </c>
      <c r="D83" s="22">
        <v>5891.451</v>
      </c>
      <c r="E83" s="149"/>
      <c r="F83" s="84" t="s">
        <v>503</v>
      </c>
      <c r="G83" s="84" t="s">
        <v>504</v>
      </c>
      <c r="H83" s="84" t="s">
        <v>505</v>
      </c>
      <c r="I83" s="22" t="s">
        <v>480</v>
      </c>
      <c r="J83" s="84" t="s">
        <v>496</v>
      </c>
      <c r="K83" s="84" t="s">
        <v>440</v>
      </c>
      <c r="L83"/>
      <c r="S83"/>
      <c r="T83" s="342"/>
      <c r="U83" s="342"/>
      <c r="V83" s="342"/>
      <c r="W83"/>
      <c r="X83"/>
      <c r="Y83"/>
    </row>
    <row r="84" spans="2:25">
      <c r="B84" s="2"/>
      <c r="C84" s="147" t="s">
        <v>497</v>
      </c>
      <c r="D84" s="150">
        <v>7647.38</v>
      </c>
      <c r="E84" s="149"/>
      <c r="F84" s="84" t="s">
        <v>1132</v>
      </c>
      <c r="G84" s="84" t="s">
        <v>1095</v>
      </c>
      <c r="H84" s="84" t="s">
        <v>1293</v>
      </c>
      <c r="I84" s="22" t="s">
        <v>498</v>
      </c>
      <c r="J84" s="84" t="s">
        <v>499</v>
      </c>
      <c r="K84" s="84" t="s">
        <v>500</v>
      </c>
      <c r="L84"/>
      <c r="S84"/>
      <c r="T84" s="342"/>
      <c r="U84" s="342"/>
      <c r="V84" s="342"/>
      <c r="W84"/>
      <c r="X84"/>
      <c r="Y84"/>
    </row>
    <row r="85" spans="2:25">
      <c r="B85" s="2"/>
      <c r="C85" s="147" t="s">
        <v>374</v>
      </c>
      <c r="D85" s="22">
        <v>7698.9647000000004</v>
      </c>
      <c r="E85" s="149"/>
      <c r="F85" s="84" t="s">
        <v>375</v>
      </c>
      <c r="G85" s="84" t="s">
        <v>376</v>
      </c>
      <c r="H85" s="84" t="s">
        <v>377</v>
      </c>
      <c r="I85" s="22" t="s">
        <v>378</v>
      </c>
      <c r="J85" s="84" t="s">
        <v>379</v>
      </c>
      <c r="K85" s="84" t="s">
        <v>380</v>
      </c>
      <c r="L85"/>
      <c r="S85"/>
      <c r="T85"/>
      <c r="U85"/>
      <c r="V85"/>
      <c r="W85"/>
      <c r="X85"/>
      <c r="Y85"/>
    </row>
    <row r="86" spans="2:25">
      <c r="B86" s="2"/>
      <c r="C86" s="147"/>
      <c r="D86" s="22"/>
      <c r="E86" s="149"/>
      <c r="F86" s="84"/>
      <c r="L86"/>
      <c r="S86"/>
      <c r="T86"/>
      <c r="U86"/>
      <c r="V86"/>
      <c r="W86"/>
      <c r="X86"/>
      <c r="Y86"/>
    </row>
    <row r="87" spans="2:25">
      <c r="B87" s="2"/>
      <c r="C87" s="147" t="s">
        <v>1302</v>
      </c>
      <c r="D87" s="732" t="s">
        <v>1297</v>
      </c>
      <c r="E87" s="732"/>
      <c r="F87" s="84" t="s">
        <v>381</v>
      </c>
      <c r="I87" s="138" t="s">
        <v>1139</v>
      </c>
      <c r="J87" s="736" t="s">
        <v>1140</v>
      </c>
      <c r="K87" s="736"/>
      <c r="L87" s="148" t="s">
        <v>1141</v>
      </c>
      <c r="S87"/>
      <c r="T87"/>
      <c r="U87"/>
      <c r="V87"/>
      <c r="W87"/>
      <c r="X87"/>
      <c r="Y87"/>
    </row>
    <row r="88" spans="2:25">
      <c r="B88" s="2"/>
      <c r="C88" s="147" t="s">
        <v>1303</v>
      </c>
      <c r="D88" s="732" t="s">
        <v>1298</v>
      </c>
      <c r="E88" s="732"/>
      <c r="F88" s="19"/>
      <c r="J88" s="736" t="s">
        <v>441</v>
      </c>
      <c r="K88" s="736"/>
      <c r="L88" s="148" t="s">
        <v>1143</v>
      </c>
      <c r="S88"/>
      <c r="T88"/>
      <c r="U88"/>
      <c r="V88"/>
      <c r="W88"/>
      <c r="X88"/>
      <c r="Y88"/>
    </row>
    <row r="89" spans="2:25">
      <c r="B89" s="2"/>
      <c r="C89" s="147" t="s">
        <v>1304</v>
      </c>
      <c r="D89" s="732" t="s">
        <v>1299</v>
      </c>
      <c r="E89" s="732"/>
      <c r="F89" s="19"/>
      <c r="L89"/>
      <c r="S89"/>
      <c r="T89"/>
      <c r="U89"/>
      <c r="V89"/>
      <c r="W89"/>
      <c r="X89"/>
      <c r="Y89"/>
    </row>
    <row r="90" spans="2:25">
      <c r="B90" s="2"/>
      <c r="C90" s="147" t="s">
        <v>1305</v>
      </c>
      <c r="D90" s="732" t="s">
        <v>1138</v>
      </c>
      <c r="E90" s="732"/>
      <c r="F90" s="19"/>
      <c r="H90" s="16"/>
      <c r="I90" s="16"/>
      <c r="L90"/>
      <c r="S90"/>
      <c r="T90"/>
      <c r="U90"/>
      <c r="V90"/>
      <c r="W90"/>
      <c r="X90"/>
      <c r="Y90"/>
    </row>
    <row r="91" spans="2:25">
      <c r="B91" s="2"/>
      <c r="C91" s="85"/>
      <c r="E91" s="15"/>
      <c r="F91" s="19"/>
      <c r="H91" s="16"/>
      <c r="I91" s="16"/>
      <c r="L91"/>
      <c r="S91"/>
      <c r="T91"/>
      <c r="U91"/>
      <c r="V91"/>
      <c r="W91"/>
      <c r="X91"/>
      <c r="Y91"/>
    </row>
    <row r="92" spans="2:25">
      <c r="B92" s="2"/>
      <c r="C92" s="28" t="s">
        <v>786</v>
      </c>
      <c r="D92" s="142">
        <v>1</v>
      </c>
      <c r="E92" s="734" t="s">
        <v>1032</v>
      </c>
      <c r="F92" s="734"/>
      <c r="G92" s="734"/>
      <c r="H92" s="16"/>
      <c r="I92" s="16"/>
      <c r="L92"/>
      <c r="S92"/>
      <c r="T92"/>
      <c r="U92"/>
      <c r="V92"/>
      <c r="W92"/>
      <c r="X92"/>
      <c r="Y92"/>
    </row>
    <row r="93" spans="2:25">
      <c r="B93" s="2"/>
      <c r="C93" s="19"/>
      <c r="D93" s="67"/>
      <c r="E93" s="730" t="s">
        <v>1183</v>
      </c>
      <c r="F93" s="731"/>
      <c r="G93" s="731"/>
      <c r="H93" s="16"/>
      <c r="I93" s="16"/>
      <c r="L93"/>
      <c r="S93"/>
      <c r="T93"/>
      <c r="U93"/>
      <c r="V93"/>
      <c r="W93"/>
      <c r="X93"/>
      <c r="Y93"/>
    </row>
    <row r="94" spans="2:25">
      <c r="B94" s="2"/>
      <c r="C94" s="85"/>
      <c r="D94" s="67">
        <v>2</v>
      </c>
      <c r="E94" s="734" t="s">
        <v>1008</v>
      </c>
      <c r="F94" s="734"/>
      <c r="G94" s="734"/>
      <c r="H94" s="16"/>
      <c r="I94" s="16"/>
      <c r="L94"/>
      <c r="S94"/>
      <c r="T94"/>
      <c r="U94"/>
      <c r="V94"/>
      <c r="W94"/>
      <c r="X94"/>
      <c r="Y94"/>
    </row>
    <row r="95" spans="2:25">
      <c r="B95" s="2"/>
      <c r="C95" s="85"/>
      <c r="D95" s="67"/>
      <c r="E95" s="730" t="s">
        <v>1009</v>
      </c>
      <c r="F95" s="731"/>
      <c r="G95" s="731"/>
      <c r="H95" s="16"/>
      <c r="I95" s="16"/>
      <c r="L95"/>
      <c r="S95"/>
      <c r="T95"/>
      <c r="U95"/>
      <c r="V95"/>
      <c r="W95"/>
      <c r="X95"/>
      <c r="Y95"/>
    </row>
    <row r="96" spans="2:25">
      <c r="B96" s="2"/>
      <c r="C96"/>
      <c r="D96" s="142">
        <v>3</v>
      </c>
      <c r="E96" s="735" t="s">
        <v>1010</v>
      </c>
      <c r="F96" s="735"/>
      <c r="G96" s="735"/>
      <c r="H96" s="16"/>
      <c r="I96" s="16"/>
      <c r="L96"/>
      <c r="S96"/>
      <c r="T96"/>
      <c r="U96"/>
      <c r="V96"/>
      <c r="W96"/>
      <c r="X96"/>
      <c r="Y96"/>
    </row>
    <row r="97" spans="2:25">
      <c r="B97" s="2"/>
      <c r="C97"/>
      <c r="D97" s="142"/>
      <c r="E97" s="733" t="s">
        <v>1353</v>
      </c>
      <c r="F97" s="733"/>
      <c r="G97" s="733"/>
      <c r="H97" s="16"/>
      <c r="I97" s="16"/>
      <c r="L97"/>
      <c r="S97"/>
      <c r="T97"/>
      <c r="U97"/>
      <c r="V97"/>
      <c r="W97"/>
      <c r="X97"/>
      <c r="Y97"/>
    </row>
    <row r="98" spans="2:25">
      <c r="B98" s="2"/>
      <c r="C98"/>
      <c r="D98" s="142">
        <v>4</v>
      </c>
      <c r="E98" s="735" t="s">
        <v>1035</v>
      </c>
      <c r="F98" s="735"/>
      <c r="G98" s="735"/>
      <c r="H98" s="16"/>
      <c r="I98" s="16"/>
      <c r="L98"/>
      <c r="S98"/>
      <c r="T98"/>
      <c r="U98"/>
      <c r="V98"/>
      <c r="W98"/>
      <c r="X98"/>
      <c r="Y98"/>
    </row>
    <row r="99" spans="2:25">
      <c r="B99" s="2"/>
      <c r="C99"/>
      <c r="E99" s="733" t="s">
        <v>1036</v>
      </c>
      <c r="F99" s="733"/>
      <c r="G99" s="733"/>
      <c r="H99" s="16"/>
      <c r="I99" s="16"/>
      <c r="L99"/>
      <c r="S99"/>
      <c r="T99"/>
      <c r="U99"/>
      <c r="V99"/>
      <c r="W99"/>
      <c r="X99"/>
      <c r="Y99"/>
    </row>
  </sheetData>
  <sheetCalcPr fullCalcOnLoad="1"/>
  <mergeCells count="38">
    <mergeCell ref="O12:P12"/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6:P6"/>
    <mergeCell ref="K7:P7"/>
    <mergeCell ref="K8:P8"/>
    <mergeCell ref="K9:P9"/>
    <mergeCell ref="K4:P4"/>
    <mergeCell ref="K5:P5"/>
    <mergeCell ref="F6:I6"/>
    <mergeCell ref="F7:I7"/>
    <mergeCell ref="D87:E87"/>
    <mergeCell ref="J87:K87"/>
    <mergeCell ref="D88:E88"/>
    <mergeCell ref="J88:K88"/>
    <mergeCell ref="F8:I8"/>
    <mergeCell ref="F9:I9"/>
    <mergeCell ref="G12:H12"/>
    <mergeCell ref="D89:E89"/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J1" workbookViewId="0">
      <selection activeCell="AY67" sqref="AY67"/>
    </sheetView>
  </sheetViews>
  <sheetFormatPr baseColWidth="10" defaultColWidth="8.83203125" defaultRowHeight="12"/>
  <cols>
    <col min="1" max="1" width="17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1187</v>
      </c>
      <c r="B4" s="3"/>
      <c r="C4" s="6"/>
      <c r="D4" s="43"/>
      <c r="E4" s="6"/>
      <c r="F4" s="738" t="s">
        <v>1023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869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193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1"/>
      <c r="G8" s="1"/>
      <c r="H8" s="1"/>
      <c r="I8" s="205" t="s">
        <v>1205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196"/>
      <c r="G9" s="196"/>
      <c r="H9" s="196"/>
      <c r="I9" s="205" t="s">
        <v>1206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0.12291666666666667</v>
      </c>
      <c r="D14" s="32">
        <v>0</v>
      </c>
      <c r="E14" s="33">
        <v>10</v>
      </c>
      <c r="F14" s="19" t="s">
        <v>1037</v>
      </c>
      <c r="G14" s="47">
        <v>1190</v>
      </c>
      <c r="H14" s="47">
        <v>1099</v>
      </c>
      <c r="I14" s="77" t="s">
        <v>1334</v>
      </c>
      <c r="J14" s="66" t="s">
        <v>1258</v>
      </c>
      <c r="K14" s="33">
        <v>4</v>
      </c>
      <c r="L14" s="33">
        <v>180</v>
      </c>
      <c r="M14" s="84">
        <v>5889.951</v>
      </c>
      <c r="O14" s="104">
        <v>267.39999999999998</v>
      </c>
      <c r="P14" s="104">
        <v>267</v>
      </c>
      <c r="Q14" s="100">
        <f>AVERAGE(O14:O25)</f>
        <v>267.33636363636367</v>
      </c>
      <c r="R14" s="100">
        <f>AVERAGE(P14:P25)</f>
        <v>267.32727272727277</v>
      </c>
      <c r="S14"/>
      <c r="T14" s="414"/>
      <c r="U14" s="437"/>
      <c r="V14" s="342"/>
      <c r="W14"/>
      <c r="X14"/>
      <c r="Y14"/>
    </row>
    <row r="15" spans="1:47">
      <c r="A15" s="45" t="s">
        <v>1259</v>
      </c>
      <c r="B15" s="45" t="s">
        <v>1337</v>
      </c>
      <c r="C15" s="38">
        <v>0.12569444444444444</v>
      </c>
      <c r="D15" s="32">
        <v>0</v>
      </c>
      <c r="E15" s="1">
        <v>10</v>
      </c>
      <c r="F15" s="19" t="s">
        <v>1037</v>
      </c>
      <c r="G15" s="1">
        <v>1625</v>
      </c>
      <c r="H15" s="1">
        <f>(G15-G14)+H14</f>
        <v>1534</v>
      </c>
      <c r="I15" s="91" t="s">
        <v>240</v>
      </c>
      <c r="J15" s="66" t="s">
        <v>1258</v>
      </c>
      <c r="K15" s="33">
        <v>4</v>
      </c>
      <c r="L15" s="33">
        <v>180</v>
      </c>
      <c r="N15" s="57" t="s">
        <v>1015</v>
      </c>
      <c r="O15" s="100">
        <v>267.3</v>
      </c>
      <c r="P15" s="100">
        <v>267.10000000000002</v>
      </c>
      <c r="Q15" s="100">
        <v>267.3</v>
      </c>
      <c r="R15" s="100">
        <v>267.3</v>
      </c>
      <c r="S15"/>
      <c r="T15" s="414"/>
      <c r="U15" s="437"/>
      <c r="V15" s="342"/>
      <c r="W15"/>
      <c r="X15"/>
      <c r="Y15"/>
    </row>
    <row r="16" spans="1:47">
      <c r="A16" s="45" t="s">
        <v>1259</v>
      </c>
      <c r="B16" s="45" t="s">
        <v>905</v>
      </c>
      <c r="C16" s="38">
        <v>0.1388888888888889</v>
      </c>
      <c r="D16" s="32">
        <v>0</v>
      </c>
      <c r="E16" s="1">
        <v>10</v>
      </c>
      <c r="F16" s="19" t="s">
        <v>1037</v>
      </c>
      <c r="G16" s="1">
        <v>1625</v>
      </c>
      <c r="H16" s="1">
        <f>(G16-G15)+H15</f>
        <v>1534</v>
      </c>
      <c r="I16" s="91" t="s">
        <v>240</v>
      </c>
      <c r="J16" s="66" t="s">
        <v>1258</v>
      </c>
      <c r="K16" s="33">
        <v>4</v>
      </c>
      <c r="L16" s="33">
        <v>180</v>
      </c>
      <c r="N16" s="57" t="s">
        <v>1016</v>
      </c>
      <c r="O16" s="100">
        <v>267.3</v>
      </c>
      <c r="P16" s="100">
        <v>267.10000000000002</v>
      </c>
      <c r="Q16" s="100">
        <v>267.3</v>
      </c>
      <c r="R16" s="100">
        <v>267.3</v>
      </c>
      <c r="S16"/>
      <c r="T16" s="414"/>
      <c r="U16" s="437"/>
      <c r="V16" s="342"/>
      <c r="W16"/>
      <c r="X16"/>
      <c r="Y16"/>
    </row>
    <row r="17" spans="1:47">
      <c r="A17" s="45" t="s">
        <v>1259</v>
      </c>
      <c r="B17" s="45" t="s">
        <v>906</v>
      </c>
      <c r="C17" s="38">
        <v>0.14930555555555555</v>
      </c>
      <c r="D17" s="32">
        <v>0</v>
      </c>
      <c r="E17" s="1">
        <v>10</v>
      </c>
      <c r="F17" s="19" t="s">
        <v>1037</v>
      </c>
      <c r="G17" s="1">
        <v>1725</v>
      </c>
      <c r="H17" s="1">
        <v>1634</v>
      </c>
      <c r="I17" s="91" t="s">
        <v>240</v>
      </c>
      <c r="J17" s="66" t="s">
        <v>1258</v>
      </c>
      <c r="K17" s="33">
        <v>4</v>
      </c>
      <c r="L17" s="33">
        <v>180</v>
      </c>
      <c r="N17" s="57"/>
      <c r="O17" s="100">
        <v>267.2</v>
      </c>
      <c r="P17" s="100">
        <v>267.2</v>
      </c>
      <c r="Q17" s="100">
        <v>267.3</v>
      </c>
      <c r="R17" s="100">
        <v>267.3</v>
      </c>
      <c r="S17"/>
      <c r="T17" s="414"/>
      <c r="U17" s="437"/>
      <c r="V17" s="342"/>
      <c r="W17"/>
      <c r="X17"/>
      <c r="Y17"/>
    </row>
    <row r="18" spans="1:47">
      <c r="A18" s="45" t="s">
        <v>1259</v>
      </c>
      <c r="B18" s="45" t="s">
        <v>1247</v>
      </c>
      <c r="C18" s="38">
        <v>0.16111111111111112</v>
      </c>
      <c r="D18" s="32">
        <v>0</v>
      </c>
      <c r="E18" s="1">
        <v>10</v>
      </c>
      <c r="F18" s="19" t="s">
        <v>1037</v>
      </c>
      <c r="G18" s="1">
        <v>1825</v>
      </c>
      <c r="H18" s="1">
        <v>1734</v>
      </c>
      <c r="I18" s="91" t="s">
        <v>240</v>
      </c>
      <c r="J18" s="66" t="s">
        <v>1258</v>
      </c>
      <c r="K18" s="33">
        <v>4</v>
      </c>
      <c r="L18" s="33">
        <v>180</v>
      </c>
      <c r="N18" s="91"/>
      <c r="O18" s="100">
        <v>267.39999999999998</v>
      </c>
      <c r="P18" s="100">
        <v>267.39999999999998</v>
      </c>
      <c r="Q18" s="100">
        <v>267.3</v>
      </c>
      <c r="R18" s="100">
        <v>267.3</v>
      </c>
      <c r="S18"/>
      <c r="T18" s="414"/>
      <c r="U18" s="437"/>
      <c r="V18" s="342"/>
      <c r="W18"/>
      <c r="X18"/>
      <c r="Y18"/>
    </row>
    <row r="19" spans="1:47">
      <c r="A19" s="45" t="s">
        <v>1259</v>
      </c>
      <c r="B19" s="45" t="s">
        <v>1017</v>
      </c>
      <c r="C19" s="15">
        <v>0.16527777777777777</v>
      </c>
      <c r="D19" s="32">
        <v>0</v>
      </c>
      <c r="E19" s="19">
        <v>10</v>
      </c>
      <c r="F19" s="19" t="s">
        <v>1037</v>
      </c>
      <c r="G19" s="1">
        <v>1775</v>
      </c>
      <c r="H19" s="1">
        <v>1684</v>
      </c>
      <c r="I19" s="91" t="s">
        <v>240</v>
      </c>
      <c r="J19" s="66" t="s">
        <v>1258</v>
      </c>
      <c r="K19" s="33">
        <v>4</v>
      </c>
      <c r="L19" s="33">
        <v>180</v>
      </c>
      <c r="M19" s="84"/>
      <c r="N19" s="91"/>
      <c r="O19" s="100">
        <v>267.3</v>
      </c>
      <c r="P19" s="100">
        <v>267.5</v>
      </c>
      <c r="Q19" s="100">
        <v>267.3</v>
      </c>
      <c r="R19" s="100">
        <v>267.3</v>
      </c>
      <c r="S19"/>
      <c r="T19" s="414"/>
      <c r="U19" s="437"/>
      <c r="V19" s="342"/>
      <c r="W19"/>
      <c r="X19"/>
      <c r="Y19"/>
    </row>
    <row r="20" spans="1:47">
      <c r="A20" s="45" t="s">
        <v>1259</v>
      </c>
      <c r="B20" s="45" t="s">
        <v>1018</v>
      </c>
      <c r="C20" s="38">
        <v>0.17708333333333334</v>
      </c>
      <c r="D20" s="32">
        <v>0</v>
      </c>
      <c r="E20" s="19">
        <v>10</v>
      </c>
      <c r="F20" s="16" t="s">
        <v>1037</v>
      </c>
      <c r="G20" s="1">
        <v>1775</v>
      </c>
      <c r="H20" s="1">
        <v>1684</v>
      </c>
      <c r="I20" s="91" t="s">
        <v>240</v>
      </c>
      <c r="J20" s="66" t="s">
        <v>1258</v>
      </c>
      <c r="K20" s="33">
        <v>4</v>
      </c>
      <c r="L20" s="33">
        <v>180</v>
      </c>
      <c r="M20" s="84"/>
      <c r="N20" s="57" t="s">
        <v>1015</v>
      </c>
      <c r="O20" s="100">
        <v>267.3</v>
      </c>
      <c r="P20" s="100">
        <v>267.5</v>
      </c>
      <c r="Q20" s="100">
        <v>267.3</v>
      </c>
      <c r="R20" s="100">
        <v>267.3</v>
      </c>
      <c r="S20"/>
      <c r="T20" s="414"/>
      <c r="U20" s="437"/>
      <c r="V20" s="342"/>
      <c r="W20"/>
      <c r="X20"/>
      <c r="Y20"/>
    </row>
    <row r="21" spans="1:47" ht="24">
      <c r="A21" s="50" t="s">
        <v>597</v>
      </c>
      <c r="B21" s="45" t="s">
        <v>1019</v>
      </c>
      <c r="C21" s="38">
        <v>0.18055555555555555</v>
      </c>
      <c r="D21" s="32">
        <v>0</v>
      </c>
      <c r="E21" s="19">
        <v>30</v>
      </c>
      <c r="F21" s="16" t="s">
        <v>1037</v>
      </c>
      <c r="G21" s="1">
        <v>1750</v>
      </c>
      <c r="H21" s="1">
        <v>1662</v>
      </c>
      <c r="I21" s="91" t="s">
        <v>242</v>
      </c>
      <c r="J21" s="66" t="s">
        <v>1258</v>
      </c>
      <c r="K21" s="33">
        <v>4</v>
      </c>
      <c r="L21" s="33">
        <v>180</v>
      </c>
      <c r="M21" s="19">
        <v>5891.451</v>
      </c>
      <c r="O21" s="100">
        <v>267.39999999999998</v>
      </c>
      <c r="P21" s="100">
        <v>267.3</v>
      </c>
      <c r="Q21" s="100">
        <v>267.3</v>
      </c>
      <c r="R21" s="100">
        <v>267.3</v>
      </c>
      <c r="S21"/>
      <c r="T21" s="414"/>
      <c r="U21" s="437"/>
      <c r="V21" s="342"/>
      <c r="W21"/>
      <c r="X21"/>
      <c r="Y21"/>
    </row>
    <row r="22" spans="1:47" ht="24">
      <c r="A22" s="50" t="s">
        <v>597</v>
      </c>
      <c r="B22" s="25" t="s">
        <v>1020</v>
      </c>
      <c r="C22" s="38">
        <v>0.19444444444444445</v>
      </c>
      <c r="D22" s="32">
        <v>0</v>
      </c>
      <c r="E22" s="19">
        <v>30</v>
      </c>
      <c r="F22" s="16" t="s">
        <v>1037</v>
      </c>
      <c r="G22" s="1">
        <v>1750</v>
      </c>
      <c r="H22" s="1">
        <v>1660</v>
      </c>
      <c r="I22" s="91" t="s">
        <v>242</v>
      </c>
      <c r="J22" s="66" t="s">
        <v>1258</v>
      </c>
      <c r="K22" s="33">
        <v>4</v>
      </c>
      <c r="L22" s="33">
        <v>180</v>
      </c>
      <c r="M22" s="19">
        <v>5891.451</v>
      </c>
      <c r="N22" s="91"/>
      <c r="Q22" s="100">
        <v>267.3</v>
      </c>
      <c r="R22" s="100">
        <v>267.3</v>
      </c>
      <c r="S22"/>
      <c r="T22" s="414"/>
      <c r="U22" s="437"/>
      <c r="V22" s="342"/>
      <c r="W22"/>
      <c r="X22"/>
      <c r="Y22"/>
    </row>
    <row r="23" spans="1:47" ht="28.5" customHeight="1">
      <c r="A23" s="50" t="s">
        <v>597</v>
      </c>
      <c r="B23" s="25" t="s">
        <v>1021</v>
      </c>
      <c r="C23" s="15">
        <v>0.20138888888888887</v>
      </c>
      <c r="D23" s="32">
        <v>0</v>
      </c>
      <c r="E23" s="19">
        <v>30</v>
      </c>
      <c r="F23" s="16" t="s">
        <v>1037</v>
      </c>
      <c r="G23" s="16">
        <v>1750</v>
      </c>
      <c r="H23" s="16">
        <v>1660</v>
      </c>
      <c r="I23" s="91" t="s">
        <v>242</v>
      </c>
      <c r="J23" s="66" t="s">
        <v>1258</v>
      </c>
      <c r="K23" s="33">
        <v>4</v>
      </c>
      <c r="L23" s="33">
        <v>180</v>
      </c>
      <c r="M23" s="19"/>
      <c r="N23" s="57" t="s">
        <v>1022</v>
      </c>
      <c r="O23" s="100">
        <v>267.3</v>
      </c>
      <c r="P23" s="100">
        <v>267.39999999999998</v>
      </c>
      <c r="Q23" s="100">
        <v>267.3</v>
      </c>
      <c r="R23" s="100">
        <v>267.3</v>
      </c>
      <c r="S23"/>
      <c r="T23" s="414"/>
      <c r="U23" s="437"/>
      <c r="V23" s="342"/>
      <c r="W23"/>
      <c r="X23"/>
      <c r="Y23"/>
    </row>
    <row r="24" spans="1:47">
      <c r="A24" s="45" t="s">
        <v>1338</v>
      </c>
      <c r="B24" s="25" t="s">
        <v>1222</v>
      </c>
      <c r="C24" s="38">
        <v>0.22083333333333333</v>
      </c>
      <c r="D24" s="32">
        <v>0</v>
      </c>
      <c r="E24" s="19">
        <v>30</v>
      </c>
      <c r="F24" s="16" t="s">
        <v>1037</v>
      </c>
      <c r="G24" s="1">
        <v>1190</v>
      </c>
      <c r="H24" s="1">
        <v>994</v>
      </c>
      <c r="I24" s="35" t="s">
        <v>526</v>
      </c>
      <c r="J24" s="66" t="s">
        <v>1258</v>
      </c>
      <c r="K24" s="33">
        <v>4</v>
      </c>
      <c r="L24" s="33">
        <v>180</v>
      </c>
      <c r="M24" s="19">
        <v>5891.451</v>
      </c>
      <c r="N24" s="57" t="s">
        <v>1015</v>
      </c>
      <c r="O24" s="100">
        <v>267.39999999999998</v>
      </c>
      <c r="P24" s="100">
        <v>267.5</v>
      </c>
      <c r="Q24" s="100">
        <v>267.3</v>
      </c>
      <c r="R24" s="100">
        <v>267.3</v>
      </c>
      <c r="S24"/>
      <c r="T24" s="414"/>
      <c r="U24" s="437"/>
      <c r="V24" s="342"/>
      <c r="W24"/>
      <c r="X24"/>
      <c r="Y24"/>
    </row>
    <row r="25" spans="1:47">
      <c r="A25" s="45" t="s">
        <v>1338</v>
      </c>
      <c r="B25" s="25" t="s">
        <v>1173</v>
      </c>
      <c r="C25" s="15">
        <v>0.22430555555555556</v>
      </c>
      <c r="D25" s="32">
        <v>0</v>
      </c>
      <c r="E25" s="19">
        <v>30</v>
      </c>
      <c r="F25" s="16" t="s">
        <v>1037</v>
      </c>
      <c r="G25" s="1">
        <v>1070</v>
      </c>
      <c r="H25" s="1">
        <f>H24-120</f>
        <v>874</v>
      </c>
      <c r="I25" s="91" t="s">
        <v>239</v>
      </c>
      <c r="J25" s="66" t="s">
        <v>1258</v>
      </c>
      <c r="K25" s="33">
        <v>4</v>
      </c>
      <c r="L25" s="33">
        <v>180</v>
      </c>
      <c r="M25" s="19">
        <v>5891.451</v>
      </c>
      <c r="O25" s="100">
        <v>267.39999999999998</v>
      </c>
      <c r="P25" s="100">
        <v>267.60000000000002</v>
      </c>
      <c r="Q25" s="100">
        <v>267.3</v>
      </c>
      <c r="R25" s="100">
        <v>267.3</v>
      </c>
      <c r="S25"/>
      <c r="T25" s="414"/>
      <c r="U25" s="437"/>
      <c r="V25" s="342"/>
      <c r="W25"/>
      <c r="X25"/>
      <c r="Y25"/>
    </row>
    <row r="26" spans="1:47">
      <c r="A26" s="45" t="s">
        <v>1338</v>
      </c>
      <c r="B26" s="25" t="s">
        <v>1347</v>
      </c>
      <c r="C26" s="38">
        <v>0.23958333333333334</v>
      </c>
      <c r="D26" s="32">
        <v>0</v>
      </c>
      <c r="E26" s="19">
        <v>30</v>
      </c>
      <c r="F26" s="16" t="s">
        <v>1038</v>
      </c>
      <c r="G26" s="1">
        <v>880</v>
      </c>
      <c r="H26" s="1">
        <v>863</v>
      </c>
      <c r="I26" s="35" t="s">
        <v>526</v>
      </c>
      <c r="J26" s="66" t="s">
        <v>1258</v>
      </c>
      <c r="K26" s="33">
        <v>4</v>
      </c>
      <c r="L26" s="33">
        <v>180</v>
      </c>
      <c r="M26" s="80">
        <v>7647.38</v>
      </c>
      <c r="N26" t="s">
        <v>1268</v>
      </c>
      <c r="O26" s="100">
        <v>265</v>
      </c>
      <c r="P26" s="100">
        <v>264.2</v>
      </c>
      <c r="Q26" s="100">
        <v>265</v>
      </c>
      <c r="R26" s="100">
        <v>264.2</v>
      </c>
      <c r="S26"/>
      <c r="T26" s="415"/>
      <c r="U26" s="438"/>
      <c r="V26" s="342"/>
      <c r="W26"/>
      <c r="X26"/>
      <c r="Y26"/>
    </row>
    <row r="27" spans="1:47">
      <c r="A27" s="50" t="s">
        <v>1309</v>
      </c>
      <c r="B27" s="25" t="s">
        <v>799</v>
      </c>
      <c r="C27" s="38">
        <v>0.24791666666666667</v>
      </c>
      <c r="E27" s="19">
        <v>30</v>
      </c>
      <c r="F27" s="16" t="s">
        <v>1039</v>
      </c>
      <c r="G27" s="1">
        <v>870</v>
      </c>
      <c r="H27" s="1">
        <f>H26-86</f>
        <v>777</v>
      </c>
      <c r="I27" s="57" t="s">
        <v>1093</v>
      </c>
      <c r="J27" s="92" t="s">
        <v>796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264.2</v>
      </c>
      <c r="S27" s="431" t="s">
        <v>1188</v>
      </c>
      <c r="T27" s="415"/>
      <c r="U27" s="438"/>
      <c r="V27" s="342"/>
      <c r="W27"/>
      <c r="X27"/>
      <c r="Y27"/>
      <c r="Z27" s="663">
        <v>210.45783</v>
      </c>
      <c r="AA27" s="663">
        <v>-12.629910000000001</v>
      </c>
      <c r="AB27" s="660">
        <v>177.1088</v>
      </c>
      <c r="AC27" s="660">
        <v>45.296900000000001</v>
      </c>
      <c r="AD27" s="662">
        <v>13.904938192099999</v>
      </c>
      <c r="AE27" s="660">
        <v>1.405</v>
      </c>
      <c r="AF27" s="660">
        <v>0.222</v>
      </c>
      <c r="AG27" s="660">
        <v>3.87</v>
      </c>
      <c r="AH27" s="660">
        <v>97.153999999999996</v>
      </c>
      <c r="AI27" s="659">
        <v>1903.886</v>
      </c>
      <c r="AJ27" s="660">
        <v>354.53476000000001</v>
      </c>
      <c r="AK27" s="660">
        <v>0.10227</v>
      </c>
      <c r="AL27" s="660">
        <v>13.94444</v>
      </c>
      <c r="AM27" s="660">
        <v>-0.62239999999999995</v>
      </c>
      <c r="AN27" s="658">
        <v>151504849.90000001</v>
      </c>
      <c r="AO27" s="661">
        <v>0.65029170000000003</v>
      </c>
      <c r="AP27" s="658">
        <v>376457.16829</v>
      </c>
      <c r="AQ27" s="661">
        <v>-6.6045199999999998E-2</v>
      </c>
      <c r="AR27" s="660">
        <v>160.53489999999999</v>
      </c>
      <c r="AS27" s="658" t="s">
        <v>472</v>
      </c>
      <c r="AT27" s="660">
        <v>19.4175</v>
      </c>
    </row>
    <row r="28" spans="1:47">
      <c r="A28" s="50" t="s">
        <v>822</v>
      </c>
      <c r="B28" s="25" t="s">
        <v>800</v>
      </c>
      <c r="C28" s="38">
        <v>0.24930555555555556</v>
      </c>
      <c r="E28" s="19">
        <v>300</v>
      </c>
      <c r="F28" s="16" t="s">
        <v>1039</v>
      </c>
      <c r="G28" s="1">
        <v>870</v>
      </c>
      <c r="H28" s="1">
        <v>777</v>
      </c>
      <c r="I28" s="91" t="s">
        <v>1300</v>
      </c>
      <c r="J28" s="92" t="s">
        <v>796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264.2</v>
      </c>
      <c r="S28" s="431" t="s">
        <v>1100</v>
      </c>
      <c r="T28" s="415">
        <v>0</v>
      </c>
      <c r="U28" s="441">
        <v>0</v>
      </c>
      <c r="V28" s="431" t="s">
        <v>12</v>
      </c>
      <c r="W28" s="659">
        <v>84.206964421156968</v>
      </c>
      <c r="X28" s="659">
        <v>-11.659182351229907</v>
      </c>
      <c r="Y28" s="659">
        <v>164.25158130542331</v>
      </c>
      <c r="Z28" s="663">
        <v>210.47481999999999</v>
      </c>
      <c r="AA28" s="663">
        <v>-12.63724</v>
      </c>
      <c r="AB28" s="660">
        <v>178.12809999999999</v>
      </c>
      <c r="AC28" s="660">
        <v>45.3155</v>
      </c>
      <c r="AD28" s="662">
        <v>13.955075085700001</v>
      </c>
      <c r="AE28" s="660">
        <v>1.405</v>
      </c>
      <c r="AF28" s="660">
        <v>0.222</v>
      </c>
      <c r="AG28" s="660">
        <v>3.87</v>
      </c>
      <c r="AH28" s="660">
        <v>97.159000000000006</v>
      </c>
      <c r="AI28" s="659">
        <v>1903.944</v>
      </c>
      <c r="AJ28" s="660">
        <v>354.52541000000002</v>
      </c>
      <c r="AK28" s="660">
        <v>0.10299</v>
      </c>
      <c r="AL28" s="660">
        <v>13.91906</v>
      </c>
      <c r="AM28" s="660">
        <v>-0.62244999999999995</v>
      </c>
      <c r="AN28" s="658">
        <v>151504966.90000001</v>
      </c>
      <c r="AO28" s="661">
        <v>0.64988729999999995</v>
      </c>
      <c r="AP28" s="658">
        <v>376445.70909000002</v>
      </c>
      <c r="AQ28" s="661">
        <v>-6.1275099999999999E-2</v>
      </c>
      <c r="AR28" s="660">
        <v>160.55099999999999</v>
      </c>
      <c r="AS28" s="658" t="s">
        <v>472</v>
      </c>
      <c r="AT28" s="660">
        <v>19.401499999999999</v>
      </c>
    </row>
    <row r="29" spans="1:47">
      <c r="A29" s="50" t="s">
        <v>822</v>
      </c>
      <c r="B29" s="25" t="s">
        <v>1040</v>
      </c>
      <c r="C29" s="94">
        <v>0.25555555555555559</v>
      </c>
      <c r="E29" s="19">
        <v>300</v>
      </c>
      <c r="F29" s="16" t="s">
        <v>1039</v>
      </c>
      <c r="G29" s="1">
        <v>870</v>
      </c>
      <c r="H29" s="1">
        <v>777</v>
      </c>
      <c r="I29" s="57" t="s">
        <v>792</v>
      </c>
      <c r="J29" s="92" t="s">
        <v>796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264.2</v>
      </c>
      <c r="S29" s="431" t="s">
        <v>1100</v>
      </c>
      <c r="T29" s="415">
        <v>0</v>
      </c>
      <c r="U29" s="441">
        <v>0</v>
      </c>
      <c r="V29" s="431" t="s">
        <v>200</v>
      </c>
      <c r="W29" s="659">
        <v>84.138603520466461</v>
      </c>
      <c r="X29" s="659">
        <v>-12.663601872564342</v>
      </c>
      <c r="Y29" s="659">
        <v>376.38118417493297</v>
      </c>
      <c r="Z29" s="663">
        <v>210.53708</v>
      </c>
      <c r="AA29" s="663">
        <v>-12.66385</v>
      </c>
      <c r="AB29" s="660">
        <v>181.86619999999999</v>
      </c>
      <c r="AC29" s="660">
        <v>45.289000000000001</v>
      </c>
      <c r="AD29" s="662">
        <v>14.138910362100001</v>
      </c>
      <c r="AE29" s="660">
        <v>1.405</v>
      </c>
      <c r="AF29" s="660">
        <v>0.222</v>
      </c>
      <c r="AG29" s="660">
        <v>3.87</v>
      </c>
      <c r="AH29" s="660">
        <v>97.176000000000002</v>
      </c>
      <c r="AI29" s="659">
        <v>1904.1189999999999</v>
      </c>
      <c r="AJ29" s="660">
        <v>354.49104</v>
      </c>
      <c r="AK29" s="660">
        <v>0.10537000000000001</v>
      </c>
      <c r="AL29" s="660">
        <v>13.82601</v>
      </c>
      <c r="AM29" s="660">
        <v>-0.62265999999999999</v>
      </c>
      <c r="AN29" s="658">
        <v>151505395.40000001</v>
      </c>
      <c r="AO29" s="661">
        <v>0.64840379999999997</v>
      </c>
      <c r="AP29" s="658">
        <v>376411.03947000002</v>
      </c>
      <c r="AQ29" s="661">
        <v>-4.3782099999999997E-2</v>
      </c>
      <c r="AR29" s="660">
        <v>160.6097</v>
      </c>
      <c r="AS29" s="658" t="s">
        <v>472</v>
      </c>
      <c r="AT29" s="660">
        <v>19.3429</v>
      </c>
    </row>
    <row r="30" spans="1:47">
      <c r="A30" s="50" t="s">
        <v>822</v>
      </c>
      <c r="B30" s="25" t="s">
        <v>1041</v>
      </c>
      <c r="C30" s="38">
        <v>0.26319444444444445</v>
      </c>
      <c r="E30" s="19">
        <v>300</v>
      </c>
      <c r="F30" s="16" t="s">
        <v>1037</v>
      </c>
      <c r="G30" s="1">
        <v>1190</v>
      </c>
      <c r="H30" s="1">
        <v>1099</v>
      </c>
      <c r="I30" s="57" t="s">
        <v>1300</v>
      </c>
      <c r="J30" s="92" t="s">
        <v>796</v>
      </c>
      <c r="K30" s="33">
        <v>4</v>
      </c>
      <c r="L30" s="33">
        <v>180</v>
      </c>
      <c r="M30" s="19">
        <v>5889.951</v>
      </c>
      <c r="N30" t="s">
        <v>802</v>
      </c>
      <c r="Q30" s="100">
        <f>AVERAGE(O36,O45,O55:O57)</f>
        <v>266.71999999999997</v>
      </c>
      <c r="R30" s="100">
        <f>AVERAGE(P36,P45,P55:P57)</f>
        <v>269.23999999999995</v>
      </c>
      <c r="S30" s="431" t="s">
        <v>1100</v>
      </c>
      <c r="T30" s="415">
        <v>0</v>
      </c>
      <c r="U30" s="438">
        <v>0</v>
      </c>
      <c r="V30" s="431" t="s">
        <v>12</v>
      </c>
      <c r="W30" s="659">
        <v>84.137900645807392</v>
      </c>
      <c r="X30" s="659">
        <v>-11.64657674067187</v>
      </c>
      <c r="Y30" s="659">
        <v>164.22363366858258</v>
      </c>
      <c r="Z30" s="663">
        <v>210.59942000000001</v>
      </c>
      <c r="AA30" s="663">
        <v>-12.69003</v>
      </c>
      <c r="AB30" s="660">
        <v>185.58920000000001</v>
      </c>
      <c r="AC30" s="660">
        <v>45.114199999999997</v>
      </c>
      <c r="AD30" s="662">
        <v>14.322745638600001</v>
      </c>
      <c r="AE30" s="660">
        <v>1.409</v>
      </c>
      <c r="AF30" s="660">
        <v>0.223</v>
      </c>
      <c r="AG30" s="660">
        <v>3.87</v>
      </c>
      <c r="AH30" s="660">
        <v>97.192999999999998</v>
      </c>
      <c r="AI30" s="659">
        <v>1904.2360000000001</v>
      </c>
      <c r="AJ30" s="660">
        <v>354.45657999999997</v>
      </c>
      <c r="AK30" s="660">
        <v>0.10735</v>
      </c>
      <c r="AL30" s="660">
        <v>13.73296</v>
      </c>
      <c r="AM30" s="660">
        <v>-0.62287000000000003</v>
      </c>
      <c r="AN30" s="658">
        <v>151505822.80000001</v>
      </c>
      <c r="AO30" s="661">
        <v>0.64691909999999997</v>
      </c>
      <c r="AP30" s="658">
        <v>376387.90932999999</v>
      </c>
      <c r="AQ30" s="661">
        <v>-2.63146E-2</v>
      </c>
      <c r="AR30" s="660">
        <v>160.66829999999999</v>
      </c>
      <c r="AS30" s="658" t="s">
        <v>472</v>
      </c>
      <c r="AT30" s="660">
        <v>19.284500000000001</v>
      </c>
    </row>
    <row r="31" spans="1:47" s="336" customFormat="1">
      <c r="A31" s="50" t="s">
        <v>822</v>
      </c>
      <c r="B31" s="25" t="s">
        <v>1043</v>
      </c>
      <c r="C31" s="38">
        <v>0.2722222222222222</v>
      </c>
      <c r="E31" s="19">
        <v>300</v>
      </c>
      <c r="F31" s="333" t="s">
        <v>1037</v>
      </c>
      <c r="G31" s="331">
        <v>1190</v>
      </c>
      <c r="H31" s="331">
        <v>1099</v>
      </c>
      <c r="I31" s="91" t="s">
        <v>943</v>
      </c>
      <c r="J31" s="92" t="s">
        <v>796</v>
      </c>
      <c r="K31" s="335">
        <v>4</v>
      </c>
      <c r="L31" s="335">
        <v>180</v>
      </c>
      <c r="M31" s="19">
        <v>5889.951</v>
      </c>
      <c r="O31" s="100"/>
      <c r="P31" s="100"/>
      <c r="Q31" s="100">
        <v>266.7</v>
      </c>
      <c r="R31" s="100">
        <v>269.2</v>
      </c>
      <c r="S31" s="431" t="s">
        <v>1100</v>
      </c>
      <c r="T31" s="415">
        <v>-28</v>
      </c>
      <c r="U31" s="441">
        <v>0</v>
      </c>
      <c r="V31" s="431" t="s">
        <v>12</v>
      </c>
      <c r="W31" s="659">
        <v>83.971353945561304</v>
      </c>
      <c r="X31" s="659">
        <v>-14.449104376535486</v>
      </c>
      <c r="Y31" s="659">
        <v>903.81200805745857</v>
      </c>
      <c r="Z31" s="663">
        <v>210.67330000000001</v>
      </c>
      <c r="AA31" s="663">
        <v>-12.720409999999999</v>
      </c>
      <c r="AB31" s="660">
        <v>189.94059999999999</v>
      </c>
      <c r="AC31" s="660">
        <v>44.718800000000002</v>
      </c>
      <c r="AD31" s="662">
        <v>14.5400055108</v>
      </c>
      <c r="AE31" s="660">
        <v>1.419</v>
      </c>
      <c r="AF31" s="660">
        <v>0.224</v>
      </c>
      <c r="AG31" s="660">
        <v>3.87</v>
      </c>
      <c r="AH31" s="660">
        <v>97.212999999999994</v>
      </c>
      <c r="AI31" s="659">
        <v>1904.299</v>
      </c>
      <c r="AJ31" s="660">
        <v>354.41582</v>
      </c>
      <c r="AK31" s="660">
        <v>0.10911999999999999</v>
      </c>
      <c r="AL31" s="660">
        <v>13.62299</v>
      </c>
      <c r="AM31" s="660">
        <v>-0.62312000000000001</v>
      </c>
      <c r="AN31" s="658">
        <v>151506326.80000001</v>
      </c>
      <c r="AO31" s="661">
        <v>0.64516300000000004</v>
      </c>
      <c r="AP31" s="658">
        <v>376375.40879000002</v>
      </c>
      <c r="AQ31" s="661">
        <v>-5.7574999999999996E-3</v>
      </c>
      <c r="AR31" s="660">
        <v>160.73750000000001</v>
      </c>
      <c r="AS31" s="658" t="s">
        <v>472</v>
      </c>
      <c r="AT31" s="660">
        <v>19.215399999999999</v>
      </c>
      <c r="AU31"/>
    </row>
    <row r="32" spans="1:47">
      <c r="A32" s="50" t="s">
        <v>822</v>
      </c>
      <c r="B32" s="25" t="s">
        <v>1042</v>
      </c>
      <c r="C32" s="38">
        <v>0.27777777777777779</v>
      </c>
      <c r="E32" s="19">
        <v>300</v>
      </c>
      <c r="F32" s="16" t="s">
        <v>1037</v>
      </c>
      <c r="G32" s="1">
        <v>1190</v>
      </c>
      <c r="H32" s="1">
        <v>1099</v>
      </c>
      <c r="I32" s="91" t="s">
        <v>792</v>
      </c>
      <c r="J32" s="92" t="s">
        <v>796</v>
      </c>
      <c r="K32" s="33">
        <v>4</v>
      </c>
      <c r="L32" s="33">
        <v>180</v>
      </c>
      <c r="M32" s="19">
        <v>5889.951</v>
      </c>
      <c r="N32" s="37" t="s">
        <v>1024</v>
      </c>
      <c r="Q32" s="100">
        <v>266.7</v>
      </c>
      <c r="R32" s="100">
        <v>269.2</v>
      </c>
      <c r="S32" s="431" t="s">
        <v>1100</v>
      </c>
      <c r="T32" s="415">
        <v>0</v>
      </c>
      <c r="U32" s="441">
        <v>0</v>
      </c>
      <c r="V32" s="431" t="s">
        <v>200</v>
      </c>
      <c r="W32" s="659">
        <v>84.03614453667312</v>
      </c>
      <c r="X32" s="659">
        <v>-12.642172380599289</v>
      </c>
      <c r="Y32" s="659">
        <v>376.34773056082713</v>
      </c>
      <c r="Z32" s="663">
        <v>210.71894</v>
      </c>
      <c r="AA32" s="663">
        <v>-12.738810000000001</v>
      </c>
      <c r="AB32" s="660">
        <v>192.57900000000001</v>
      </c>
      <c r="AC32" s="660">
        <v>44.375999999999998</v>
      </c>
      <c r="AD32" s="662">
        <v>14.673703893800001</v>
      </c>
      <c r="AE32" s="660">
        <v>1.4279999999999999</v>
      </c>
      <c r="AF32" s="660">
        <v>0.22600000000000001</v>
      </c>
      <c r="AG32" s="660">
        <v>3.87</v>
      </c>
      <c r="AH32" s="660">
        <v>97.224999999999994</v>
      </c>
      <c r="AI32" s="659">
        <v>1904.298</v>
      </c>
      <c r="AJ32" s="660">
        <v>354.39078000000001</v>
      </c>
      <c r="AK32" s="660">
        <v>0.10989</v>
      </c>
      <c r="AL32" s="660">
        <v>13.55531</v>
      </c>
      <c r="AM32" s="660">
        <v>-0.62326999999999999</v>
      </c>
      <c r="AN32" s="658">
        <v>151506636.19999999</v>
      </c>
      <c r="AO32" s="661">
        <v>0.64408140000000003</v>
      </c>
      <c r="AP32" s="658">
        <v>376375.66655999998</v>
      </c>
      <c r="AQ32" s="661">
        <v>6.8205000000000002E-3</v>
      </c>
      <c r="AR32" s="660">
        <v>160.78020000000001</v>
      </c>
      <c r="AS32" s="658" t="s">
        <v>472</v>
      </c>
      <c r="AT32" s="660">
        <v>19.172799999999999</v>
      </c>
    </row>
    <row r="33" spans="1:46">
      <c r="A33" s="50" t="s">
        <v>822</v>
      </c>
      <c r="B33" s="25" t="s">
        <v>1044</v>
      </c>
      <c r="C33" s="38">
        <v>0.28263888888888888</v>
      </c>
      <c r="E33" s="19">
        <v>300</v>
      </c>
      <c r="F33" s="16" t="s">
        <v>1037</v>
      </c>
      <c r="G33" s="1">
        <v>1190</v>
      </c>
      <c r="H33" s="1">
        <v>1099</v>
      </c>
      <c r="I33" s="91" t="s">
        <v>944</v>
      </c>
      <c r="J33" s="92" t="s">
        <v>796</v>
      </c>
      <c r="K33" s="33">
        <v>4</v>
      </c>
      <c r="L33" s="33">
        <v>180</v>
      </c>
      <c r="M33" s="19">
        <v>5889.951</v>
      </c>
      <c r="Q33" s="100">
        <v>266.7</v>
      </c>
      <c r="R33" s="100">
        <v>269.2</v>
      </c>
      <c r="S33" s="431" t="s">
        <v>1100</v>
      </c>
      <c r="T33" s="415">
        <v>-42</v>
      </c>
      <c r="U33" s="441">
        <v>0</v>
      </c>
      <c r="V33" s="431" t="s">
        <v>12</v>
      </c>
      <c r="W33" s="659">
        <v>83.862990214896612</v>
      </c>
      <c r="X33" s="659">
        <v>-15.323691876091491</v>
      </c>
      <c r="Y33" s="659">
        <v>1274.9787131146782</v>
      </c>
      <c r="Z33" s="663">
        <v>210.75900999999999</v>
      </c>
      <c r="AA33" s="663">
        <v>-12.754720000000001</v>
      </c>
      <c r="AB33" s="660">
        <v>194.8563</v>
      </c>
      <c r="AC33" s="660">
        <v>44.015500000000003</v>
      </c>
      <c r="AD33" s="662">
        <v>14.7906899789</v>
      </c>
      <c r="AE33" s="660">
        <v>1.4370000000000001</v>
      </c>
      <c r="AF33" s="660">
        <v>0.22700000000000001</v>
      </c>
      <c r="AG33" s="660">
        <v>3.87</v>
      </c>
      <c r="AH33" s="660">
        <v>97.236000000000004</v>
      </c>
      <c r="AI33" s="659">
        <v>1904.2719999999999</v>
      </c>
      <c r="AJ33" s="660">
        <v>354.36892</v>
      </c>
      <c r="AK33" s="660">
        <v>0.11033999999999999</v>
      </c>
      <c r="AL33" s="660">
        <v>13.4961</v>
      </c>
      <c r="AM33" s="660">
        <v>-0.62341000000000002</v>
      </c>
      <c r="AN33" s="658">
        <v>151506906.5</v>
      </c>
      <c r="AO33" s="661">
        <v>0.6431346</v>
      </c>
      <c r="AP33" s="658">
        <v>376380.83211999998</v>
      </c>
      <c r="AQ33" s="661">
        <v>1.7766500000000001E-2</v>
      </c>
      <c r="AR33" s="660">
        <v>160.8176</v>
      </c>
      <c r="AS33" s="658" t="s">
        <v>472</v>
      </c>
      <c r="AT33" s="660">
        <v>19.1355</v>
      </c>
    </row>
    <row r="34" spans="1:46">
      <c r="A34" s="50" t="s">
        <v>822</v>
      </c>
      <c r="B34" s="25" t="s">
        <v>874</v>
      </c>
      <c r="C34" s="38">
        <v>0.28750000000000003</v>
      </c>
      <c r="E34" s="19">
        <v>300</v>
      </c>
      <c r="F34" s="16" t="s">
        <v>1037</v>
      </c>
      <c r="G34" s="1">
        <v>1190</v>
      </c>
      <c r="H34" s="1">
        <v>1099</v>
      </c>
      <c r="I34" s="91" t="s">
        <v>878</v>
      </c>
      <c r="J34" s="92" t="s">
        <v>796</v>
      </c>
      <c r="K34" s="33">
        <v>4</v>
      </c>
      <c r="L34" s="33">
        <v>180</v>
      </c>
      <c r="M34" s="19">
        <v>5889.951</v>
      </c>
      <c r="N34" t="s">
        <v>259</v>
      </c>
      <c r="Q34" s="100">
        <v>266.7</v>
      </c>
      <c r="R34" s="100">
        <v>269.2</v>
      </c>
      <c r="S34" s="431" t="s">
        <v>1100</v>
      </c>
      <c r="T34" s="415">
        <v>-60</v>
      </c>
      <c r="U34" s="441">
        <v>0</v>
      </c>
      <c r="V34" s="431" t="s">
        <v>12</v>
      </c>
      <c r="W34" s="659">
        <v>83.763254206935471</v>
      </c>
      <c r="X34" s="659">
        <v>-16.182816636407626</v>
      </c>
      <c r="Y34" s="659">
        <v>1753.0227204341195</v>
      </c>
      <c r="Z34" s="663">
        <v>210.79922999999999</v>
      </c>
      <c r="AA34" s="663">
        <v>-12.77046</v>
      </c>
      <c r="AB34" s="660">
        <v>197.1002</v>
      </c>
      <c r="AC34" s="660">
        <v>43.599699999999999</v>
      </c>
      <c r="AD34" s="662">
        <v>14.907676064</v>
      </c>
      <c r="AE34" s="660">
        <v>1.448</v>
      </c>
      <c r="AF34" s="660">
        <v>0.22900000000000001</v>
      </c>
      <c r="AG34" s="660">
        <v>3.86</v>
      </c>
      <c r="AH34" s="660">
        <v>97.245999999999995</v>
      </c>
      <c r="AI34" s="659">
        <v>1904.223</v>
      </c>
      <c r="AJ34" s="660">
        <v>354.34714000000002</v>
      </c>
      <c r="AK34" s="660">
        <v>0.11058</v>
      </c>
      <c r="AL34" s="660">
        <v>13.43689</v>
      </c>
      <c r="AM34" s="660">
        <v>-0.62353999999999998</v>
      </c>
      <c r="AN34" s="658">
        <v>151507176.40000001</v>
      </c>
      <c r="AO34" s="661">
        <v>0.64218730000000002</v>
      </c>
      <c r="AP34" s="658">
        <v>376390.58163999999</v>
      </c>
      <c r="AQ34" s="661">
        <v>2.8646600000000001E-2</v>
      </c>
      <c r="AR34" s="660">
        <v>160.85509999999999</v>
      </c>
      <c r="AS34" s="658" t="s">
        <v>472</v>
      </c>
      <c r="AT34" s="660">
        <v>19.098099999999999</v>
      </c>
    </row>
    <row r="35" spans="1:46">
      <c r="A35" s="50" t="s">
        <v>1309</v>
      </c>
      <c r="B35" s="25" t="s">
        <v>875</v>
      </c>
      <c r="C35" s="38">
        <v>0.29236111111111113</v>
      </c>
      <c r="E35" s="19">
        <v>30</v>
      </c>
      <c r="F35" s="16" t="s">
        <v>1037</v>
      </c>
      <c r="G35" s="1">
        <v>1190</v>
      </c>
      <c r="H35" s="1">
        <v>1099</v>
      </c>
      <c r="I35" s="91" t="s">
        <v>1093</v>
      </c>
      <c r="J35" s="92" t="s">
        <v>796</v>
      </c>
      <c r="K35" s="33">
        <v>4</v>
      </c>
      <c r="L35" s="33">
        <v>180</v>
      </c>
      <c r="M35" s="19">
        <v>5889.951</v>
      </c>
      <c r="Q35" s="100">
        <v>266.7</v>
      </c>
      <c r="R35" s="100">
        <v>269.2</v>
      </c>
      <c r="S35" s="431" t="s">
        <v>1188</v>
      </c>
      <c r="T35" s="415"/>
      <c r="U35" s="438"/>
      <c r="V35" s="342"/>
      <c r="W35"/>
      <c r="X35"/>
      <c r="Y35"/>
      <c r="Z35" s="663">
        <v>210.82230000000001</v>
      </c>
      <c r="AA35" s="663">
        <v>-12.77937</v>
      </c>
      <c r="AB35" s="660">
        <v>198.36600000000001</v>
      </c>
      <c r="AC35" s="660">
        <v>43.338000000000001</v>
      </c>
      <c r="AD35" s="662">
        <v>14.9745252556</v>
      </c>
      <c r="AE35" s="660">
        <v>1.4550000000000001</v>
      </c>
      <c r="AF35" s="660">
        <v>0.23</v>
      </c>
      <c r="AG35" s="660">
        <v>3.86</v>
      </c>
      <c r="AH35" s="660">
        <v>97.253</v>
      </c>
      <c r="AI35" s="659">
        <v>1904.184</v>
      </c>
      <c r="AJ35" s="660">
        <v>354.33474000000001</v>
      </c>
      <c r="AK35" s="660">
        <v>0.11062</v>
      </c>
      <c r="AL35" s="660">
        <v>13.40305</v>
      </c>
      <c r="AM35" s="660">
        <v>-0.62361999999999995</v>
      </c>
      <c r="AN35" s="658">
        <v>151507330.5</v>
      </c>
      <c r="AO35" s="661">
        <v>0.64164569999999999</v>
      </c>
      <c r="AP35" s="658">
        <v>376398.19962000003</v>
      </c>
      <c r="AQ35" s="661">
        <v>3.4830300000000002E-2</v>
      </c>
      <c r="AR35" s="660">
        <v>160.87649999999999</v>
      </c>
      <c r="AS35" s="658" t="s">
        <v>472</v>
      </c>
      <c r="AT35" s="660">
        <v>19.076699999999999</v>
      </c>
    </row>
    <row r="36" spans="1:46">
      <c r="A36" s="50" t="s">
        <v>984</v>
      </c>
      <c r="B36" s="25" t="s">
        <v>1246</v>
      </c>
      <c r="C36" s="38">
        <v>0.2951388888888889</v>
      </c>
      <c r="E36" s="19">
        <v>600</v>
      </c>
      <c r="F36" s="16" t="s">
        <v>1037</v>
      </c>
      <c r="G36" s="1">
        <v>1190</v>
      </c>
      <c r="H36" s="1">
        <v>1099</v>
      </c>
      <c r="I36" s="91" t="s">
        <v>6</v>
      </c>
      <c r="J36" s="92" t="s">
        <v>796</v>
      </c>
      <c r="K36" s="33">
        <v>4</v>
      </c>
      <c r="L36" s="33">
        <v>180</v>
      </c>
      <c r="M36" s="19">
        <v>5889.951</v>
      </c>
      <c r="N36" t="s">
        <v>870</v>
      </c>
      <c r="O36" s="100">
        <v>266.8</v>
      </c>
      <c r="P36" s="100">
        <v>269.3</v>
      </c>
      <c r="Q36" s="100">
        <v>266.7</v>
      </c>
      <c r="R36" s="100">
        <v>269.2</v>
      </c>
      <c r="S36"/>
      <c r="T36" s="415"/>
      <c r="U36" s="438"/>
      <c r="V36" s="342"/>
      <c r="W36"/>
      <c r="X36"/>
      <c r="Y36"/>
    </row>
    <row r="37" spans="1:46">
      <c r="A37" s="45" t="s">
        <v>1338</v>
      </c>
      <c r="B37" s="25" t="s">
        <v>1159</v>
      </c>
      <c r="C37" s="38">
        <v>0.30277777777777776</v>
      </c>
      <c r="D37" s="32">
        <v>0</v>
      </c>
      <c r="E37" s="19">
        <v>30</v>
      </c>
      <c r="F37" s="16" t="s">
        <v>1037</v>
      </c>
      <c r="G37" s="1">
        <v>1190</v>
      </c>
      <c r="H37" s="1">
        <v>994</v>
      </c>
      <c r="I37" s="35" t="s">
        <v>526</v>
      </c>
      <c r="J37" s="66" t="s">
        <v>1258</v>
      </c>
      <c r="K37" s="33">
        <v>4</v>
      </c>
      <c r="L37" s="33">
        <v>180</v>
      </c>
      <c r="M37" s="19">
        <v>5891.451</v>
      </c>
      <c r="Q37" s="100">
        <v>266.7</v>
      </c>
      <c r="R37" s="100">
        <v>269.2</v>
      </c>
      <c r="S37"/>
      <c r="T37" s="415"/>
      <c r="U37" s="438"/>
      <c r="V37" s="342"/>
      <c r="W37"/>
      <c r="X37"/>
      <c r="Y37"/>
    </row>
    <row r="38" spans="1:46">
      <c r="A38" s="50" t="s">
        <v>257</v>
      </c>
      <c r="B38" s="25" t="s">
        <v>1090</v>
      </c>
      <c r="C38" s="38">
        <v>0.35000000000000003</v>
      </c>
      <c r="E38" s="19">
        <v>300</v>
      </c>
      <c r="F38" s="19" t="s">
        <v>1037</v>
      </c>
      <c r="G38" s="47">
        <v>1190</v>
      </c>
      <c r="H38" s="1">
        <v>1099</v>
      </c>
      <c r="I38" s="57" t="s">
        <v>1300</v>
      </c>
      <c r="J38" s="92" t="s">
        <v>796</v>
      </c>
      <c r="K38" s="33">
        <v>4</v>
      </c>
      <c r="L38" s="33">
        <v>180</v>
      </c>
      <c r="M38" s="19">
        <v>5889.951</v>
      </c>
      <c r="Q38" s="100">
        <v>266.7</v>
      </c>
      <c r="R38" s="100">
        <v>269.2</v>
      </c>
      <c r="S38" s="431" t="s">
        <v>498</v>
      </c>
      <c r="T38" s="415">
        <v>0</v>
      </c>
      <c r="U38" s="441">
        <v>0</v>
      </c>
      <c r="V38" s="431" t="s">
        <v>12</v>
      </c>
      <c r="W38" s="659">
        <v>83.809285188040676</v>
      </c>
      <c r="X38" s="659">
        <v>19.527562228398438</v>
      </c>
      <c r="Y38" s="659">
        <v>164.45198560453809</v>
      </c>
      <c r="Z38" s="663">
        <v>211.33963</v>
      </c>
      <c r="AA38" s="663">
        <v>-12.95767</v>
      </c>
      <c r="AB38" s="660">
        <v>221.9743</v>
      </c>
      <c r="AC38" s="660">
        <v>34.110799999999998</v>
      </c>
      <c r="AD38" s="662">
        <v>16.4117828744</v>
      </c>
      <c r="AE38" s="660">
        <v>1.778</v>
      </c>
      <c r="AF38" s="660">
        <v>0.28100000000000003</v>
      </c>
      <c r="AG38" s="660">
        <v>3.85</v>
      </c>
      <c r="AH38" s="660">
        <v>97.387</v>
      </c>
      <c r="AI38" s="659">
        <v>1901.6189999999999</v>
      </c>
      <c r="AJ38" s="660">
        <v>354.08244999999999</v>
      </c>
      <c r="AK38" s="660">
        <v>9.2030000000000001E-2</v>
      </c>
      <c r="AL38" s="660">
        <v>12.675560000000001</v>
      </c>
      <c r="AM38" s="660">
        <v>-0.62526000000000004</v>
      </c>
      <c r="AN38" s="658">
        <v>151510611.30000001</v>
      </c>
      <c r="AO38" s="661">
        <v>0.62996580000000002</v>
      </c>
      <c r="AP38" s="658">
        <v>376905.88861000002</v>
      </c>
      <c r="AQ38" s="661">
        <v>0.1584537</v>
      </c>
      <c r="AR38" s="660">
        <v>161.35310000000001</v>
      </c>
      <c r="AS38" s="658" t="s">
        <v>472</v>
      </c>
      <c r="AT38" s="660">
        <v>18.601199999999999</v>
      </c>
    </row>
    <row r="39" spans="1:46">
      <c r="A39" s="50" t="s">
        <v>257</v>
      </c>
      <c r="B39" s="25" t="s">
        <v>1092</v>
      </c>
      <c r="C39" s="38">
        <v>0.35486111111111113</v>
      </c>
      <c r="E39" s="19">
        <v>300</v>
      </c>
      <c r="F39" s="19" t="s">
        <v>1037</v>
      </c>
      <c r="G39" s="47">
        <v>1190</v>
      </c>
      <c r="H39" s="1">
        <v>1099</v>
      </c>
      <c r="I39" s="91" t="s">
        <v>792</v>
      </c>
      <c r="J39" s="92" t="s">
        <v>796</v>
      </c>
      <c r="K39" s="33">
        <v>4</v>
      </c>
      <c r="L39" s="33">
        <v>180</v>
      </c>
      <c r="M39" s="19">
        <v>5889.951</v>
      </c>
      <c r="Q39" s="100">
        <v>266.7</v>
      </c>
      <c r="R39" s="100">
        <v>269.2</v>
      </c>
      <c r="S39" s="431" t="s">
        <v>498</v>
      </c>
      <c r="T39" s="415">
        <v>0</v>
      </c>
      <c r="U39" s="441">
        <v>0</v>
      </c>
      <c r="V39" s="431" t="s">
        <v>200</v>
      </c>
      <c r="W39" s="659">
        <v>83.753514671323842</v>
      </c>
      <c r="X39" s="659">
        <v>14.707496988582403</v>
      </c>
      <c r="Y39" s="659">
        <v>376.94401941775595</v>
      </c>
      <c r="Z39" s="663">
        <v>211.38417000000001</v>
      </c>
      <c r="AA39" s="663">
        <v>-12.971109999999999</v>
      </c>
      <c r="AB39" s="660">
        <v>223.578</v>
      </c>
      <c r="AC39" s="660">
        <v>33.1145</v>
      </c>
      <c r="AD39" s="662">
        <v>16.528768959800001</v>
      </c>
      <c r="AE39" s="660">
        <v>1.825</v>
      </c>
      <c r="AF39" s="660">
        <v>0.28899999999999998</v>
      </c>
      <c r="AG39" s="660">
        <v>3.85</v>
      </c>
      <c r="AH39" s="660">
        <v>97.397999999999996</v>
      </c>
      <c r="AI39" s="659">
        <v>1901.2739999999999</v>
      </c>
      <c r="AJ39" s="660">
        <v>354.06371000000001</v>
      </c>
      <c r="AK39" s="660">
        <v>8.8709999999999997E-2</v>
      </c>
      <c r="AL39" s="660">
        <v>12.616350000000001</v>
      </c>
      <c r="AM39" s="660">
        <v>-0.62539</v>
      </c>
      <c r="AN39" s="658">
        <v>151510875.59999999</v>
      </c>
      <c r="AO39" s="661">
        <v>0.62901200000000002</v>
      </c>
      <c r="AP39" s="658">
        <v>376974.33856</v>
      </c>
      <c r="AQ39" s="661">
        <v>0.16745599999999999</v>
      </c>
      <c r="AR39" s="660">
        <v>161.3937</v>
      </c>
      <c r="AS39" s="658" t="s">
        <v>472</v>
      </c>
      <c r="AT39" s="660">
        <v>18.560600000000001</v>
      </c>
    </row>
    <row r="40" spans="1:46">
      <c r="A40" s="50" t="s">
        <v>257</v>
      </c>
      <c r="B40" s="25" t="s">
        <v>884</v>
      </c>
      <c r="C40" s="38">
        <v>0.35972222222222222</v>
      </c>
      <c r="E40" s="19">
        <v>300</v>
      </c>
      <c r="F40" s="19" t="s">
        <v>1037</v>
      </c>
      <c r="G40" s="47">
        <v>1190</v>
      </c>
      <c r="H40" s="1">
        <v>1099</v>
      </c>
      <c r="I40" s="91" t="s">
        <v>943</v>
      </c>
      <c r="J40" s="92" t="s">
        <v>796</v>
      </c>
      <c r="K40" s="33">
        <v>4</v>
      </c>
      <c r="L40" s="33">
        <v>180</v>
      </c>
      <c r="M40" s="19">
        <v>5889.951</v>
      </c>
      <c r="Q40" s="100">
        <v>266.7</v>
      </c>
      <c r="R40" s="100">
        <v>269.2</v>
      </c>
      <c r="S40" s="431" t="s">
        <v>498</v>
      </c>
      <c r="T40" s="415">
        <v>-28</v>
      </c>
      <c r="U40" s="441">
        <v>0</v>
      </c>
      <c r="V40" s="431" t="s">
        <v>12</v>
      </c>
      <c r="W40" s="659">
        <v>83.671942111804356</v>
      </c>
      <c r="X40" s="659">
        <v>8.2889937369143905</v>
      </c>
      <c r="Y40" s="659">
        <v>778.1517759480671</v>
      </c>
      <c r="Z40" s="663">
        <v>211.42917</v>
      </c>
      <c r="AA40" s="663">
        <v>-12.984389999999999</v>
      </c>
      <c r="AB40" s="660">
        <v>225.1369</v>
      </c>
      <c r="AC40" s="660">
        <v>32.089799999999997</v>
      </c>
      <c r="AD40" s="662">
        <v>16.645755045200001</v>
      </c>
      <c r="AE40" s="660">
        <v>1.8759999999999999</v>
      </c>
      <c r="AF40" s="660">
        <v>0.29699999999999999</v>
      </c>
      <c r="AG40" s="660">
        <v>3.85</v>
      </c>
      <c r="AH40" s="660">
        <v>97.409000000000006</v>
      </c>
      <c r="AI40" s="659">
        <v>1900.91</v>
      </c>
      <c r="AJ40" s="660">
        <v>354.04534000000001</v>
      </c>
      <c r="AK40" s="660">
        <v>8.5080000000000003E-2</v>
      </c>
      <c r="AL40" s="660">
        <v>12.55714</v>
      </c>
      <c r="AM40" s="660">
        <v>-0.62553000000000003</v>
      </c>
      <c r="AN40" s="658">
        <v>151511139.59999999</v>
      </c>
      <c r="AO40" s="661">
        <v>0.6280578</v>
      </c>
      <c r="AP40" s="658">
        <v>377046.52795000002</v>
      </c>
      <c r="AQ40" s="661">
        <v>0.17625869999999999</v>
      </c>
      <c r="AR40" s="660">
        <v>161.4348</v>
      </c>
      <c r="AS40" s="658" t="s">
        <v>472</v>
      </c>
      <c r="AT40" s="660">
        <v>18.5197</v>
      </c>
    </row>
    <row r="41" spans="1:46">
      <c r="A41" s="50" t="s">
        <v>257</v>
      </c>
      <c r="B41" s="25" t="s">
        <v>885</v>
      </c>
      <c r="C41" s="38">
        <v>0.36527777777777781</v>
      </c>
      <c r="E41" s="19">
        <v>300</v>
      </c>
      <c r="F41" s="19" t="s">
        <v>1037</v>
      </c>
      <c r="G41" s="47">
        <v>1190</v>
      </c>
      <c r="H41" s="1">
        <v>1099</v>
      </c>
      <c r="I41" s="91" t="s">
        <v>944</v>
      </c>
      <c r="J41" s="92" t="s">
        <v>796</v>
      </c>
      <c r="K41" s="33">
        <v>4</v>
      </c>
      <c r="L41" s="33">
        <v>180</v>
      </c>
      <c r="M41" s="19">
        <v>5889.951</v>
      </c>
      <c r="Q41" s="100">
        <v>266.7</v>
      </c>
      <c r="R41" s="100">
        <v>269.2</v>
      </c>
      <c r="S41" s="431" t="s">
        <v>498</v>
      </c>
      <c r="T41" s="415">
        <v>-42</v>
      </c>
      <c r="U41" s="441">
        <v>0</v>
      </c>
      <c r="V41" s="431" t="s">
        <v>12</v>
      </c>
      <c r="W41" s="659">
        <v>83.597498708291994</v>
      </c>
      <c r="X41" s="659">
        <v>4.5576844393416112</v>
      </c>
      <c r="Y41" s="659">
        <v>1109.4763419823284</v>
      </c>
      <c r="Z41" s="663">
        <v>211.48117999999999</v>
      </c>
      <c r="AA41" s="663">
        <v>-12.99939</v>
      </c>
      <c r="AB41" s="660">
        <v>226.86510000000001</v>
      </c>
      <c r="AC41" s="660">
        <v>30.8858</v>
      </c>
      <c r="AD41" s="662">
        <v>16.7794534286</v>
      </c>
      <c r="AE41" s="660">
        <v>1.9410000000000001</v>
      </c>
      <c r="AF41" s="660">
        <v>0.307</v>
      </c>
      <c r="AG41" s="660">
        <v>3.85</v>
      </c>
      <c r="AH41" s="660">
        <v>97.421999999999997</v>
      </c>
      <c r="AI41" s="659">
        <v>1900.472</v>
      </c>
      <c r="AJ41" s="660">
        <v>354.02480000000003</v>
      </c>
      <c r="AK41" s="660">
        <v>8.0579999999999999E-2</v>
      </c>
      <c r="AL41" s="660">
        <v>12.489459999999999</v>
      </c>
      <c r="AM41" s="660">
        <v>-0.62568000000000001</v>
      </c>
      <c r="AN41" s="658">
        <v>151511440.80000001</v>
      </c>
      <c r="AO41" s="661">
        <v>0.62696669999999999</v>
      </c>
      <c r="AP41" s="658">
        <v>377133.49923000002</v>
      </c>
      <c r="AQ41" s="661">
        <v>0.1860646</v>
      </c>
      <c r="AR41" s="660">
        <v>161.4821</v>
      </c>
      <c r="AS41" s="658" t="s">
        <v>472</v>
      </c>
      <c r="AT41" s="660">
        <v>18.4724</v>
      </c>
    </row>
    <row r="42" spans="1:46">
      <c r="A42" s="50" t="s">
        <v>257</v>
      </c>
      <c r="B42" s="25" t="s">
        <v>886</v>
      </c>
      <c r="C42" s="38">
        <v>0.36944444444444446</v>
      </c>
      <c r="E42" s="19">
        <v>300</v>
      </c>
      <c r="F42" s="19" t="s">
        <v>1037</v>
      </c>
      <c r="G42" s="47">
        <v>1190</v>
      </c>
      <c r="H42" s="1">
        <v>1099</v>
      </c>
      <c r="I42" s="91" t="s">
        <v>878</v>
      </c>
      <c r="J42" s="92" t="s">
        <v>796</v>
      </c>
      <c r="K42" s="33">
        <v>4</v>
      </c>
      <c r="L42" s="33">
        <v>180</v>
      </c>
      <c r="M42" s="19">
        <v>5889.951</v>
      </c>
      <c r="Q42" s="100">
        <v>266.7</v>
      </c>
      <c r="R42" s="100">
        <v>269.2</v>
      </c>
      <c r="S42" s="431" t="s">
        <v>498</v>
      </c>
      <c r="T42" s="415">
        <v>-60</v>
      </c>
      <c r="U42" s="441">
        <v>0</v>
      </c>
      <c r="V42" s="431" t="s">
        <v>12</v>
      </c>
      <c r="W42" s="659">
        <v>83.511848562804261</v>
      </c>
      <c r="X42" s="659">
        <v>0.88042637969332371</v>
      </c>
      <c r="Y42" s="659">
        <v>1549.1353202884716</v>
      </c>
      <c r="Z42" s="663">
        <v>211.52061</v>
      </c>
      <c r="AA42" s="663">
        <v>-13.01052</v>
      </c>
      <c r="AB42" s="660">
        <v>228.12520000000001</v>
      </c>
      <c r="AC42" s="660">
        <v>29.961200000000002</v>
      </c>
      <c r="AD42" s="662">
        <v>16.879727216100001</v>
      </c>
      <c r="AE42" s="660">
        <v>1.9950000000000001</v>
      </c>
      <c r="AF42" s="660">
        <v>0.316</v>
      </c>
      <c r="AG42" s="660">
        <v>3.85</v>
      </c>
      <c r="AH42" s="660">
        <v>97.432000000000002</v>
      </c>
      <c r="AI42" s="659">
        <v>1900.1279999999999</v>
      </c>
      <c r="AJ42" s="660">
        <v>354.00972999999999</v>
      </c>
      <c r="AK42" s="660">
        <v>7.6939999999999995E-2</v>
      </c>
      <c r="AL42" s="660">
        <v>12.43871</v>
      </c>
      <c r="AM42" s="660">
        <v>-0.62578999999999996</v>
      </c>
      <c r="AN42" s="658">
        <v>151511666.40000001</v>
      </c>
      <c r="AO42" s="661">
        <v>0.62614789999999998</v>
      </c>
      <c r="AP42" s="658">
        <v>377201.77999000001</v>
      </c>
      <c r="AQ42" s="661">
        <v>0.19323470000000001</v>
      </c>
      <c r="AR42" s="660">
        <v>161.518</v>
      </c>
      <c r="AS42" s="658" t="s">
        <v>472</v>
      </c>
      <c r="AT42" s="660">
        <v>18.436599999999999</v>
      </c>
    </row>
    <row r="43" spans="1:46">
      <c r="A43" s="50" t="s">
        <v>1309</v>
      </c>
      <c r="B43" s="25" t="s">
        <v>657</v>
      </c>
      <c r="C43" s="38">
        <v>0.37361111111111112</v>
      </c>
      <c r="E43" s="19">
        <v>30</v>
      </c>
      <c r="F43" s="19" t="s">
        <v>1037</v>
      </c>
      <c r="G43" s="47">
        <v>1190</v>
      </c>
      <c r="H43" s="1">
        <v>1099</v>
      </c>
      <c r="I43" s="91" t="s">
        <v>1093</v>
      </c>
      <c r="J43" s="92" t="s">
        <v>796</v>
      </c>
      <c r="K43" s="33">
        <v>4</v>
      </c>
      <c r="L43" s="33">
        <v>180</v>
      </c>
      <c r="M43" s="19">
        <v>5889.951</v>
      </c>
      <c r="Q43" s="100">
        <v>266.7</v>
      </c>
      <c r="R43" s="100">
        <v>269.2</v>
      </c>
      <c r="S43" s="431" t="s">
        <v>1188</v>
      </c>
      <c r="T43" s="415"/>
      <c r="U43" s="438"/>
      <c r="V43" s="342"/>
      <c r="W43"/>
      <c r="X43"/>
      <c r="Y43"/>
      <c r="Z43" s="663">
        <v>211.54047</v>
      </c>
      <c r="AA43" s="663">
        <v>-13.01604</v>
      </c>
      <c r="AB43" s="660">
        <v>228.744</v>
      </c>
      <c r="AC43" s="660">
        <v>29.4922</v>
      </c>
      <c r="AD43" s="662">
        <v>16.9298641098</v>
      </c>
      <c r="AE43" s="660">
        <v>2.0230000000000001</v>
      </c>
      <c r="AF43" s="660">
        <v>0.32</v>
      </c>
      <c r="AG43" s="660">
        <v>3.85</v>
      </c>
      <c r="AH43" s="660">
        <v>97.436999999999998</v>
      </c>
      <c r="AI43" s="659">
        <v>1899.951</v>
      </c>
      <c r="AJ43" s="660">
        <v>354.00231000000002</v>
      </c>
      <c r="AK43" s="660">
        <v>7.5039999999999996E-2</v>
      </c>
      <c r="AL43" s="660">
        <v>12.41333</v>
      </c>
      <c r="AM43" s="660">
        <v>-0.62585000000000002</v>
      </c>
      <c r="AN43" s="658">
        <v>151511779.09999999</v>
      </c>
      <c r="AO43" s="661">
        <v>0.62573840000000003</v>
      </c>
      <c r="AP43" s="658">
        <v>377236.88108000002</v>
      </c>
      <c r="AQ43" s="661">
        <v>0.19675880000000001</v>
      </c>
      <c r="AR43" s="660">
        <v>161.5361</v>
      </c>
      <c r="AS43" s="658" t="s">
        <v>472</v>
      </c>
      <c r="AT43" s="660">
        <v>18.418600000000001</v>
      </c>
    </row>
    <row r="44" spans="1:46">
      <c r="A44" s="50" t="s">
        <v>984</v>
      </c>
      <c r="B44" s="25" t="s">
        <v>1061</v>
      </c>
      <c r="C44" s="38">
        <v>0.37638888888888888</v>
      </c>
      <c r="E44" s="19">
        <v>600</v>
      </c>
      <c r="F44" s="19" t="s">
        <v>1037</v>
      </c>
      <c r="G44" s="47">
        <v>1190</v>
      </c>
      <c r="H44" s="1">
        <v>1099</v>
      </c>
      <c r="I44" s="91" t="s">
        <v>6</v>
      </c>
      <c r="J44" s="92" t="s">
        <v>796</v>
      </c>
      <c r="K44" s="33">
        <v>4</v>
      </c>
      <c r="L44" s="33">
        <v>180</v>
      </c>
      <c r="M44" s="19">
        <v>5889.951</v>
      </c>
      <c r="Q44" s="100">
        <v>266.7</v>
      </c>
      <c r="R44" s="100">
        <v>269.2</v>
      </c>
      <c r="S44"/>
      <c r="T44" s="415"/>
      <c r="U44" s="438"/>
      <c r="V44" s="342"/>
      <c r="W44"/>
      <c r="X44"/>
      <c r="Y44"/>
    </row>
    <row r="45" spans="1:46">
      <c r="A45" s="50" t="s">
        <v>1338</v>
      </c>
      <c r="B45" s="25" t="s">
        <v>1155</v>
      </c>
      <c r="C45" s="38">
        <v>0.38472222222222219</v>
      </c>
      <c r="D45" s="32">
        <v>0</v>
      </c>
      <c r="E45" s="19">
        <v>30</v>
      </c>
      <c r="F45" s="19" t="s">
        <v>1037</v>
      </c>
      <c r="G45" s="47">
        <v>1190</v>
      </c>
      <c r="H45" s="1">
        <v>994</v>
      </c>
      <c r="I45" s="35" t="s">
        <v>526</v>
      </c>
      <c r="J45" s="66" t="s">
        <v>1258</v>
      </c>
      <c r="K45" s="33">
        <v>4</v>
      </c>
      <c r="L45" s="33">
        <v>180</v>
      </c>
      <c r="M45" s="19">
        <v>5891.451</v>
      </c>
      <c r="N45" t="s">
        <v>871</v>
      </c>
      <c r="O45" s="100">
        <v>266.8</v>
      </c>
      <c r="P45" s="100">
        <v>269.3</v>
      </c>
      <c r="Q45" s="100">
        <v>266.7</v>
      </c>
      <c r="R45" s="100">
        <v>269.2</v>
      </c>
      <c r="S45"/>
      <c r="T45" s="415"/>
      <c r="U45" s="438"/>
      <c r="V45" s="342"/>
      <c r="W45"/>
      <c r="X45"/>
      <c r="Y45"/>
    </row>
    <row r="46" spans="1:46">
      <c r="A46" s="50" t="s">
        <v>1273</v>
      </c>
      <c r="B46" s="25" t="s">
        <v>1135</v>
      </c>
      <c r="C46" s="38">
        <v>0.39027777777777778</v>
      </c>
      <c r="E46" s="19">
        <v>300</v>
      </c>
      <c r="F46" s="19" t="s">
        <v>1037</v>
      </c>
      <c r="G46" s="47">
        <v>1190</v>
      </c>
      <c r="H46" s="1">
        <v>1099</v>
      </c>
      <c r="I46" s="57" t="s">
        <v>872</v>
      </c>
      <c r="J46" s="92" t="s">
        <v>796</v>
      </c>
      <c r="K46" s="33">
        <v>4</v>
      </c>
      <c r="L46" s="33">
        <v>180</v>
      </c>
      <c r="M46" s="19">
        <v>5889.951</v>
      </c>
      <c r="Q46" s="100">
        <v>266.7</v>
      </c>
      <c r="R46" s="100">
        <v>269.2</v>
      </c>
      <c r="S46" s="431" t="s">
        <v>652</v>
      </c>
      <c r="T46" s="415">
        <v>24</v>
      </c>
      <c r="U46" s="441">
        <v>0</v>
      </c>
      <c r="V46" s="432" t="s">
        <v>165</v>
      </c>
      <c r="W46" s="659">
        <v>-95.76160045791606</v>
      </c>
      <c r="X46" s="659">
        <v>29.423371182242754</v>
      </c>
      <c r="Y46" s="659">
        <v>159.86063373993579</v>
      </c>
      <c r="Z46" s="663">
        <v>211.72358</v>
      </c>
      <c r="AA46" s="663">
        <v>-13.06461</v>
      </c>
      <c r="AB46" s="660">
        <v>233.99610000000001</v>
      </c>
      <c r="AC46" s="660">
        <v>25.090900000000001</v>
      </c>
      <c r="AD46" s="662">
        <v>17.3810961539</v>
      </c>
      <c r="AE46" s="660">
        <v>2.3450000000000002</v>
      </c>
      <c r="AF46" s="660">
        <v>0.371</v>
      </c>
      <c r="AG46" s="660">
        <v>3.84</v>
      </c>
      <c r="AH46" s="660">
        <v>97.483000000000004</v>
      </c>
      <c r="AI46" s="659">
        <v>1898.223</v>
      </c>
      <c r="AJ46" s="660">
        <v>353.9391</v>
      </c>
      <c r="AK46" s="660">
        <v>5.5370000000000003E-2</v>
      </c>
      <c r="AL46" s="660">
        <v>12.184939999999999</v>
      </c>
      <c r="AM46" s="660">
        <v>-0.62636999999999998</v>
      </c>
      <c r="AN46" s="658">
        <v>151512789.80000001</v>
      </c>
      <c r="AO46" s="661">
        <v>0.62204930000000003</v>
      </c>
      <c r="AP46" s="658">
        <v>377580.25008999999</v>
      </c>
      <c r="AQ46" s="661">
        <v>0.2265499</v>
      </c>
      <c r="AR46" s="660">
        <v>161.7022</v>
      </c>
      <c r="AS46" s="658" t="s">
        <v>472</v>
      </c>
      <c r="AT46" s="660">
        <v>18.252800000000001</v>
      </c>
    </row>
    <row r="47" spans="1:46">
      <c r="A47" s="50" t="s">
        <v>1273</v>
      </c>
      <c r="B47" s="25" t="s">
        <v>1136</v>
      </c>
      <c r="C47" s="38">
        <v>0.39513888888888887</v>
      </c>
      <c r="E47" s="19">
        <v>300</v>
      </c>
      <c r="F47" s="19" t="s">
        <v>1037</v>
      </c>
      <c r="G47" s="47">
        <v>1190</v>
      </c>
      <c r="H47" s="1">
        <v>1099</v>
      </c>
      <c r="I47" s="91" t="s">
        <v>714</v>
      </c>
      <c r="J47" s="92" t="s">
        <v>796</v>
      </c>
      <c r="K47" s="33">
        <v>4</v>
      </c>
      <c r="L47" s="33">
        <v>180</v>
      </c>
      <c r="M47" s="19">
        <v>5889.951</v>
      </c>
      <c r="Q47" s="100">
        <v>266.7</v>
      </c>
      <c r="R47" s="100">
        <v>269.2</v>
      </c>
      <c r="S47" s="431" t="s">
        <v>652</v>
      </c>
      <c r="T47" s="415">
        <v>38</v>
      </c>
      <c r="U47" s="441">
        <v>0</v>
      </c>
      <c r="V47" s="432" t="s">
        <v>165</v>
      </c>
      <c r="W47" s="659">
        <v>-95.711459841467416</v>
      </c>
      <c r="X47" s="659">
        <v>28.076206268455792</v>
      </c>
      <c r="Y47" s="659">
        <v>531.16241899514216</v>
      </c>
      <c r="Z47" s="663">
        <v>211.77242000000001</v>
      </c>
      <c r="AA47" s="663">
        <v>-13.076879999999999</v>
      </c>
      <c r="AB47" s="660">
        <v>235.2713</v>
      </c>
      <c r="AC47" s="660">
        <v>23.902000000000001</v>
      </c>
      <c r="AD47" s="662">
        <v>17.4980822395</v>
      </c>
      <c r="AE47" s="660">
        <v>2.4529999999999998</v>
      </c>
      <c r="AF47" s="660">
        <v>0.38800000000000001</v>
      </c>
      <c r="AG47" s="660">
        <v>3.84</v>
      </c>
      <c r="AH47" s="660">
        <v>97.495000000000005</v>
      </c>
      <c r="AI47" s="659">
        <v>1897.7370000000001</v>
      </c>
      <c r="AJ47" s="660">
        <v>353.92383000000001</v>
      </c>
      <c r="AK47" s="660">
        <v>4.9509999999999998E-2</v>
      </c>
      <c r="AL47" s="660">
        <v>12.125719999999999</v>
      </c>
      <c r="AM47" s="660">
        <v>-0.62649999999999995</v>
      </c>
      <c r="AN47" s="658">
        <v>151513050.80000001</v>
      </c>
      <c r="AO47" s="661">
        <v>0.62109170000000002</v>
      </c>
      <c r="AP47" s="658">
        <v>377676.91</v>
      </c>
      <c r="AQ47" s="661">
        <v>0.23367930000000001</v>
      </c>
      <c r="AR47" s="660">
        <v>161.74639999999999</v>
      </c>
      <c r="AS47" s="658" t="s">
        <v>472</v>
      </c>
      <c r="AT47" s="660">
        <v>18.2087</v>
      </c>
    </row>
    <row r="48" spans="1:46">
      <c r="A48" s="50" t="s">
        <v>1273</v>
      </c>
      <c r="B48" s="25" t="s">
        <v>814</v>
      </c>
      <c r="C48" s="38">
        <v>0.40069444444444446</v>
      </c>
      <c r="E48" s="19">
        <v>300</v>
      </c>
      <c r="F48" s="19" t="s">
        <v>1037</v>
      </c>
      <c r="G48" s="47">
        <v>1190</v>
      </c>
      <c r="H48" s="1">
        <v>1099</v>
      </c>
      <c r="I48" s="91" t="s">
        <v>715</v>
      </c>
      <c r="J48" s="92" t="s">
        <v>796</v>
      </c>
      <c r="K48" s="33">
        <v>4</v>
      </c>
      <c r="L48" s="33">
        <v>180</v>
      </c>
      <c r="M48" s="19">
        <v>5889.951</v>
      </c>
      <c r="N48" s="2"/>
      <c r="Q48" s="100">
        <v>266.7</v>
      </c>
      <c r="R48" s="100">
        <v>269.2</v>
      </c>
      <c r="S48" s="431" t="s">
        <v>652</v>
      </c>
      <c r="T48" s="415">
        <v>52</v>
      </c>
      <c r="U48" s="441">
        <v>0</v>
      </c>
      <c r="V48" s="432" t="s">
        <v>165</v>
      </c>
      <c r="W48" s="659">
        <v>-95.664323222259128</v>
      </c>
      <c r="X48" s="659">
        <v>27.102249903134648</v>
      </c>
      <c r="Y48" s="659">
        <v>903.50105117013982</v>
      </c>
      <c r="Z48" s="663">
        <v>211.82896</v>
      </c>
      <c r="AA48" s="663">
        <v>-13.09075</v>
      </c>
      <c r="AB48" s="660">
        <v>236.68879999999999</v>
      </c>
      <c r="AC48" s="660">
        <v>22.521899999999999</v>
      </c>
      <c r="AD48" s="662">
        <v>17.631780622899999</v>
      </c>
      <c r="AE48" s="660">
        <v>2.5920000000000001</v>
      </c>
      <c r="AF48" s="660">
        <v>0.41</v>
      </c>
      <c r="AG48" s="660">
        <v>3.84</v>
      </c>
      <c r="AH48" s="660">
        <v>97.509</v>
      </c>
      <c r="AI48" s="659">
        <v>1897.164</v>
      </c>
      <c r="AJ48" s="660">
        <v>353.90697999999998</v>
      </c>
      <c r="AK48" s="660">
        <v>4.2430000000000002E-2</v>
      </c>
      <c r="AL48" s="660">
        <v>12.05805</v>
      </c>
      <c r="AM48" s="660">
        <v>-0.62665000000000004</v>
      </c>
      <c r="AN48" s="658">
        <v>151513348.69999999</v>
      </c>
      <c r="AO48" s="661">
        <v>0.61999680000000001</v>
      </c>
      <c r="AP48" s="658">
        <v>377790.97301999998</v>
      </c>
      <c r="AQ48" s="661">
        <v>0.24151239999999999</v>
      </c>
      <c r="AR48" s="660">
        <v>161.79759999999999</v>
      </c>
      <c r="AS48" s="658" t="s">
        <v>472</v>
      </c>
      <c r="AT48" s="660">
        <v>18.157599999999999</v>
      </c>
    </row>
    <row r="49" spans="1:47">
      <c r="A49" s="50" t="s">
        <v>425</v>
      </c>
      <c r="B49" s="25" t="s">
        <v>1214</v>
      </c>
      <c r="C49" s="38">
        <v>0.40625</v>
      </c>
      <c r="E49" s="19">
        <v>300</v>
      </c>
      <c r="F49" s="19" t="s">
        <v>1037</v>
      </c>
      <c r="G49" s="47">
        <v>1190</v>
      </c>
      <c r="H49" s="1">
        <v>1099</v>
      </c>
      <c r="I49" s="91" t="s">
        <v>424</v>
      </c>
      <c r="J49" s="92" t="s">
        <v>796</v>
      </c>
      <c r="K49" s="33">
        <v>4</v>
      </c>
      <c r="L49" s="33">
        <v>180</v>
      </c>
      <c r="M49" s="19">
        <v>5889.951</v>
      </c>
      <c r="Q49" s="100">
        <v>266.7</v>
      </c>
      <c r="R49" s="100">
        <v>269.2</v>
      </c>
      <c r="S49" s="431" t="s">
        <v>1262</v>
      </c>
      <c r="T49" s="415">
        <v>10</v>
      </c>
      <c r="U49" s="441">
        <v>0</v>
      </c>
      <c r="V49" s="432" t="s">
        <v>165</v>
      </c>
      <c r="W49" s="659">
        <v>-95.837639765660057</v>
      </c>
      <c r="X49" s="659">
        <v>-1.9669578482942227</v>
      </c>
      <c r="Y49" s="659">
        <v>53.687980789851281</v>
      </c>
      <c r="Z49" s="663">
        <v>211.88629</v>
      </c>
      <c r="AA49" s="663">
        <v>-13.10446</v>
      </c>
      <c r="AB49" s="660">
        <v>238.066</v>
      </c>
      <c r="AC49" s="660">
        <v>21.1205</v>
      </c>
      <c r="AD49" s="662">
        <v>17.765479006500001</v>
      </c>
      <c r="AE49" s="660">
        <v>2.7530000000000001</v>
      </c>
      <c r="AF49" s="660">
        <v>0.435</v>
      </c>
      <c r="AG49" s="660">
        <v>3.84</v>
      </c>
      <c r="AH49" s="660">
        <v>97.522999999999996</v>
      </c>
      <c r="AI49" s="659">
        <v>1896.5730000000001</v>
      </c>
      <c r="AJ49" s="660">
        <v>353.89078999999998</v>
      </c>
      <c r="AK49" s="660">
        <v>3.4939999999999999E-2</v>
      </c>
      <c r="AL49" s="660">
        <v>11.99038</v>
      </c>
      <c r="AM49" s="660">
        <v>-0.62680999999999998</v>
      </c>
      <c r="AN49" s="658">
        <v>151513646</v>
      </c>
      <c r="AO49" s="661">
        <v>0.61890129999999999</v>
      </c>
      <c r="AP49" s="658">
        <v>377908.71376999997</v>
      </c>
      <c r="AQ49" s="661">
        <v>0.24900140000000001</v>
      </c>
      <c r="AR49" s="660">
        <v>161.8494</v>
      </c>
      <c r="AS49" s="658" t="s">
        <v>472</v>
      </c>
      <c r="AT49" s="660">
        <v>18.105899999999998</v>
      </c>
    </row>
    <row r="50" spans="1:47">
      <c r="A50" s="50" t="s">
        <v>425</v>
      </c>
      <c r="B50" s="25" t="s">
        <v>1215</v>
      </c>
      <c r="C50" s="38">
        <v>0.41180555555555554</v>
      </c>
      <c r="E50" s="19">
        <v>300</v>
      </c>
      <c r="F50" s="19" t="s">
        <v>1037</v>
      </c>
      <c r="G50" s="47">
        <v>1190</v>
      </c>
      <c r="H50" s="1">
        <v>1099</v>
      </c>
      <c r="I50" s="91" t="s">
        <v>872</v>
      </c>
      <c r="J50" s="92" t="s">
        <v>796</v>
      </c>
      <c r="K50" s="33">
        <v>4</v>
      </c>
      <c r="L50" s="33">
        <v>180</v>
      </c>
      <c r="M50" s="19">
        <v>5889.951</v>
      </c>
      <c r="Q50" s="100">
        <v>266.7</v>
      </c>
      <c r="R50" s="100">
        <v>269.2</v>
      </c>
      <c r="S50" s="431" t="s">
        <v>1262</v>
      </c>
      <c r="T50" s="415">
        <v>24</v>
      </c>
      <c r="U50" s="441">
        <v>0</v>
      </c>
      <c r="V50" s="432" t="s">
        <v>165</v>
      </c>
      <c r="W50" s="659">
        <v>-95.799646841654877</v>
      </c>
      <c r="X50" s="659">
        <v>1.9807976015610274</v>
      </c>
      <c r="Y50" s="659">
        <v>403.16397411928392</v>
      </c>
      <c r="Z50" s="663">
        <v>211.94442000000001</v>
      </c>
      <c r="AA50" s="663">
        <v>-13.11801</v>
      </c>
      <c r="AB50" s="660">
        <v>239.40520000000001</v>
      </c>
      <c r="AC50" s="660">
        <v>19.699200000000001</v>
      </c>
      <c r="AD50" s="662">
        <v>17.899177389999998</v>
      </c>
      <c r="AE50" s="660">
        <v>2.9380000000000002</v>
      </c>
      <c r="AF50" s="660">
        <v>0.46500000000000002</v>
      </c>
      <c r="AG50" s="660">
        <v>3.84</v>
      </c>
      <c r="AH50" s="660">
        <v>97.537000000000006</v>
      </c>
      <c r="AI50" s="659">
        <v>1895.9649999999999</v>
      </c>
      <c r="AJ50" s="660">
        <v>353.87527</v>
      </c>
      <c r="AK50" s="660">
        <v>2.7029999999999998E-2</v>
      </c>
      <c r="AL50" s="660">
        <v>11.92271</v>
      </c>
      <c r="AM50" s="660">
        <v>-0.62695999999999996</v>
      </c>
      <c r="AN50" s="658">
        <v>151513942.80000001</v>
      </c>
      <c r="AO50" s="661">
        <v>0.6178053</v>
      </c>
      <c r="AP50" s="658">
        <v>378029.96507999999</v>
      </c>
      <c r="AQ50" s="661">
        <v>0.25613799999999998</v>
      </c>
      <c r="AR50" s="660">
        <v>161.90190000000001</v>
      </c>
      <c r="AS50" s="658" t="s">
        <v>472</v>
      </c>
      <c r="AT50" s="660">
        <v>18.0535</v>
      </c>
    </row>
    <row r="51" spans="1:47">
      <c r="A51" s="50" t="s">
        <v>902</v>
      </c>
      <c r="B51" s="25" t="s">
        <v>1217</v>
      </c>
      <c r="C51" s="38">
        <v>0.41666666666666669</v>
      </c>
      <c r="E51" s="19">
        <v>300</v>
      </c>
      <c r="F51" s="19" t="s">
        <v>1037</v>
      </c>
      <c r="G51" s="47">
        <v>1190</v>
      </c>
      <c r="H51" s="1">
        <v>1099</v>
      </c>
      <c r="I51" s="57" t="s">
        <v>1300</v>
      </c>
      <c r="J51" s="92" t="s">
        <v>796</v>
      </c>
      <c r="K51" s="33">
        <v>4</v>
      </c>
      <c r="L51" s="33">
        <v>180</v>
      </c>
      <c r="M51" s="19">
        <v>5889.951</v>
      </c>
      <c r="Q51" s="100">
        <v>266.7</v>
      </c>
      <c r="R51" s="100">
        <v>269.2</v>
      </c>
      <c r="S51" s="433" t="s">
        <v>480</v>
      </c>
      <c r="T51" s="415">
        <v>0</v>
      </c>
      <c r="U51" s="441">
        <v>0</v>
      </c>
      <c r="V51" s="431" t="s">
        <v>12</v>
      </c>
      <c r="W51" s="659">
        <v>83.531881413228646</v>
      </c>
      <c r="X51" s="659">
        <v>-26.391730616937931</v>
      </c>
      <c r="Y51" s="659">
        <v>164.98896011521083</v>
      </c>
      <c r="Z51" s="663">
        <v>211.99597</v>
      </c>
      <c r="AA51" s="663">
        <v>-13.12975</v>
      </c>
      <c r="AB51" s="660">
        <v>240.54730000000001</v>
      </c>
      <c r="AC51" s="660">
        <v>18.4404</v>
      </c>
      <c r="AD51" s="662">
        <v>18.016163475700001</v>
      </c>
      <c r="AE51" s="660">
        <v>3.1269999999999998</v>
      </c>
      <c r="AF51" s="660">
        <v>0.495</v>
      </c>
      <c r="AG51" s="660">
        <v>3.84</v>
      </c>
      <c r="AH51" s="660">
        <v>97.549000000000007</v>
      </c>
      <c r="AI51" s="659">
        <v>1895.4190000000001</v>
      </c>
      <c r="AJ51" s="660">
        <v>353.86225999999999</v>
      </c>
      <c r="AK51" s="660">
        <v>1.9769999999999999E-2</v>
      </c>
      <c r="AL51" s="660">
        <v>11.863490000000001</v>
      </c>
      <c r="AM51" s="660">
        <v>-0.62709999999999999</v>
      </c>
      <c r="AN51" s="658">
        <v>151514202.09999999</v>
      </c>
      <c r="AO51" s="661">
        <v>0.61684570000000005</v>
      </c>
      <c r="AP51" s="658">
        <v>378138.80537999998</v>
      </c>
      <c r="AQ51" s="661">
        <v>0.26208740000000003</v>
      </c>
      <c r="AR51" s="660">
        <v>161.9485</v>
      </c>
      <c r="AS51" s="658" t="s">
        <v>472</v>
      </c>
      <c r="AT51" s="660">
        <v>18.007100000000001</v>
      </c>
    </row>
    <row r="52" spans="1:47">
      <c r="A52" s="50" t="s">
        <v>1309</v>
      </c>
      <c r="B52" s="25" t="s">
        <v>1219</v>
      </c>
      <c r="C52" s="38">
        <v>0.42638888888888887</v>
      </c>
      <c r="E52" s="19">
        <v>30</v>
      </c>
      <c r="F52" s="19" t="s">
        <v>1037</v>
      </c>
      <c r="G52" s="47">
        <v>1190</v>
      </c>
      <c r="H52" s="1">
        <v>1099</v>
      </c>
      <c r="I52" s="91" t="s">
        <v>1093</v>
      </c>
      <c r="J52" s="92" t="s">
        <v>796</v>
      </c>
      <c r="K52" s="33">
        <v>4</v>
      </c>
      <c r="L52" s="33">
        <v>180</v>
      </c>
      <c r="M52" s="19">
        <v>5889.951</v>
      </c>
      <c r="Q52" s="100">
        <v>266.7</v>
      </c>
      <c r="R52" s="100">
        <v>269.2</v>
      </c>
      <c r="S52" s="431" t="s">
        <v>1188</v>
      </c>
      <c r="T52" s="415"/>
      <c r="U52" s="441"/>
      <c r="V52" s="342"/>
      <c r="W52"/>
      <c r="X52"/>
      <c r="Y52"/>
      <c r="Z52" s="663">
        <v>212.07828000000001</v>
      </c>
      <c r="AA52" s="663">
        <v>-13.14798</v>
      </c>
      <c r="AB52" s="660">
        <v>242.2901</v>
      </c>
      <c r="AC52" s="660">
        <v>16.435500000000001</v>
      </c>
      <c r="AD52" s="662">
        <v>18.199998753100001</v>
      </c>
      <c r="AE52" s="660">
        <v>3.4849999999999999</v>
      </c>
      <c r="AF52" s="660">
        <v>0.55100000000000005</v>
      </c>
      <c r="AG52" s="660">
        <v>3.84</v>
      </c>
      <c r="AH52" s="660">
        <v>97.569000000000003</v>
      </c>
      <c r="AI52" s="659">
        <v>1894.538</v>
      </c>
      <c r="AJ52" s="660">
        <v>353.84293000000002</v>
      </c>
      <c r="AK52" s="660">
        <v>7.7099999999999998E-3</v>
      </c>
      <c r="AL52" s="660">
        <v>11.770440000000001</v>
      </c>
      <c r="AM52" s="660">
        <v>-0.62731000000000003</v>
      </c>
      <c r="AN52" s="658">
        <v>151514608.69999999</v>
      </c>
      <c r="AO52" s="661">
        <v>0.61533700000000002</v>
      </c>
      <c r="AP52" s="658">
        <v>378314.72435999999</v>
      </c>
      <c r="AQ52" s="661">
        <v>0.27086769999999999</v>
      </c>
      <c r="AR52" s="660">
        <v>162.02269999999999</v>
      </c>
      <c r="AS52" s="658" t="s">
        <v>472</v>
      </c>
      <c r="AT52" s="660">
        <v>17.933</v>
      </c>
    </row>
    <row r="53" spans="1:47" s="336" customFormat="1">
      <c r="A53" s="50" t="s">
        <v>902</v>
      </c>
      <c r="B53" s="25" t="s">
        <v>1218</v>
      </c>
      <c r="C53" s="38">
        <v>0.42986111111111108</v>
      </c>
      <c r="E53" s="19">
        <v>300</v>
      </c>
      <c r="F53" s="19" t="s">
        <v>1037</v>
      </c>
      <c r="G53" s="332">
        <v>1190</v>
      </c>
      <c r="H53" s="331">
        <v>1099</v>
      </c>
      <c r="I53" s="91" t="s">
        <v>792</v>
      </c>
      <c r="J53" s="92" t="s">
        <v>796</v>
      </c>
      <c r="K53" s="335">
        <v>4</v>
      </c>
      <c r="L53" s="335">
        <v>180</v>
      </c>
      <c r="M53" s="19">
        <v>5889.951</v>
      </c>
      <c r="N53" s="336" t="s">
        <v>866</v>
      </c>
      <c r="O53" s="100"/>
      <c r="P53" s="100"/>
      <c r="Q53" s="100">
        <v>266.7</v>
      </c>
      <c r="R53" s="100">
        <v>269.2</v>
      </c>
      <c r="S53" s="433" t="s">
        <v>480</v>
      </c>
      <c r="T53" s="415">
        <v>0</v>
      </c>
      <c r="U53" s="441">
        <v>0</v>
      </c>
      <c r="V53" s="431" t="s">
        <v>200</v>
      </c>
      <c r="W53" s="659">
        <v>83.474206354216605</v>
      </c>
      <c r="X53" s="659">
        <v>-25.861231482808716</v>
      </c>
      <c r="Y53" s="659">
        <v>378.41577084818891</v>
      </c>
      <c r="Z53" s="663">
        <v>212.13917000000001</v>
      </c>
      <c r="AA53" s="663">
        <v>-13.16108</v>
      </c>
      <c r="AB53" s="660">
        <v>243.52010000000001</v>
      </c>
      <c r="AC53" s="660">
        <v>14.958500000000001</v>
      </c>
      <c r="AD53" s="662">
        <v>18.333697136800001</v>
      </c>
      <c r="AE53" s="660">
        <v>3.8079999999999998</v>
      </c>
      <c r="AF53" s="660">
        <v>0.60199999999999998</v>
      </c>
      <c r="AG53" s="660">
        <v>3.84</v>
      </c>
      <c r="AH53" s="660">
        <v>97.584000000000003</v>
      </c>
      <c r="AI53" s="659">
        <v>1893.8789999999999</v>
      </c>
      <c r="AJ53" s="660">
        <v>353.82974000000002</v>
      </c>
      <c r="AK53" s="660">
        <v>-1.5399999999999999E-3</v>
      </c>
      <c r="AL53" s="660">
        <v>11.702769999999999</v>
      </c>
      <c r="AM53" s="660">
        <v>-0.62746000000000002</v>
      </c>
      <c r="AN53" s="658">
        <v>151514903.80000001</v>
      </c>
      <c r="AO53" s="661">
        <v>0.61423899999999998</v>
      </c>
      <c r="AP53" s="658">
        <v>378446.18550000002</v>
      </c>
      <c r="AQ53" s="661">
        <v>0.27680779999999999</v>
      </c>
      <c r="AR53" s="660">
        <v>162.07759999999999</v>
      </c>
      <c r="AS53" s="658" t="s">
        <v>472</v>
      </c>
      <c r="AT53" s="660">
        <v>17.8782</v>
      </c>
      <c r="AU53"/>
    </row>
    <row r="54" spans="1:47">
      <c r="A54" s="50" t="s">
        <v>984</v>
      </c>
      <c r="B54" s="25" t="s">
        <v>1164</v>
      </c>
      <c r="C54" s="38">
        <v>0.43541666666666662</v>
      </c>
      <c r="E54" s="19">
        <v>600</v>
      </c>
      <c r="F54" s="19" t="s">
        <v>1037</v>
      </c>
      <c r="G54" s="47">
        <v>1190</v>
      </c>
      <c r="H54" s="1">
        <v>1099</v>
      </c>
      <c r="I54" s="91" t="s">
        <v>6</v>
      </c>
      <c r="J54" s="92" t="s">
        <v>796</v>
      </c>
      <c r="K54" s="33">
        <v>4</v>
      </c>
      <c r="L54" s="33">
        <v>180</v>
      </c>
      <c r="M54" s="19">
        <v>5889.951</v>
      </c>
      <c r="Q54" s="100">
        <v>266.7</v>
      </c>
      <c r="R54" s="100">
        <v>269.2</v>
      </c>
      <c r="S54"/>
      <c r="T54" s="414"/>
      <c r="U54" s="414"/>
      <c r="V54" s="342"/>
      <c r="W54"/>
      <c r="X54"/>
      <c r="Y54"/>
    </row>
    <row r="55" spans="1:47">
      <c r="A55" s="50" t="s">
        <v>1338</v>
      </c>
      <c r="B55" s="25" t="s">
        <v>1165</v>
      </c>
      <c r="C55" s="38">
        <v>0.46319444444444446</v>
      </c>
      <c r="D55" s="32">
        <v>0</v>
      </c>
      <c r="E55" s="19">
        <v>30</v>
      </c>
      <c r="F55" s="19" t="s">
        <v>1037</v>
      </c>
      <c r="G55" s="16">
        <v>1190</v>
      </c>
      <c r="H55" s="90">
        <v>994</v>
      </c>
      <c r="I55" s="35" t="s">
        <v>526</v>
      </c>
      <c r="J55" s="66" t="s">
        <v>1258</v>
      </c>
      <c r="K55" s="33">
        <v>4</v>
      </c>
      <c r="L55" s="33">
        <v>180</v>
      </c>
      <c r="M55" s="19">
        <v>5891.451</v>
      </c>
      <c r="N55" s="2" t="s">
        <v>867</v>
      </c>
      <c r="O55" s="100">
        <v>266.8</v>
      </c>
      <c r="P55" s="100">
        <v>269.2</v>
      </c>
      <c r="Q55" s="100">
        <v>266.7</v>
      </c>
      <c r="R55" s="100">
        <v>269.2</v>
      </c>
      <c r="S55"/>
      <c r="T55" s="414"/>
      <c r="U55" s="414"/>
      <c r="V55" s="342"/>
      <c r="W55"/>
      <c r="X55"/>
      <c r="Y55"/>
    </row>
    <row r="56" spans="1:47">
      <c r="A56" s="50" t="s">
        <v>1338</v>
      </c>
      <c r="B56" s="25" t="s">
        <v>1054</v>
      </c>
      <c r="C56" s="38">
        <v>0.46736111111111112</v>
      </c>
      <c r="D56" s="32">
        <v>0</v>
      </c>
      <c r="E56" s="19">
        <v>30</v>
      </c>
      <c r="F56" s="19" t="s">
        <v>1037</v>
      </c>
      <c r="G56" s="16">
        <v>1070</v>
      </c>
      <c r="H56" s="90">
        <v>874</v>
      </c>
      <c r="I56" s="91" t="s">
        <v>239</v>
      </c>
      <c r="J56" s="66" t="s">
        <v>1258</v>
      </c>
      <c r="K56" s="33">
        <v>4</v>
      </c>
      <c r="L56" s="33">
        <v>180</v>
      </c>
      <c r="M56" s="19">
        <v>5891.451</v>
      </c>
      <c r="O56" s="100">
        <v>266.60000000000002</v>
      </c>
      <c r="P56" s="100">
        <v>269.39999999999998</v>
      </c>
      <c r="Q56" s="100">
        <v>266.7</v>
      </c>
      <c r="R56" s="100">
        <v>269.2</v>
      </c>
      <c r="S56"/>
      <c r="T56" s="414"/>
      <c r="U56" s="414"/>
      <c r="V56" s="342"/>
      <c r="W56"/>
      <c r="X56"/>
      <c r="Y56"/>
    </row>
    <row r="57" spans="1:47">
      <c r="A57" s="50" t="s">
        <v>1259</v>
      </c>
      <c r="B57" s="25" t="s">
        <v>833</v>
      </c>
      <c r="C57" s="38">
        <v>0.4597222222222222</v>
      </c>
      <c r="D57" s="32">
        <v>0</v>
      </c>
      <c r="E57" s="19">
        <v>10</v>
      </c>
      <c r="F57" s="19" t="s">
        <v>1037</v>
      </c>
      <c r="G57" s="16">
        <v>1190</v>
      </c>
      <c r="H57" s="90">
        <v>1099</v>
      </c>
      <c r="I57" s="91" t="s">
        <v>240</v>
      </c>
      <c r="J57" s="66" t="s">
        <v>1258</v>
      </c>
      <c r="K57" s="33">
        <v>4</v>
      </c>
      <c r="L57" s="33">
        <v>180</v>
      </c>
      <c r="M57" s="19">
        <v>5889.951</v>
      </c>
      <c r="O57" s="100">
        <v>266.60000000000002</v>
      </c>
      <c r="P57" s="100">
        <v>269</v>
      </c>
      <c r="Q57" s="100">
        <v>266.7</v>
      </c>
      <c r="R57" s="100">
        <v>269.2</v>
      </c>
      <c r="S57"/>
      <c r="T57" s="414"/>
      <c r="U57" s="414"/>
      <c r="V57"/>
      <c r="W57"/>
      <c r="X57"/>
      <c r="Y57"/>
    </row>
    <row r="58" spans="1:47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S58"/>
      <c r="T58"/>
      <c r="U58"/>
      <c r="V58"/>
      <c r="W58"/>
      <c r="X58"/>
      <c r="Y58"/>
    </row>
    <row r="59" spans="1:47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  <c r="S59"/>
      <c r="T59"/>
      <c r="U59"/>
      <c r="V59"/>
      <c r="W59"/>
      <c r="X59"/>
      <c r="Y59"/>
    </row>
    <row r="60" spans="1:47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S60"/>
      <c r="T60"/>
      <c r="U60"/>
      <c r="V60"/>
      <c r="W60"/>
      <c r="X60"/>
      <c r="Y60"/>
    </row>
    <row r="61" spans="1:47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S61"/>
      <c r="T61"/>
      <c r="U61"/>
      <c r="V61"/>
      <c r="W61"/>
      <c r="X61"/>
      <c r="Y61"/>
    </row>
    <row r="62" spans="1:47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N62" t="s">
        <v>868</v>
      </c>
      <c r="S62"/>
      <c r="T62"/>
      <c r="U62"/>
      <c r="V62"/>
      <c r="W62"/>
      <c r="X62"/>
      <c r="Y62"/>
    </row>
    <row r="63" spans="1:47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N63" t="s">
        <v>710</v>
      </c>
      <c r="S63"/>
      <c r="T63"/>
      <c r="U63"/>
      <c r="V63"/>
      <c r="W63"/>
      <c r="X63"/>
      <c r="Y63"/>
    </row>
    <row r="64" spans="1:47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>
      <c r="A66" s="50"/>
      <c r="B66" s="25"/>
      <c r="C66" s="38"/>
      <c r="E66" s="19"/>
      <c r="F66" s="19"/>
      <c r="G66" s="177"/>
      <c r="H66" s="90"/>
      <c r="I66" s="91"/>
      <c r="J66" s="178"/>
      <c r="K66" s="179"/>
      <c r="L66" s="179"/>
      <c r="S66"/>
      <c r="T66"/>
      <c r="U66"/>
      <c r="V66"/>
      <c r="W66"/>
      <c r="X66"/>
      <c r="Y66"/>
    </row>
    <row r="67" spans="1:25">
      <c r="B67" s="5" t="s">
        <v>1260</v>
      </c>
      <c r="C67" s="147" t="s">
        <v>1261</v>
      </c>
      <c r="D67" s="84">
        <v>5888.5839999999998</v>
      </c>
      <c r="E67" s="149"/>
      <c r="F67" s="84" t="s">
        <v>1262</v>
      </c>
      <c r="G67" s="84" t="s">
        <v>1263</v>
      </c>
      <c r="H67" s="84" t="s">
        <v>1264</v>
      </c>
      <c r="I67" s="22" t="s">
        <v>1100</v>
      </c>
      <c r="J67" s="84" t="s">
        <v>1101</v>
      </c>
      <c r="K67" s="84" t="s">
        <v>1102</v>
      </c>
      <c r="L67" s="177"/>
      <c r="S67"/>
      <c r="T67"/>
      <c r="U67"/>
      <c r="V67"/>
      <c r="W67"/>
      <c r="X67"/>
      <c r="Y67"/>
    </row>
    <row r="68" spans="1:25">
      <c r="B68" s="183"/>
      <c r="C68" s="147" t="s">
        <v>1099</v>
      </c>
      <c r="D68" s="84">
        <v>5889.9508999999998</v>
      </c>
      <c r="E68" s="149"/>
      <c r="F68" s="84" t="s">
        <v>652</v>
      </c>
      <c r="G68" s="84" t="s">
        <v>653</v>
      </c>
      <c r="H68" s="84" t="s">
        <v>654</v>
      </c>
      <c r="I68" s="22" t="s">
        <v>1294</v>
      </c>
      <c r="J68" s="84" t="s">
        <v>1295</v>
      </c>
      <c r="K68" s="84" t="s">
        <v>501</v>
      </c>
      <c r="L68" s="177"/>
      <c r="S68"/>
      <c r="T68"/>
      <c r="U68"/>
      <c r="V68"/>
      <c r="W68"/>
      <c r="X68"/>
      <c r="Y68"/>
    </row>
    <row r="69" spans="1:25">
      <c r="B69" s="182"/>
      <c r="C69" s="147" t="s">
        <v>502</v>
      </c>
      <c r="D69" s="84">
        <v>5891.451</v>
      </c>
      <c r="E69" s="149"/>
      <c r="F69" s="84" t="s">
        <v>503</v>
      </c>
      <c r="G69" s="84" t="s">
        <v>504</v>
      </c>
      <c r="H69" s="84" t="s">
        <v>505</v>
      </c>
      <c r="I69" s="22" t="s">
        <v>480</v>
      </c>
      <c r="J69" s="84" t="s">
        <v>496</v>
      </c>
      <c r="K69" s="84" t="s">
        <v>440</v>
      </c>
      <c r="L69" s="177"/>
      <c r="S69"/>
      <c r="T69"/>
      <c r="U69"/>
      <c r="V69"/>
      <c r="W69"/>
      <c r="X69"/>
      <c r="Y69"/>
    </row>
    <row r="70" spans="1:25">
      <c r="B70" s="182"/>
      <c r="C70" s="147" t="s">
        <v>497</v>
      </c>
      <c r="D70" s="155">
        <v>7647.38</v>
      </c>
      <c r="E70" s="149"/>
      <c r="F70" s="84" t="s">
        <v>1132</v>
      </c>
      <c r="G70" s="84" t="s">
        <v>1095</v>
      </c>
      <c r="H70" s="84" t="s">
        <v>1293</v>
      </c>
      <c r="I70" s="22" t="s">
        <v>498</v>
      </c>
      <c r="J70" s="84" t="s">
        <v>499</v>
      </c>
      <c r="K70" s="84" t="s">
        <v>500</v>
      </c>
      <c r="L70" s="177"/>
      <c r="S70"/>
      <c r="T70"/>
      <c r="U70"/>
      <c r="V70"/>
      <c r="W70"/>
      <c r="X70"/>
      <c r="Y70"/>
    </row>
    <row r="71" spans="1:25">
      <c r="B71" s="182"/>
      <c r="C71" s="147" t="s">
        <v>374</v>
      </c>
      <c r="D71" s="84">
        <v>7698.9647000000004</v>
      </c>
      <c r="E71" s="149"/>
      <c r="F71" s="84" t="s">
        <v>375</v>
      </c>
      <c r="G71" s="84" t="s">
        <v>376</v>
      </c>
      <c r="H71" s="84" t="s">
        <v>377</v>
      </c>
      <c r="I71" s="22" t="s">
        <v>378</v>
      </c>
      <c r="J71" s="84" t="s">
        <v>379</v>
      </c>
      <c r="K71" s="84" t="s">
        <v>380</v>
      </c>
      <c r="L71" s="177"/>
      <c r="S71"/>
      <c r="T71"/>
      <c r="U71"/>
      <c r="V71"/>
      <c r="W71"/>
      <c r="X71"/>
      <c r="Y71"/>
    </row>
    <row r="72" spans="1:25">
      <c r="B72" s="182"/>
      <c r="C72" s="147"/>
      <c r="D72" s="84"/>
      <c r="E72" s="149"/>
      <c r="F72" s="84"/>
      <c r="G72" s="177"/>
      <c r="H72" s="177"/>
      <c r="J72" s="177"/>
      <c r="K72" s="177"/>
      <c r="L72" s="177"/>
      <c r="S72"/>
      <c r="T72"/>
      <c r="U72"/>
      <c r="V72"/>
      <c r="W72"/>
      <c r="X72"/>
      <c r="Y72"/>
    </row>
    <row r="73" spans="1:25">
      <c r="B73" s="182"/>
      <c r="C73" s="147" t="s">
        <v>1302</v>
      </c>
      <c r="D73" s="748" t="s">
        <v>1297</v>
      </c>
      <c r="E73" s="748"/>
      <c r="F73" s="84" t="s">
        <v>381</v>
      </c>
      <c r="G73" s="177"/>
      <c r="H73" s="177"/>
      <c r="I73" s="173" t="s">
        <v>1139</v>
      </c>
      <c r="J73" s="736" t="s">
        <v>1140</v>
      </c>
      <c r="K73" s="736"/>
      <c r="L73" s="148" t="s">
        <v>1141</v>
      </c>
      <c r="S73" s="35"/>
      <c r="T73" s="35"/>
      <c r="U73" s="35"/>
      <c r="V73" s="35"/>
      <c r="W73"/>
      <c r="X73"/>
      <c r="Y73"/>
    </row>
    <row r="74" spans="1:25">
      <c r="B74" s="182"/>
      <c r="C74" s="147" t="s">
        <v>1303</v>
      </c>
      <c r="D74" s="748" t="s">
        <v>1298</v>
      </c>
      <c r="E74" s="748"/>
      <c r="F74" s="19"/>
      <c r="G74" s="177"/>
      <c r="H74" s="177"/>
      <c r="J74" s="736" t="s">
        <v>441</v>
      </c>
      <c r="K74" s="736"/>
      <c r="L74" s="148" t="s">
        <v>1143</v>
      </c>
      <c r="S74"/>
      <c r="T74"/>
      <c r="U74"/>
      <c r="V74"/>
      <c r="W74"/>
      <c r="X74"/>
      <c r="Y74"/>
    </row>
    <row r="75" spans="1:25">
      <c r="B75" s="182"/>
      <c r="C75" s="147" t="s">
        <v>1304</v>
      </c>
      <c r="D75" s="748" t="s">
        <v>1299</v>
      </c>
      <c r="E75" s="748"/>
      <c r="F75" s="19"/>
      <c r="G75" s="177"/>
      <c r="H75" s="177"/>
      <c r="J75" s="177"/>
      <c r="K75" s="177"/>
      <c r="L75" s="177"/>
      <c r="S75"/>
      <c r="T75"/>
      <c r="U75"/>
      <c r="V75"/>
      <c r="W75"/>
      <c r="X75"/>
      <c r="Y75"/>
    </row>
    <row r="76" spans="1:25">
      <c r="B76" s="182"/>
      <c r="C76" s="147" t="s">
        <v>1305</v>
      </c>
      <c r="D76" s="748" t="s">
        <v>1138</v>
      </c>
      <c r="E76" s="748"/>
      <c r="F76" s="19"/>
      <c r="G76" s="177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25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25">
      <c r="B78" s="182"/>
      <c r="C78" s="28" t="s">
        <v>786</v>
      </c>
      <c r="D78" s="175">
        <v>1</v>
      </c>
      <c r="E78" s="749" t="s">
        <v>1032</v>
      </c>
      <c r="F78" s="749"/>
      <c r="G78" s="749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25">
      <c r="B79" s="182"/>
      <c r="C79" s="19"/>
      <c r="D79" s="28"/>
      <c r="E79" s="750" t="s">
        <v>1183</v>
      </c>
      <c r="F79" s="751"/>
      <c r="G79" s="751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25">
      <c r="B80" s="182"/>
      <c r="C80" s="85"/>
      <c r="D80" s="28">
        <v>2</v>
      </c>
      <c r="E80" s="749" t="s">
        <v>1008</v>
      </c>
      <c r="F80" s="749"/>
      <c r="G80" s="749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85"/>
      <c r="D81" s="28"/>
      <c r="E81" s="750" t="s">
        <v>1009</v>
      </c>
      <c r="F81" s="751"/>
      <c r="G81" s="751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177"/>
      <c r="D82" s="175">
        <v>3</v>
      </c>
      <c r="E82" s="736" t="s">
        <v>1010</v>
      </c>
      <c r="F82" s="736"/>
      <c r="G82" s="736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B83" s="182"/>
      <c r="C83" s="177"/>
      <c r="D83" s="175"/>
      <c r="E83" s="746" t="s">
        <v>1353</v>
      </c>
      <c r="F83" s="746"/>
      <c r="G83" s="746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>
      <c r="B84" s="182"/>
      <c r="C84" s="177"/>
      <c r="D84" s="175">
        <v>4</v>
      </c>
      <c r="E84" s="736" t="s">
        <v>1035</v>
      </c>
      <c r="F84" s="736"/>
      <c r="G84" s="736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73:E73"/>
    <mergeCell ref="J73:K73"/>
    <mergeCell ref="O12:P12"/>
    <mergeCell ref="F6:I6"/>
    <mergeCell ref="F7:I7"/>
    <mergeCell ref="G12:H12"/>
    <mergeCell ref="D74:E74"/>
    <mergeCell ref="J74:K74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G1" workbookViewId="0">
      <selection activeCell="Y40" sqref="Y40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711</v>
      </c>
      <c r="B4" s="3"/>
      <c r="C4" s="6"/>
      <c r="D4" s="43"/>
      <c r="E4" s="6"/>
      <c r="F4" s="738" t="s">
        <v>1023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560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194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54" t="s">
        <v>412</v>
      </c>
      <c r="G8" s="754"/>
      <c r="H8" s="754"/>
      <c r="I8" s="754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4" t="s">
        <v>1206</v>
      </c>
      <c r="G9" s="754"/>
      <c r="H9" s="754"/>
      <c r="I9" s="754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0.15277777777777776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1098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O14" s="104">
        <v>266.60000000000002</v>
      </c>
      <c r="P14" s="104">
        <v>268.8</v>
      </c>
      <c r="Q14" s="100">
        <f>AVERAGE(O14:O16)</f>
        <v>266.7</v>
      </c>
      <c r="R14" s="100">
        <f>AVERAGE(P14:P16)</f>
        <v>268.96666666666664</v>
      </c>
      <c r="S14"/>
      <c r="T14" s="416"/>
      <c r="U14" s="437"/>
      <c r="V14" s="342"/>
      <c r="W14"/>
      <c r="X14"/>
      <c r="Y14"/>
    </row>
    <row r="15" spans="1:47">
      <c r="A15" s="45" t="s">
        <v>1338</v>
      </c>
      <c r="B15" s="45" t="s">
        <v>1266</v>
      </c>
      <c r="C15" s="38">
        <v>0.16041666666666668</v>
      </c>
      <c r="D15" s="32">
        <v>0</v>
      </c>
      <c r="E15" s="1">
        <v>30</v>
      </c>
      <c r="F15" s="19" t="s">
        <v>1037</v>
      </c>
      <c r="G15" s="47">
        <v>1190</v>
      </c>
      <c r="H15" s="1">
        <v>993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57"/>
      <c r="O15" s="100">
        <v>266.7</v>
      </c>
      <c r="P15" s="100">
        <v>269</v>
      </c>
      <c r="Q15" s="100">
        <v>266.7</v>
      </c>
      <c r="R15" s="100">
        <v>269</v>
      </c>
      <c r="S15"/>
      <c r="T15" s="416"/>
      <c r="U15" s="437"/>
      <c r="V15" s="342"/>
      <c r="W15"/>
      <c r="X15"/>
      <c r="Y15"/>
    </row>
    <row r="16" spans="1:47">
      <c r="A16" s="45" t="s">
        <v>1338</v>
      </c>
      <c r="B16" s="45" t="s">
        <v>1339</v>
      </c>
      <c r="C16" s="38">
        <v>0.16458333333333333</v>
      </c>
      <c r="D16" s="32">
        <v>0</v>
      </c>
      <c r="E16" s="1">
        <v>30</v>
      </c>
      <c r="F16" s="19" t="s">
        <v>1037</v>
      </c>
      <c r="G16" s="1">
        <v>1070</v>
      </c>
      <c r="H16" s="1">
        <v>873</v>
      </c>
      <c r="I16" s="91" t="s">
        <v>239</v>
      </c>
      <c r="J16" s="66" t="s">
        <v>1258</v>
      </c>
      <c r="K16" s="33">
        <v>4</v>
      </c>
      <c r="L16" s="33">
        <v>180</v>
      </c>
      <c r="M16" s="19">
        <v>5891.451</v>
      </c>
      <c r="N16" s="57" t="s">
        <v>712</v>
      </c>
      <c r="O16" s="100">
        <v>266.8</v>
      </c>
      <c r="P16" s="100">
        <v>269.10000000000002</v>
      </c>
      <c r="Q16" s="100">
        <v>266.7</v>
      </c>
      <c r="R16" s="100">
        <v>269</v>
      </c>
      <c r="S16"/>
      <c r="T16" s="417"/>
      <c r="U16" s="438"/>
      <c r="V16" s="342"/>
      <c r="W16"/>
      <c r="X16"/>
      <c r="Y16"/>
    </row>
    <row r="17" spans="1:46">
      <c r="A17" s="45" t="s">
        <v>1338</v>
      </c>
      <c r="B17" s="45" t="s">
        <v>1340</v>
      </c>
      <c r="C17" s="38">
        <v>0.17986111111111111</v>
      </c>
      <c r="D17" s="32">
        <v>0</v>
      </c>
      <c r="E17" s="1">
        <v>30</v>
      </c>
      <c r="F17" s="16" t="s">
        <v>1038</v>
      </c>
      <c r="G17" s="1">
        <v>880</v>
      </c>
      <c r="H17" s="1">
        <v>862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57" t="s">
        <v>713</v>
      </c>
      <c r="O17" s="100">
        <v>266.89999999999998</v>
      </c>
      <c r="P17" s="100">
        <v>260.60000000000002</v>
      </c>
      <c r="Q17" s="100">
        <v>266.89999999999998</v>
      </c>
      <c r="R17" s="100">
        <v>260.60000000000002</v>
      </c>
      <c r="S17"/>
      <c r="T17" s="417"/>
      <c r="U17" s="438"/>
      <c r="V17" s="342"/>
      <c r="W17"/>
      <c r="X17"/>
      <c r="Y17"/>
    </row>
    <row r="18" spans="1:46">
      <c r="A18" s="45" t="s">
        <v>1309</v>
      </c>
      <c r="B18" s="45" t="s">
        <v>1269</v>
      </c>
      <c r="C18" s="38">
        <v>0.19722222222222222</v>
      </c>
      <c r="E18" s="1">
        <v>30</v>
      </c>
      <c r="F18" s="16" t="s">
        <v>1039</v>
      </c>
      <c r="G18" s="1">
        <v>870</v>
      </c>
      <c r="H18" s="1">
        <f>H17-86</f>
        <v>776</v>
      </c>
      <c r="I18" t="s">
        <v>1093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Q18" s="100">
        <v>266.89999999999998</v>
      </c>
      <c r="R18" s="100">
        <v>260.60000000000002</v>
      </c>
      <c r="S18" s="431" t="s">
        <v>1188</v>
      </c>
      <c r="T18" s="417"/>
      <c r="U18" s="438"/>
      <c r="V18" s="342"/>
      <c r="W18"/>
      <c r="X18"/>
      <c r="Y18"/>
      <c r="Z18" s="669">
        <v>223.80588</v>
      </c>
      <c r="AA18" s="669">
        <v>-15.627929999999999</v>
      </c>
      <c r="AB18" s="666">
        <v>141.6327</v>
      </c>
      <c r="AC18" s="666">
        <v>32.9465</v>
      </c>
      <c r="AD18" s="668">
        <v>12.750649732099999</v>
      </c>
      <c r="AE18" s="666">
        <v>1.833</v>
      </c>
      <c r="AF18" s="666">
        <v>0.28999999999999998</v>
      </c>
      <c r="AG18" s="666">
        <v>3.58</v>
      </c>
      <c r="AH18" s="666">
        <v>99.603999999999999</v>
      </c>
      <c r="AI18" s="665">
        <v>1920.674</v>
      </c>
      <c r="AJ18" s="666">
        <v>355.21526</v>
      </c>
      <c r="AK18" s="666">
        <v>-1.4980599999999999</v>
      </c>
      <c r="AL18" s="666">
        <v>2.3814099999999998</v>
      </c>
      <c r="AM18" s="666">
        <v>-0.64890000000000003</v>
      </c>
      <c r="AN18" s="664">
        <v>151550405.30000001</v>
      </c>
      <c r="AO18" s="667">
        <v>0.45810899999999999</v>
      </c>
      <c r="AP18" s="664">
        <v>373166.59191000002</v>
      </c>
      <c r="AQ18" s="667">
        <v>-0.2449442</v>
      </c>
      <c r="AR18" s="666">
        <v>172.77269999999999</v>
      </c>
      <c r="AS18" s="664" t="s">
        <v>472</v>
      </c>
      <c r="AT18" s="666">
        <v>7.2093999999999996</v>
      </c>
    </row>
    <row r="19" spans="1:46">
      <c r="A19" s="45" t="s">
        <v>822</v>
      </c>
      <c r="B19" s="45" t="s">
        <v>1244</v>
      </c>
      <c r="C19" s="15">
        <v>0.19999999999999998</v>
      </c>
      <c r="D19" s="32"/>
      <c r="E19" s="19">
        <v>300</v>
      </c>
      <c r="F19" s="16" t="s">
        <v>1039</v>
      </c>
      <c r="G19" s="1">
        <v>870</v>
      </c>
      <c r="H19" s="1">
        <v>776</v>
      </c>
      <c r="I19" t="s">
        <v>1300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Q19" s="100">
        <v>266.89999999999998</v>
      </c>
      <c r="R19" s="100">
        <v>260.60000000000002</v>
      </c>
      <c r="S19" s="431" t="s">
        <v>1100</v>
      </c>
      <c r="T19" s="417">
        <v>0</v>
      </c>
      <c r="U19" s="441">
        <v>0</v>
      </c>
      <c r="V19" s="431" t="s">
        <v>12</v>
      </c>
      <c r="W19" s="665">
        <v>85.1818988459613</v>
      </c>
      <c r="X19" s="665">
        <v>-10.602375261618018</v>
      </c>
      <c r="Y19" s="665">
        <v>162.78322250348515</v>
      </c>
      <c r="Z19" s="669">
        <v>223.85209</v>
      </c>
      <c r="AA19" s="669">
        <v>-15.64527</v>
      </c>
      <c r="AB19" s="666">
        <v>143.3056</v>
      </c>
      <c r="AC19" s="666">
        <v>33.814999999999998</v>
      </c>
      <c r="AD19" s="668">
        <v>12.867635821</v>
      </c>
      <c r="AE19" s="666">
        <v>1.792</v>
      </c>
      <c r="AF19" s="666">
        <v>0.28299999999999997</v>
      </c>
      <c r="AG19" s="666">
        <v>3.58</v>
      </c>
      <c r="AH19" s="666">
        <v>99.608999999999995</v>
      </c>
      <c r="AI19" s="665">
        <v>1921.194</v>
      </c>
      <c r="AJ19" s="666">
        <v>355.19891000000001</v>
      </c>
      <c r="AK19" s="666">
        <v>-1.4954400000000001</v>
      </c>
      <c r="AL19" s="666">
        <v>2.3222</v>
      </c>
      <c r="AM19" s="666">
        <v>-0.64903999999999995</v>
      </c>
      <c r="AN19" s="664">
        <v>151550597.5</v>
      </c>
      <c r="AO19" s="667">
        <v>0.45709080000000002</v>
      </c>
      <c r="AP19" s="664">
        <v>373065.66655999998</v>
      </c>
      <c r="AQ19" s="667">
        <v>-0.23561879999999999</v>
      </c>
      <c r="AR19" s="666">
        <v>172.81569999999999</v>
      </c>
      <c r="AS19" s="664" t="s">
        <v>472</v>
      </c>
      <c r="AT19" s="666">
        <v>7.1665000000000001</v>
      </c>
    </row>
    <row r="20" spans="1:46">
      <c r="A20" s="45" t="s">
        <v>437</v>
      </c>
      <c r="B20" s="45" t="s">
        <v>1221</v>
      </c>
      <c r="C20" s="38">
        <v>0.20555555555555557</v>
      </c>
      <c r="E20" s="19">
        <v>300</v>
      </c>
      <c r="F20" s="16" t="s">
        <v>1039</v>
      </c>
      <c r="G20" s="1">
        <v>870</v>
      </c>
      <c r="H20" s="1">
        <v>776</v>
      </c>
      <c r="I20" s="57" t="s">
        <v>1300</v>
      </c>
      <c r="J20" s="92" t="s">
        <v>796</v>
      </c>
      <c r="K20" s="33">
        <v>4</v>
      </c>
      <c r="L20" s="33">
        <v>180</v>
      </c>
      <c r="M20" s="19">
        <v>7698.9647000000004</v>
      </c>
      <c r="N20" s="57" t="s">
        <v>259</v>
      </c>
      <c r="Q20" s="100">
        <v>266.89999999999998</v>
      </c>
      <c r="R20" s="100">
        <v>260.60000000000002</v>
      </c>
      <c r="S20" s="431" t="s">
        <v>652</v>
      </c>
      <c r="T20" s="417">
        <v>0</v>
      </c>
      <c r="U20" s="441">
        <v>0</v>
      </c>
      <c r="V20" s="431" t="s">
        <v>13</v>
      </c>
      <c r="W20" s="665">
        <v>-93.659169244604925</v>
      </c>
      <c r="X20" s="665">
        <v>28.959677921246772</v>
      </c>
      <c r="Y20" s="665">
        <v>162.72870486643774</v>
      </c>
      <c r="Z20" s="669">
        <v>223.90443999999999</v>
      </c>
      <c r="AA20" s="669">
        <v>-15.664870000000001</v>
      </c>
      <c r="AB20" s="666">
        <v>145.26920000000001</v>
      </c>
      <c r="AC20" s="666">
        <v>34.765599999999999</v>
      </c>
      <c r="AD20" s="668">
        <v>13.001334208299999</v>
      </c>
      <c r="AE20" s="666">
        <v>1.7490000000000001</v>
      </c>
      <c r="AF20" s="666">
        <v>0.27700000000000002</v>
      </c>
      <c r="AG20" s="666">
        <v>3.58</v>
      </c>
      <c r="AH20" s="666">
        <v>99.614000000000004</v>
      </c>
      <c r="AI20" s="665">
        <v>1921.7629999999999</v>
      </c>
      <c r="AJ20" s="666">
        <v>355.17973000000001</v>
      </c>
      <c r="AK20" s="666">
        <v>-1.4924999999999999</v>
      </c>
      <c r="AL20" s="666">
        <v>2.2545299999999999</v>
      </c>
      <c r="AM20" s="666">
        <v>-0.64919000000000004</v>
      </c>
      <c r="AN20" s="664">
        <v>151550816.59999999</v>
      </c>
      <c r="AO20" s="667">
        <v>0.45592680000000002</v>
      </c>
      <c r="AP20" s="664">
        <v>372955.1667</v>
      </c>
      <c r="AQ20" s="667">
        <v>-0.22475680000000001</v>
      </c>
      <c r="AR20" s="666">
        <v>172.86429999999999</v>
      </c>
      <c r="AS20" s="664" t="s">
        <v>472</v>
      </c>
      <c r="AT20" s="666">
        <v>7.1180000000000003</v>
      </c>
    </row>
    <row r="21" spans="1:46">
      <c r="A21" s="45" t="s">
        <v>437</v>
      </c>
      <c r="B21" s="45" t="s">
        <v>1221</v>
      </c>
      <c r="C21" s="38">
        <v>0.21041666666666667</v>
      </c>
      <c r="D21" s="32"/>
      <c r="E21" s="19">
        <v>300</v>
      </c>
      <c r="F21" s="16" t="s">
        <v>1039</v>
      </c>
      <c r="G21" s="1">
        <v>870</v>
      </c>
      <c r="H21" s="1">
        <v>776</v>
      </c>
      <c r="I21" s="57" t="s">
        <v>792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266.89999999999998</v>
      </c>
      <c r="R21" s="100">
        <v>260.60000000000002</v>
      </c>
      <c r="S21" s="431" t="s">
        <v>652</v>
      </c>
      <c r="T21" s="417">
        <v>0</v>
      </c>
      <c r="U21" s="441">
        <v>0</v>
      </c>
      <c r="V21" s="431" t="s">
        <v>203</v>
      </c>
      <c r="W21" s="665">
        <v>-93.680837612099964</v>
      </c>
      <c r="X21" s="665">
        <v>27.854738983990107</v>
      </c>
      <c r="Y21" s="665">
        <v>372.83098494600654</v>
      </c>
      <c r="Z21" s="669">
        <v>223.94985</v>
      </c>
      <c r="AA21" s="669">
        <v>-15.68182</v>
      </c>
      <c r="AB21" s="666">
        <v>147.03270000000001</v>
      </c>
      <c r="AC21" s="666">
        <v>35.558700000000002</v>
      </c>
      <c r="AD21" s="668">
        <v>13.1183202972</v>
      </c>
      <c r="AE21" s="666">
        <v>1.7150000000000001</v>
      </c>
      <c r="AF21" s="666">
        <v>0.27100000000000002</v>
      </c>
      <c r="AG21" s="666">
        <v>3.58</v>
      </c>
      <c r="AH21" s="666">
        <v>99.619</v>
      </c>
      <c r="AI21" s="665">
        <v>1922.239</v>
      </c>
      <c r="AJ21" s="666">
        <v>355.16253</v>
      </c>
      <c r="AK21" s="666">
        <v>-1.4899899999999999</v>
      </c>
      <c r="AL21" s="666">
        <v>2.1953200000000002</v>
      </c>
      <c r="AM21" s="666">
        <v>-0.64932999999999996</v>
      </c>
      <c r="AN21" s="664">
        <v>151551007.90000001</v>
      </c>
      <c r="AO21" s="667">
        <v>0.45490799999999998</v>
      </c>
      <c r="AP21" s="664">
        <v>372862.79392000003</v>
      </c>
      <c r="AQ21" s="667">
        <v>-0.2150832</v>
      </c>
      <c r="AR21" s="666">
        <v>172.90639999999999</v>
      </c>
      <c r="AS21" s="664" t="s">
        <v>472</v>
      </c>
      <c r="AT21" s="666">
        <v>7.0759999999999996</v>
      </c>
    </row>
    <row r="22" spans="1:46">
      <c r="A22" s="50" t="s">
        <v>1309</v>
      </c>
      <c r="B22" s="25" t="s">
        <v>582</v>
      </c>
      <c r="C22" s="38">
        <v>0.21736111111111112</v>
      </c>
      <c r="E22" s="19">
        <v>30</v>
      </c>
      <c r="F22" s="16" t="s">
        <v>1037</v>
      </c>
      <c r="G22" s="1">
        <v>1190</v>
      </c>
      <c r="H22" s="1">
        <v>1098</v>
      </c>
      <c r="I22" s="91" t="s">
        <v>1093</v>
      </c>
      <c r="J22" s="92" t="s">
        <v>796</v>
      </c>
      <c r="K22" s="33">
        <v>4</v>
      </c>
      <c r="L22" s="33">
        <v>180</v>
      </c>
      <c r="M22" s="19">
        <v>5889.9508999999998</v>
      </c>
      <c r="N22" s="91" t="s">
        <v>802</v>
      </c>
      <c r="Q22" s="100">
        <f>AVERAGE(O29,O36,O43,O50,O57,O64:O66)</f>
        <v>267.27499999999998</v>
      </c>
      <c r="R22" s="100">
        <f>AVERAGE(P29,P36,P43,P50,P57,P64:P66)</f>
        <v>260.6875</v>
      </c>
      <c r="S22" s="431" t="s">
        <v>1188</v>
      </c>
      <c r="T22" s="417"/>
      <c r="U22" s="438"/>
      <c r="V22" s="342"/>
      <c r="W22"/>
      <c r="X22"/>
      <c r="Y22"/>
      <c r="Z22" s="669">
        <v>223.99492000000001</v>
      </c>
      <c r="AA22" s="669">
        <v>-15.69858</v>
      </c>
      <c r="AB22" s="666">
        <v>148.83840000000001</v>
      </c>
      <c r="AC22" s="666">
        <v>36.314100000000003</v>
      </c>
      <c r="AD22" s="668">
        <v>13.2353063862</v>
      </c>
      <c r="AE22" s="666">
        <v>1.6850000000000001</v>
      </c>
      <c r="AF22" s="666">
        <v>0.26600000000000001</v>
      </c>
      <c r="AG22" s="666">
        <v>3.58</v>
      </c>
      <c r="AH22" s="666">
        <v>99.623000000000005</v>
      </c>
      <c r="AI22" s="665">
        <v>1922.6949999999999</v>
      </c>
      <c r="AJ22" s="666">
        <v>355.14494999999999</v>
      </c>
      <c r="AK22" s="666">
        <v>-1.4875400000000001</v>
      </c>
      <c r="AL22" s="666">
        <v>2.13612</v>
      </c>
      <c r="AM22" s="666">
        <v>-0.64946999999999999</v>
      </c>
      <c r="AN22" s="664">
        <v>151551198.69999999</v>
      </c>
      <c r="AO22" s="667">
        <v>0.45388899999999999</v>
      </c>
      <c r="AP22" s="664">
        <v>372774.51572000002</v>
      </c>
      <c r="AQ22" s="667">
        <v>-0.20526050000000001</v>
      </c>
      <c r="AR22" s="666">
        <v>172.94820000000001</v>
      </c>
      <c r="AS22" s="664" t="s">
        <v>472</v>
      </c>
      <c r="AT22" s="666">
        <v>7.0343999999999998</v>
      </c>
    </row>
    <row r="23" spans="1:46">
      <c r="A23" s="50" t="s">
        <v>822</v>
      </c>
      <c r="B23" s="25" t="s">
        <v>794</v>
      </c>
      <c r="C23" s="15">
        <v>0.21805555555555556</v>
      </c>
      <c r="E23" s="19">
        <v>300</v>
      </c>
      <c r="F23" s="16" t="s">
        <v>1037</v>
      </c>
      <c r="G23" s="16">
        <v>1190</v>
      </c>
      <c r="H23" s="16">
        <v>1098</v>
      </c>
      <c r="I23" s="91" t="s">
        <v>1300</v>
      </c>
      <c r="J23" s="92" t="s">
        <v>796</v>
      </c>
      <c r="K23" s="33">
        <v>4</v>
      </c>
      <c r="L23" s="33">
        <v>180</v>
      </c>
      <c r="M23" s="19">
        <v>5889.9508999999998</v>
      </c>
      <c r="N23" s="57"/>
      <c r="Q23" s="100">
        <v>267.3</v>
      </c>
      <c r="R23" s="100">
        <v>260.7</v>
      </c>
      <c r="S23" s="431" t="s">
        <v>1100</v>
      </c>
      <c r="T23" s="417">
        <v>0</v>
      </c>
      <c r="U23" s="441">
        <v>0</v>
      </c>
      <c r="V23" s="431" t="s">
        <v>12</v>
      </c>
      <c r="W23" s="665">
        <v>85.114651857405477</v>
      </c>
      <c r="X23" s="665">
        <v>-10.590255757057399</v>
      </c>
      <c r="Y23" s="665">
        <v>162.63412927746845</v>
      </c>
      <c r="Z23" s="669">
        <v>224.02053000000001</v>
      </c>
      <c r="AA23" s="669">
        <v>-15.708069999999999</v>
      </c>
      <c r="AB23" s="666">
        <v>149.88910000000001</v>
      </c>
      <c r="AC23" s="666">
        <v>36.728099999999998</v>
      </c>
      <c r="AD23" s="668">
        <v>13.302155579900001</v>
      </c>
      <c r="AE23" s="666">
        <v>1.6679999999999999</v>
      </c>
      <c r="AF23" s="666">
        <v>0.26400000000000001</v>
      </c>
      <c r="AG23" s="666">
        <v>3.58</v>
      </c>
      <c r="AH23" s="666">
        <v>99.626000000000005</v>
      </c>
      <c r="AI23" s="665">
        <v>1922.9449999999999</v>
      </c>
      <c r="AJ23" s="666">
        <v>355.13474000000002</v>
      </c>
      <c r="AK23" s="666">
        <v>-1.4861800000000001</v>
      </c>
      <c r="AL23" s="666">
        <v>2.1022799999999999</v>
      </c>
      <c r="AM23" s="666">
        <v>-0.64954999999999996</v>
      </c>
      <c r="AN23" s="664">
        <v>151551307.59999999</v>
      </c>
      <c r="AO23" s="667">
        <v>0.4533065</v>
      </c>
      <c r="AP23" s="664">
        <v>372725.93296000001</v>
      </c>
      <c r="AQ23" s="667">
        <v>-0.19958390000000001</v>
      </c>
      <c r="AR23" s="666">
        <v>172.97190000000001</v>
      </c>
      <c r="AS23" s="664" t="s">
        <v>472</v>
      </c>
      <c r="AT23" s="666">
        <v>7.0106999999999999</v>
      </c>
    </row>
    <row r="24" spans="1:46">
      <c r="A24" s="50" t="s">
        <v>822</v>
      </c>
      <c r="B24" s="25" t="s">
        <v>795</v>
      </c>
      <c r="C24" s="38">
        <v>0.22222222222222221</v>
      </c>
      <c r="E24" s="19">
        <v>300</v>
      </c>
      <c r="F24" s="16" t="s">
        <v>1037</v>
      </c>
      <c r="G24" s="1">
        <v>1190</v>
      </c>
      <c r="H24" s="1">
        <v>1098</v>
      </c>
      <c r="I24" s="57" t="s">
        <v>792</v>
      </c>
      <c r="J24" s="92" t="s">
        <v>796</v>
      </c>
      <c r="K24" s="33">
        <v>4</v>
      </c>
      <c r="L24" s="33">
        <v>180</v>
      </c>
      <c r="M24" s="19">
        <v>5889.9508999999998</v>
      </c>
      <c r="N24" s="57"/>
      <c r="Q24" s="100">
        <v>267.3</v>
      </c>
      <c r="R24" s="100">
        <v>260.7</v>
      </c>
      <c r="S24" s="431" t="s">
        <v>1100</v>
      </c>
      <c r="T24" s="417">
        <v>0</v>
      </c>
      <c r="U24" s="441">
        <v>0</v>
      </c>
      <c r="V24" s="431" t="s">
        <v>200</v>
      </c>
      <c r="W24" s="665">
        <v>85.085923480332639</v>
      </c>
      <c r="X24" s="665">
        <v>-11.344964668230556</v>
      </c>
      <c r="Y24" s="665">
        <v>372.62099770125724</v>
      </c>
      <c r="Z24" s="669">
        <v>224.05876000000001</v>
      </c>
      <c r="AA24" s="669">
        <v>-15.722189999999999</v>
      </c>
      <c r="AB24" s="666">
        <v>151.4907</v>
      </c>
      <c r="AC24" s="666">
        <v>37.324199999999998</v>
      </c>
      <c r="AD24" s="668">
        <v>13.4024293705</v>
      </c>
      <c r="AE24" s="666">
        <v>1.6459999999999999</v>
      </c>
      <c r="AF24" s="666">
        <v>0.26</v>
      </c>
      <c r="AG24" s="666">
        <v>3.58</v>
      </c>
      <c r="AH24" s="666">
        <v>99.629000000000005</v>
      </c>
      <c r="AI24" s="665">
        <v>1923.308</v>
      </c>
      <c r="AJ24" s="666">
        <v>355.11921000000001</v>
      </c>
      <c r="AK24" s="666">
        <v>-1.4841800000000001</v>
      </c>
      <c r="AL24" s="666">
        <v>2.0515300000000001</v>
      </c>
      <c r="AM24" s="666">
        <v>-0.64966999999999997</v>
      </c>
      <c r="AN24" s="664">
        <v>151551470.59999999</v>
      </c>
      <c r="AO24" s="667">
        <v>0.45243270000000002</v>
      </c>
      <c r="AP24" s="664">
        <v>372655.62657999998</v>
      </c>
      <c r="AQ24" s="667">
        <v>-0.19098680000000001</v>
      </c>
      <c r="AR24" s="666">
        <v>173.00720000000001</v>
      </c>
      <c r="AS24" s="664" t="s">
        <v>472</v>
      </c>
      <c r="AT24" s="666">
        <v>6.9755000000000003</v>
      </c>
    </row>
    <row r="25" spans="1:46">
      <c r="A25" s="50" t="s">
        <v>822</v>
      </c>
      <c r="B25" s="25" t="s">
        <v>797</v>
      </c>
      <c r="C25" s="15">
        <v>0.22708333333333333</v>
      </c>
      <c r="D25" s="32"/>
      <c r="E25" s="19">
        <v>300</v>
      </c>
      <c r="F25" s="16" t="s">
        <v>1037</v>
      </c>
      <c r="G25" s="16">
        <v>1190</v>
      </c>
      <c r="H25" s="16">
        <v>1098</v>
      </c>
      <c r="I25" s="91" t="s">
        <v>943</v>
      </c>
      <c r="J25" s="92" t="s">
        <v>796</v>
      </c>
      <c r="K25" s="33">
        <v>4</v>
      </c>
      <c r="L25" s="33">
        <v>180</v>
      </c>
      <c r="M25" s="19">
        <v>5889.9508999999998</v>
      </c>
      <c r="Q25" s="100">
        <v>267.3</v>
      </c>
      <c r="R25" s="100">
        <v>260.7</v>
      </c>
      <c r="S25" s="431" t="s">
        <v>1100</v>
      </c>
      <c r="T25" s="417">
        <v>-28</v>
      </c>
      <c r="U25" s="441">
        <v>0</v>
      </c>
      <c r="V25" s="431" t="s">
        <v>12</v>
      </c>
      <c r="W25" s="665">
        <v>85.019906682978743</v>
      </c>
      <c r="X25" s="665">
        <v>-12.685626429454453</v>
      </c>
      <c r="Y25" s="665">
        <v>888.30332768054905</v>
      </c>
      <c r="Z25" s="669">
        <v>224.10308000000001</v>
      </c>
      <c r="AA25" s="669">
        <v>-15.738479999999999</v>
      </c>
      <c r="AB25" s="666">
        <v>153.39709999999999</v>
      </c>
      <c r="AC25" s="666">
        <v>37.980800000000002</v>
      </c>
      <c r="AD25" s="668">
        <v>13.519415459499999</v>
      </c>
      <c r="AE25" s="666">
        <v>1.621</v>
      </c>
      <c r="AF25" s="666">
        <v>0.25600000000000001</v>
      </c>
      <c r="AG25" s="666">
        <v>3.57</v>
      </c>
      <c r="AH25" s="666">
        <v>99.634</v>
      </c>
      <c r="AI25" s="665">
        <v>1923.711</v>
      </c>
      <c r="AJ25" s="666">
        <v>355.10079000000002</v>
      </c>
      <c r="AK25" s="666">
        <v>-1.48193</v>
      </c>
      <c r="AL25" s="666">
        <v>1.9923299999999999</v>
      </c>
      <c r="AM25" s="666">
        <v>-0.64981</v>
      </c>
      <c r="AN25" s="664">
        <v>151551660.40000001</v>
      </c>
      <c r="AO25" s="667">
        <v>0.45141300000000001</v>
      </c>
      <c r="AP25" s="664">
        <v>372577.53808000003</v>
      </c>
      <c r="AQ25" s="667">
        <v>-0.18083869999999999</v>
      </c>
      <c r="AR25" s="666">
        <v>173.048</v>
      </c>
      <c r="AS25" s="664" t="s">
        <v>472</v>
      </c>
      <c r="AT25" s="666">
        <v>6.9347000000000003</v>
      </c>
    </row>
    <row r="26" spans="1:46">
      <c r="A26" s="50" t="s">
        <v>822</v>
      </c>
      <c r="B26" s="25" t="s">
        <v>798</v>
      </c>
      <c r="C26" s="38">
        <v>0.23194444444444443</v>
      </c>
      <c r="E26" s="19">
        <v>300</v>
      </c>
      <c r="F26" s="16" t="s">
        <v>1037</v>
      </c>
      <c r="G26" s="1">
        <v>1190</v>
      </c>
      <c r="H26" s="1">
        <v>1098</v>
      </c>
      <c r="I26" s="57" t="s">
        <v>944</v>
      </c>
      <c r="J26" s="92" t="s">
        <v>796</v>
      </c>
      <c r="K26" s="33">
        <v>4</v>
      </c>
      <c r="L26" s="33">
        <v>180</v>
      </c>
      <c r="M26" s="19">
        <v>5889.9508999999998</v>
      </c>
      <c r="Q26" s="100">
        <v>267.3</v>
      </c>
      <c r="R26" s="100">
        <v>260.7</v>
      </c>
      <c r="S26" s="431" t="s">
        <v>1100</v>
      </c>
      <c r="T26" s="417">
        <v>-42</v>
      </c>
      <c r="U26" s="441">
        <v>0</v>
      </c>
      <c r="V26" s="431" t="s">
        <v>12</v>
      </c>
      <c r="W26" s="665">
        <v>84.9596768784087</v>
      </c>
      <c r="X26" s="665">
        <v>-13.34959487034703</v>
      </c>
      <c r="Y26" s="665">
        <v>1251.673591273061</v>
      </c>
      <c r="Z26" s="669">
        <v>224.14713</v>
      </c>
      <c r="AA26" s="669">
        <v>-15.754569999999999</v>
      </c>
      <c r="AB26" s="666">
        <v>155.34350000000001</v>
      </c>
      <c r="AC26" s="666">
        <v>38.593800000000002</v>
      </c>
      <c r="AD26" s="668">
        <v>13.6364015485</v>
      </c>
      <c r="AE26" s="666">
        <v>1.6</v>
      </c>
      <c r="AF26" s="666">
        <v>0.253</v>
      </c>
      <c r="AG26" s="666">
        <v>3.57</v>
      </c>
      <c r="AH26" s="666">
        <v>99.638000000000005</v>
      </c>
      <c r="AI26" s="665">
        <v>1924.0920000000001</v>
      </c>
      <c r="AJ26" s="666">
        <v>355.08204999999998</v>
      </c>
      <c r="AK26" s="666">
        <v>-1.47977</v>
      </c>
      <c r="AL26" s="666">
        <v>1.9331199999999999</v>
      </c>
      <c r="AM26" s="666">
        <v>-0.64993999999999996</v>
      </c>
      <c r="AN26" s="664">
        <v>151551849.80000001</v>
      </c>
      <c r="AO26" s="667">
        <v>0.45039299999999999</v>
      </c>
      <c r="AP26" s="664">
        <v>372503.73703000002</v>
      </c>
      <c r="AQ26" s="667">
        <v>-0.1705721</v>
      </c>
      <c r="AR26" s="666">
        <v>173.08860000000001</v>
      </c>
      <c r="AS26" s="664" t="s">
        <v>472</v>
      </c>
      <c r="AT26" s="666">
        <v>6.8943000000000003</v>
      </c>
    </row>
    <row r="27" spans="1:46">
      <c r="A27" s="50" t="s">
        <v>1309</v>
      </c>
      <c r="B27" s="25" t="s">
        <v>799</v>
      </c>
      <c r="C27" s="38">
        <v>0.23611111111111113</v>
      </c>
      <c r="E27" s="19">
        <v>30</v>
      </c>
      <c r="F27" s="16" t="s">
        <v>1037</v>
      </c>
      <c r="G27" s="16">
        <v>1190</v>
      </c>
      <c r="H27" s="16">
        <v>1098</v>
      </c>
      <c r="I27" s="57" t="s">
        <v>1093</v>
      </c>
      <c r="J27" s="92" t="s">
        <v>796</v>
      </c>
      <c r="K27" s="33">
        <v>4</v>
      </c>
      <c r="L27" s="33">
        <v>180</v>
      </c>
      <c r="M27" s="19">
        <v>5889.9508999999998</v>
      </c>
      <c r="Q27" s="100">
        <v>267.3</v>
      </c>
      <c r="R27" s="100">
        <v>260.7</v>
      </c>
      <c r="S27" s="431" t="s">
        <v>1188</v>
      </c>
      <c r="T27" s="417"/>
      <c r="U27" s="438"/>
      <c r="V27" s="342"/>
      <c r="W27"/>
      <c r="X27"/>
      <c r="Y27"/>
      <c r="Z27" s="669">
        <v>224.16593</v>
      </c>
      <c r="AA27" s="669">
        <v>-15.7614</v>
      </c>
      <c r="AB27" s="666">
        <v>156.18960000000001</v>
      </c>
      <c r="AC27" s="666">
        <v>38.842799999999997</v>
      </c>
      <c r="AD27" s="668">
        <v>13.6865384438</v>
      </c>
      <c r="AE27" s="666">
        <v>1.591</v>
      </c>
      <c r="AF27" s="666">
        <v>0.252</v>
      </c>
      <c r="AG27" s="666">
        <v>3.57</v>
      </c>
      <c r="AH27" s="666">
        <v>99.64</v>
      </c>
      <c r="AI27" s="665">
        <v>1924.249</v>
      </c>
      <c r="AJ27" s="666">
        <v>355.07393000000002</v>
      </c>
      <c r="AK27" s="666">
        <v>-1.47888</v>
      </c>
      <c r="AL27" s="666">
        <v>1.90774</v>
      </c>
      <c r="AM27" s="666">
        <v>-0.65</v>
      </c>
      <c r="AN27" s="664">
        <v>151551930.80000001</v>
      </c>
      <c r="AO27" s="667">
        <v>0.44995580000000002</v>
      </c>
      <c r="AP27" s="664">
        <v>372473.43248999998</v>
      </c>
      <c r="AQ27" s="667">
        <v>-0.16613810000000001</v>
      </c>
      <c r="AR27" s="666">
        <v>173.10589999999999</v>
      </c>
      <c r="AS27" s="664" t="s">
        <v>472</v>
      </c>
      <c r="AT27" s="666">
        <v>6.8771000000000004</v>
      </c>
    </row>
    <row r="28" spans="1:46">
      <c r="A28" s="50" t="s">
        <v>984</v>
      </c>
      <c r="B28" s="25" t="s">
        <v>561</v>
      </c>
      <c r="C28" s="38">
        <v>0.23750000000000002</v>
      </c>
      <c r="E28" s="19">
        <v>600</v>
      </c>
      <c r="F28" s="16" t="s">
        <v>1037</v>
      </c>
      <c r="G28" s="1">
        <v>1190</v>
      </c>
      <c r="H28" s="1">
        <v>1098</v>
      </c>
      <c r="I28" s="91" t="s">
        <v>3</v>
      </c>
      <c r="J28" s="92" t="s">
        <v>796</v>
      </c>
      <c r="K28" s="33">
        <v>4</v>
      </c>
      <c r="L28" s="33">
        <v>180</v>
      </c>
      <c r="M28" s="19">
        <v>5889.9508999999998</v>
      </c>
      <c r="Q28" s="100">
        <v>267.3</v>
      </c>
      <c r="R28" s="100">
        <v>260.7</v>
      </c>
      <c r="S28"/>
      <c r="T28" s="417"/>
      <c r="U28" s="438"/>
      <c r="V28" s="342"/>
      <c r="W28"/>
      <c r="X28"/>
      <c r="Y28"/>
    </row>
    <row r="29" spans="1:46">
      <c r="A29" s="50" t="s">
        <v>1338</v>
      </c>
      <c r="B29" s="25" t="s">
        <v>562</v>
      </c>
      <c r="C29" s="94">
        <v>0.24236111111111111</v>
      </c>
      <c r="D29" s="32">
        <v>0</v>
      </c>
      <c r="E29" s="19">
        <v>30</v>
      </c>
      <c r="F29" s="16" t="s">
        <v>1037</v>
      </c>
      <c r="G29" s="1">
        <v>1190</v>
      </c>
      <c r="H29" s="1">
        <v>993</v>
      </c>
      <c r="I29" s="35" t="s">
        <v>526</v>
      </c>
      <c r="J29" s="66" t="s">
        <v>1258</v>
      </c>
      <c r="K29" s="33">
        <v>4</v>
      </c>
      <c r="L29" s="33">
        <v>180</v>
      </c>
      <c r="M29" s="19">
        <v>5891.451</v>
      </c>
      <c r="N29" t="s">
        <v>908</v>
      </c>
      <c r="O29" s="100">
        <v>267.3</v>
      </c>
      <c r="P29" s="100">
        <v>260.7</v>
      </c>
      <c r="Q29" s="100">
        <v>267.3</v>
      </c>
      <c r="R29" s="100">
        <v>260.7</v>
      </c>
      <c r="S29"/>
      <c r="T29" s="417"/>
      <c r="U29" s="438"/>
      <c r="V29" s="342"/>
      <c r="W29"/>
      <c r="X29"/>
      <c r="Y29"/>
    </row>
    <row r="30" spans="1:46">
      <c r="A30" s="50" t="s">
        <v>257</v>
      </c>
      <c r="B30" s="25" t="s">
        <v>1041</v>
      </c>
      <c r="C30" s="38">
        <v>0.24444444444444446</v>
      </c>
      <c r="E30" s="19">
        <v>300</v>
      </c>
      <c r="F30" s="16" t="s">
        <v>1037</v>
      </c>
      <c r="G30" s="1">
        <v>1190</v>
      </c>
      <c r="H30" s="1">
        <v>1098</v>
      </c>
      <c r="I30" s="91" t="s">
        <v>1300</v>
      </c>
      <c r="J30" s="92" t="s">
        <v>796</v>
      </c>
      <c r="K30" s="33">
        <v>4</v>
      </c>
      <c r="L30" s="33">
        <v>180</v>
      </c>
      <c r="M30" s="19">
        <v>5889.9508999999998</v>
      </c>
      <c r="Q30" s="100">
        <v>267.3</v>
      </c>
      <c r="R30" s="100">
        <v>260.7</v>
      </c>
      <c r="S30" s="431" t="s">
        <v>498</v>
      </c>
      <c r="T30" s="417">
        <v>0</v>
      </c>
      <c r="U30" s="441">
        <v>0</v>
      </c>
      <c r="V30" s="431" t="s">
        <v>12</v>
      </c>
      <c r="W30" s="665">
        <v>84.147851422055808</v>
      </c>
      <c r="X30" s="665">
        <v>21.22733643293088</v>
      </c>
      <c r="Y30" s="665">
        <v>162.45473886668742</v>
      </c>
      <c r="Z30" s="669">
        <v>224.2593</v>
      </c>
      <c r="AA30" s="669">
        <v>-15.795</v>
      </c>
      <c r="AB30" s="666">
        <v>160.52099999999999</v>
      </c>
      <c r="AC30" s="666">
        <v>39.959000000000003</v>
      </c>
      <c r="AD30" s="668">
        <v>13.9372229204</v>
      </c>
      <c r="AE30" s="666">
        <v>1.554</v>
      </c>
      <c r="AF30" s="666">
        <v>0.246</v>
      </c>
      <c r="AG30" s="666">
        <v>3.57</v>
      </c>
      <c r="AH30" s="666">
        <v>99.649000000000001</v>
      </c>
      <c r="AI30" s="665">
        <v>1924.97</v>
      </c>
      <c r="AJ30" s="666">
        <v>355.03255999999999</v>
      </c>
      <c r="AK30" s="666">
        <v>-1.4747399999999999</v>
      </c>
      <c r="AL30" s="666">
        <v>1.78087</v>
      </c>
      <c r="AM30" s="666">
        <v>-0.65029999999999999</v>
      </c>
      <c r="AN30" s="664">
        <v>151552334.80000001</v>
      </c>
      <c r="AO30" s="667">
        <v>0.44776899999999997</v>
      </c>
      <c r="AP30" s="664">
        <v>372333.97434999997</v>
      </c>
      <c r="AQ30" s="667">
        <v>-0.1436926</v>
      </c>
      <c r="AR30" s="666">
        <v>173.19149999999999</v>
      </c>
      <c r="AS30" s="664" t="s">
        <v>472</v>
      </c>
      <c r="AT30" s="666">
        <v>6.7916999999999996</v>
      </c>
    </row>
    <row r="31" spans="1:46">
      <c r="A31" s="50" t="s">
        <v>257</v>
      </c>
      <c r="B31" s="25" t="s">
        <v>1042</v>
      </c>
      <c r="C31" s="38">
        <v>0.25</v>
      </c>
      <c r="E31" s="19">
        <v>300</v>
      </c>
      <c r="F31" s="16" t="s">
        <v>1037</v>
      </c>
      <c r="G31" s="1">
        <v>1190</v>
      </c>
      <c r="H31" s="1">
        <v>1098</v>
      </c>
      <c r="I31" s="57" t="s">
        <v>792</v>
      </c>
      <c r="J31" s="92" t="s">
        <v>796</v>
      </c>
      <c r="K31" s="33">
        <v>4</v>
      </c>
      <c r="L31" s="33">
        <v>180</v>
      </c>
      <c r="M31" s="19">
        <v>5889.9508999999998</v>
      </c>
      <c r="N31" s="37"/>
      <c r="Q31" s="100">
        <v>267.3</v>
      </c>
      <c r="R31" s="100">
        <v>260.7</v>
      </c>
      <c r="S31" s="431" t="s">
        <v>498</v>
      </c>
      <c r="T31" s="417">
        <v>0</v>
      </c>
      <c r="U31" s="441">
        <v>0</v>
      </c>
      <c r="V31" s="431" t="s">
        <v>200</v>
      </c>
      <c r="W31" s="665">
        <v>84.228641743057736</v>
      </c>
      <c r="X31" s="665">
        <v>16.712224338776664</v>
      </c>
      <c r="Y31" s="665">
        <v>372.23639662802134</v>
      </c>
      <c r="Z31" s="669">
        <v>224.30871999999999</v>
      </c>
      <c r="AA31" s="669">
        <v>-15.81254</v>
      </c>
      <c r="AB31" s="666">
        <v>162.89500000000001</v>
      </c>
      <c r="AC31" s="666">
        <v>40.463200000000001</v>
      </c>
      <c r="AD31" s="668">
        <v>14.070921307900001</v>
      </c>
      <c r="AE31" s="666">
        <v>1.538</v>
      </c>
      <c r="AF31" s="666">
        <v>0.24299999999999999</v>
      </c>
      <c r="AG31" s="666">
        <v>3.57</v>
      </c>
      <c r="AH31" s="666">
        <v>99.653000000000006</v>
      </c>
      <c r="AI31" s="665">
        <v>1925.3109999999999</v>
      </c>
      <c r="AJ31" s="666">
        <v>355.01002</v>
      </c>
      <c r="AK31" s="666">
        <v>-1.4727699999999999</v>
      </c>
      <c r="AL31" s="666">
        <v>1.7132000000000001</v>
      </c>
      <c r="AM31" s="666">
        <v>-0.65046000000000004</v>
      </c>
      <c r="AN31" s="664">
        <v>151552549.40000001</v>
      </c>
      <c r="AO31" s="667">
        <v>0.44660230000000001</v>
      </c>
      <c r="AP31" s="664">
        <v>372267.90990000003</v>
      </c>
      <c r="AQ31" s="667">
        <v>-0.1315557</v>
      </c>
      <c r="AR31" s="666">
        <v>173.23660000000001</v>
      </c>
      <c r="AS31" s="664" t="s">
        <v>472</v>
      </c>
      <c r="AT31" s="666">
        <v>6.7465999999999999</v>
      </c>
    </row>
    <row r="32" spans="1:46">
      <c r="A32" s="50" t="s">
        <v>257</v>
      </c>
      <c r="B32" s="25" t="s">
        <v>1043</v>
      </c>
      <c r="C32" s="38">
        <v>0.25625000000000003</v>
      </c>
      <c r="E32" s="19">
        <v>300</v>
      </c>
      <c r="F32" s="16" t="s">
        <v>1037</v>
      </c>
      <c r="G32" s="1">
        <v>1190</v>
      </c>
      <c r="H32" s="1">
        <v>1098</v>
      </c>
      <c r="I32" s="91" t="s">
        <v>943</v>
      </c>
      <c r="J32" s="92" t="s">
        <v>796</v>
      </c>
      <c r="K32" s="33">
        <v>4</v>
      </c>
      <c r="L32" s="33">
        <v>180</v>
      </c>
      <c r="M32" s="19">
        <v>5889.9508999999998</v>
      </c>
      <c r="Q32" s="100">
        <v>267.3</v>
      </c>
      <c r="R32" s="100">
        <v>260.7</v>
      </c>
      <c r="S32" s="431" t="s">
        <v>498</v>
      </c>
      <c r="T32" s="417">
        <v>-28</v>
      </c>
      <c r="U32" s="441">
        <v>0</v>
      </c>
      <c r="V32" s="431" t="s">
        <v>12</v>
      </c>
      <c r="W32" s="665">
        <v>84.316471964082652</v>
      </c>
      <c r="X32" s="665">
        <v>10.619913775599031</v>
      </c>
      <c r="Y32" s="665">
        <v>770.041902172542</v>
      </c>
      <c r="Z32" s="669">
        <v>224.36405999999999</v>
      </c>
      <c r="AA32" s="669">
        <v>-15.83193</v>
      </c>
      <c r="AB32" s="666">
        <v>165.61240000000001</v>
      </c>
      <c r="AC32" s="666">
        <v>40.9512</v>
      </c>
      <c r="AD32" s="668">
        <v>14.2213319939</v>
      </c>
      <c r="AE32" s="666">
        <v>1.5229999999999999</v>
      </c>
      <c r="AF32" s="666">
        <v>0.24099999999999999</v>
      </c>
      <c r="AG32" s="666">
        <v>3.57</v>
      </c>
      <c r="AH32" s="666">
        <v>99.658000000000001</v>
      </c>
      <c r="AI32" s="665">
        <v>1925.6590000000001</v>
      </c>
      <c r="AJ32" s="666">
        <v>354.98430999999999</v>
      </c>
      <c r="AK32" s="666">
        <v>-1.47078</v>
      </c>
      <c r="AL32" s="666">
        <v>1.6370800000000001</v>
      </c>
      <c r="AM32" s="666">
        <v>-0.65063000000000004</v>
      </c>
      <c r="AN32" s="664">
        <v>151552790.19999999</v>
      </c>
      <c r="AO32" s="667">
        <v>0.4452892</v>
      </c>
      <c r="AP32" s="664">
        <v>372200.58179000003</v>
      </c>
      <c r="AQ32" s="667">
        <v>-0.1177863</v>
      </c>
      <c r="AR32" s="666">
        <v>173.28710000000001</v>
      </c>
      <c r="AS32" s="664" t="s">
        <v>472</v>
      </c>
      <c r="AT32" s="666">
        <v>6.6962999999999999</v>
      </c>
    </row>
    <row r="33" spans="1:46">
      <c r="A33" s="50" t="s">
        <v>257</v>
      </c>
      <c r="B33" s="25" t="s">
        <v>1044</v>
      </c>
      <c r="C33" s="38">
        <v>0.26111111111111113</v>
      </c>
      <c r="E33" s="19">
        <v>300</v>
      </c>
      <c r="F33" s="16" t="s">
        <v>1037</v>
      </c>
      <c r="G33" s="1">
        <v>1190</v>
      </c>
      <c r="H33" s="1">
        <v>1098</v>
      </c>
      <c r="I33" s="57" t="s">
        <v>944</v>
      </c>
      <c r="J33" s="92" t="s">
        <v>796</v>
      </c>
      <c r="K33" s="33">
        <v>4</v>
      </c>
      <c r="L33" s="33">
        <v>180</v>
      </c>
      <c r="M33" s="19">
        <v>5889.9508999999998</v>
      </c>
      <c r="Q33" s="100">
        <v>267.3</v>
      </c>
      <c r="R33" s="100">
        <v>260.7</v>
      </c>
      <c r="S33" s="431" t="s">
        <v>498</v>
      </c>
      <c r="T33" s="417">
        <v>-42</v>
      </c>
      <c r="U33" s="441">
        <v>0</v>
      </c>
      <c r="V33" s="431" t="s">
        <v>12</v>
      </c>
      <c r="W33" s="665">
        <v>84.343205310572884</v>
      </c>
      <c r="X33" s="665">
        <v>7.0828160861760727</v>
      </c>
      <c r="Y33" s="665">
        <v>1095.3257153795553</v>
      </c>
      <c r="Z33" s="669">
        <v>224.40692999999999</v>
      </c>
      <c r="AA33" s="669">
        <v>-15.846769999999999</v>
      </c>
      <c r="AB33" s="666">
        <v>167.7561</v>
      </c>
      <c r="AC33" s="666">
        <v>41.271299999999997</v>
      </c>
      <c r="AD33" s="668">
        <v>14.338318083100001</v>
      </c>
      <c r="AE33" s="666">
        <v>1.5129999999999999</v>
      </c>
      <c r="AF33" s="666">
        <v>0.23899999999999999</v>
      </c>
      <c r="AG33" s="666">
        <v>3.57</v>
      </c>
      <c r="AH33" s="666">
        <v>99.662000000000006</v>
      </c>
      <c r="AI33" s="665">
        <v>1925.904</v>
      </c>
      <c r="AJ33" s="666">
        <v>354.96409</v>
      </c>
      <c r="AK33" s="666">
        <v>-1.46939</v>
      </c>
      <c r="AL33" s="666">
        <v>1.5778700000000001</v>
      </c>
      <c r="AM33" s="666">
        <v>-0.65076999999999996</v>
      </c>
      <c r="AN33" s="664">
        <v>151552977.09999999</v>
      </c>
      <c r="AO33" s="667">
        <v>0.44426769999999999</v>
      </c>
      <c r="AP33" s="664">
        <v>372153.37313000002</v>
      </c>
      <c r="AQ33" s="667">
        <v>-0.107005</v>
      </c>
      <c r="AR33" s="666">
        <v>173.32599999999999</v>
      </c>
      <c r="AS33" s="664" t="s">
        <v>472</v>
      </c>
      <c r="AT33" s="666">
        <v>6.6574999999999998</v>
      </c>
    </row>
    <row r="34" spans="1:46">
      <c r="A34" s="50" t="s">
        <v>1309</v>
      </c>
      <c r="B34" s="25" t="s">
        <v>874</v>
      </c>
      <c r="C34" s="38">
        <v>0.26666666666666666</v>
      </c>
      <c r="E34" s="19">
        <v>30</v>
      </c>
      <c r="F34" s="16" t="s">
        <v>1037</v>
      </c>
      <c r="G34" s="1">
        <v>1190</v>
      </c>
      <c r="H34" s="1">
        <v>1098</v>
      </c>
      <c r="I34" s="57" t="s">
        <v>1093</v>
      </c>
      <c r="J34" s="92" t="s">
        <v>796</v>
      </c>
      <c r="K34" s="33">
        <v>4</v>
      </c>
      <c r="L34" s="33">
        <v>180</v>
      </c>
      <c r="M34" s="19">
        <v>5889.9508999999998</v>
      </c>
      <c r="Q34" s="100">
        <v>267.3</v>
      </c>
      <c r="R34" s="100">
        <v>260.7</v>
      </c>
      <c r="S34" s="431" t="s">
        <v>1188</v>
      </c>
      <c r="T34" s="417"/>
      <c r="U34" s="438"/>
      <c r="V34" s="342"/>
      <c r="W34"/>
      <c r="X34"/>
      <c r="Y34"/>
      <c r="Z34" s="669">
        <v>224.43749</v>
      </c>
      <c r="AA34" s="669">
        <v>-15.857239999999999</v>
      </c>
      <c r="AB34" s="666">
        <v>169.3013</v>
      </c>
      <c r="AC34" s="666">
        <v>41.467300000000002</v>
      </c>
      <c r="AD34" s="668">
        <v>14.4218795754</v>
      </c>
      <c r="AE34" s="666">
        <v>1.5069999999999999</v>
      </c>
      <c r="AF34" s="666">
        <v>0.23799999999999999</v>
      </c>
      <c r="AG34" s="666">
        <v>3.57</v>
      </c>
      <c r="AH34" s="666">
        <v>99.665000000000006</v>
      </c>
      <c r="AI34" s="665">
        <v>1926.0640000000001</v>
      </c>
      <c r="AJ34" s="666">
        <v>354.94954000000001</v>
      </c>
      <c r="AK34" s="666">
        <v>-1.4684999999999999</v>
      </c>
      <c r="AL34" s="666">
        <v>1.5355799999999999</v>
      </c>
      <c r="AM34" s="666">
        <v>-0.65086999999999995</v>
      </c>
      <c r="AN34" s="664">
        <v>151553110.19999999</v>
      </c>
      <c r="AO34" s="667">
        <v>0.44353779999999998</v>
      </c>
      <c r="AP34" s="664">
        <v>372122.43073000002</v>
      </c>
      <c r="AQ34" s="667">
        <v>-9.9271399999999996E-2</v>
      </c>
      <c r="AR34" s="666">
        <v>173.3537</v>
      </c>
      <c r="AS34" s="664" t="s">
        <v>472</v>
      </c>
      <c r="AT34" s="666">
        <v>6.6298000000000004</v>
      </c>
    </row>
    <row r="35" spans="1:46">
      <c r="A35" s="50" t="s">
        <v>984</v>
      </c>
      <c r="B35" s="25" t="s">
        <v>986</v>
      </c>
      <c r="C35" s="38">
        <v>0.26805555555555555</v>
      </c>
      <c r="E35" s="19">
        <v>300</v>
      </c>
      <c r="F35" s="16" t="s">
        <v>1037</v>
      </c>
      <c r="G35" s="1">
        <v>1190</v>
      </c>
      <c r="H35" s="1">
        <v>1098</v>
      </c>
      <c r="I35" s="91" t="s">
        <v>3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267.3</v>
      </c>
      <c r="R35" s="100">
        <v>260.7</v>
      </c>
      <c r="S35"/>
      <c r="T35" s="417"/>
      <c r="U35" s="438"/>
      <c r="V35" s="342"/>
      <c r="W35"/>
      <c r="X35"/>
      <c r="Y35"/>
    </row>
    <row r="36" spans="1:46">
      <c r="A36" s="50" t="s">
        <v>1338</v>
      </c>
      <c r="B36" s="25" t="s">
        <v>954</v>
      </c>
      <c r="C36" s="38">
        <v>0.27291666666666664</v>
      </c>
      <c r="D36" s="32">
        <v>0</v>
      </c>
      <c r="E36" s="19">
        <v>30</v>
      </c>
      <c r="F36" s="16" t="s">
        <v>1037</v>
      </c>
      <c r="G36" s="1">
        <v>1190</v>
      </c>
      <c r="H36" s="1">
        <v>993</v>
      </c>
      <c r="I36" s="35" t="s">
        <v>526</v>
      </c>
      <c r="J36" s="66" t="s">
        <v>1258</v>
      </c>
      <c r="K36" s="33">
        <v>4</v>
      </c>
      <c r="L36" s="33">
        <v>180</v>
      </c>
      <c r="M36" s="19">
        <v>5891.451</v>
      </c>
      <c r="N36" t="s">
        <v>753</v>
      </c>
      <c r="O36" s="100">
        <v>267.3</v>
      </c>
      <c r="P36" s="100">
        <v>260.7</v>
      </c>
      <c r="Q36" s="100">
        <v>267.3</v>
      </c>
      <c r="R36" s="100">
        <v>260.7</v>
      </c>
      <c r="S36"/>
      <c r="T36" s="417"/>
      <c r="U36" s="438"/>
      <c r="V36" s="342"/>
      <c r="W36"/>
      <c r="X36"/>
      <c r="Y36"/>
    </row>
    <row r="37" spans="1:46">
      <c r="A37" s="45" t="s">
        <v>902</v>
      </c>
      <c r="B37" s="25" t="s">
        <v>879</v>
      </c>
      <c r="C37" s="38">
        <v>0.27916666666666667</v>
      </c>
      <c r="E37" s="19">
        <v>300</v>
      </c>
      <c r="F37" s="16" t="s">
        <v>1037</v>
      </c>
      <c r="G37" s="1">
        <v>1190</v>
      </c>
      <c r="H37" s="1">
        <v>1098</v>
      </c>
      <c r="I37" s="91" t="s">
        <v>1300</v>
      </c>
      <c r="J37" s="92" t="s">
        <v>796</v>
      </c>
      <c r="K37" s="33">
        <v>4</v>
      </c>
      <c r="L37" s="33">
        <v>180</v>
      </c>
      <c r="M37" s="19">
        <v>5889.9508999999998</v>
      </c>
      <c r="Q37" s="100">
        <v>267.3</v>
      </c>
      <c r="R37" s="100">
        <v>260.7</v>
      </c>
      <c r="S37" s="433" t="s">
        <v>480</v>
      </c>
      <c r="T37" s="417">
        <v>0</v>
      </c>
      <c r="U37" s="441">
        <v>0</v>
      </c>
      <c r="V37" s="431" t="s">
        <v>12</v>
      </c>
      <c r="W37" s="665">
        <v>85.263013732309503</v>
      </c>
      <c r="X37" s="665">
        <v>-25.522907094604314</v>
      </c>
      <c r="Y37" s="665">
        <v>162.32128925843404</v>
      </c>
      <c r="Z37" s="669">
        <v>224.56533999999999</v>
      </c>
      <c r="AA37" s="669">
        <v>-15.899990000000001</v>
      </c>
      <c r="AB37" s="666">
        <v>175.88409999999999</v>
      </c>
      <c r="AC37" s="666">
        <v>41.987299999999998</v>
      </c>
      <c r="AD37" s="668">
        <v>14.772837843</v>
      </c>
      <c r="AE37" s="666">
        <v>1.492</v>
      </c>
      <c r="AF37" s="666">
        <v>0.23599999999999999</v>
      </c>
      <c r="AG37" s="666">
        <v>3.56</v>
      </c>
      <c r="AH37" s="666">
        <v>99.677000000000007</v>
      </c>
      <c r="AI37" s="665">
        <v>1926.605</v>
      </c>
      <c r="AJ37" s="666">
        <v>354.88760000000002</v>
      </c>
      <c r="AK37" s="666">
        <v>-1.4657199999999999</v>
      </c>
      <c r="AL37" s="666">
        <v>1.3579600000000001</v>
      </c>
      <c r="AM37" s="666">
        <v>-0.65129000000000004</v>
      </c>
      <c r="AN37" s="664">
        <v>151553667.19999999</v>
      </c>
      <c r="AO37" s="667">
        <v>0.4404711</v>
      </c>
      <c r="AP37" s="664">
        <v>372017.91457999998</v>
      </c>
      <c r="AQ37" s="667">
        <v>-6.6579600000000003E-2</v>
      </c>
      <c r="AR37" s="666">
        <v>173.4692</v>
      </c>
      <c r="AS37" s="664" t="s">
        <v>472</v>
      </c>
      <c r="AT37" s="666">
        <v>6.5147000000000004</v>
      </c>
    </row>
    <row r="38" spans="1:46">
      <c r="A38" s="45" t="s">
        <v>902</v>
      </c>
      <c r="B38" s="25" t="s">
        <v>1090</v>
      </c>
      <c r="C38" s="38">
        <v>0.28402777777777777</v>
      </c>
      <c r="E38" s="19">
        <v>300</v>
      </c>
      <c r="F38" s="16" t="s">
        <v>1037</v>
      </c>
      <c r="G38" s="1">
        <v>1190</v>
      </c>
      <c r="H38" s="1">
        <v>1098</v>
      </c>
      <c r="I38" s="57" t="s">
        <v>792</v>
      </c>
      <c r="J38" s="92" t="s">
        <v>796</v>
      </c>
      <c r="K38" s="33">
        <v>4</v>
      </c>
      <c r="L38" s="33">
        <v>180</v>
      </c>
      <c r="M38" s="19">
        <v>5889.9508999999998</v>
      </c>
      <c r="Q38" s="100">
        <v>267.3</v>
      </c>
      <c r="R38" s="100">
        <v>260.7</v>
      </c>
      <c r="S38" s="433" t="s">
        <v>480</v>
      </c>
      <c r="T38" s="417">
        <v>0</v>
      </c>
      <c r="U38" s="441">
        <v>0</v>
      </c>
      <c r="V38" s="431" t="s">
        <v>200</v>
      </c>
      <c r="W38" s="665">
        <v>85.185630621088052</v>
      </c>
      <c r="X38" s="665">
        <v>-24.76763586037492</v>
      </c>
      <c r="Y38" s="665">
        <v>371.96504167965395</v>
      </c>
      <c r="Z38" s="669">
        <v>224.60785999999999</v>
      </c>
      <c r="AA38" s="669">
        <v>-15.91381</v>
      </c>
      <c r="AB38" s="666">
        <v>178.0985</v>
      </c>
      <c r="AC38" s="666">
        <v>42.049799999999998</v>
      </c>
      <c r="AD38" s="668">
        <v>14.889823932200001</v>
      </c>
      <c r="AE38" s="666">
        <v>1.4910000000000001</v>
      </c>
      <c r="AF38" s="666">
        <v>0.23599999999999999</v>
      </c>
      <c r="AG38" s="666">
        <v>3.56</v>
      </c>
      <c r="AH38" s="666">
        <v>99.68</v>
      </c>
      <c r="AI38" s="665">
        <v>1926.7380000000001</v>
      </c>
      <c r="AJ38" s="666">
        <v>354.86673000000002</v>
      </c>
      <c r="AK38" s="666">
        <v>-1.46516</v>
      </c>
      <c r="AL38" s="666">
        <v>1.2987500000000001</v>
      </c>
      <c r="AM38" s="666">
        <v>-0.65142</v>
      </c>
      <c r="AN38" s="664">
        <v>151553851.90000001</v>
      </c>
      <c r="AO38" s="667">
        <v>0.43944830000000001</v>
      </c>
      <c r="AP38" s="664">
        <v>371992.24835000001</v>
      </c>
      <c r="AQ38" s="667">
        <v>-5.5637499999999999E-2</v>
      </c>
      <c r="AR38" s="666">
        <v>173.50739999999999</v>
      </c>
      <c r="AS38" s="664" t="s">
        <v>472</v>
      </c>
      <c r="AT38" s="666">
        <v>6.4764999999999997</v>
      </c>
    </row>
    <row r="39" spans="1:46">
      <c r="A39" s="45" t="s">
        <v>902</v>
      </c>
      <c r="B39" s="25" t="s">
        <v>1092</v>
      </c>
      <c r="C39" s="38">
        <v>0.28958333333333336</v>
      </c>
      <c r="E39" s="19">
        <v>300</v>
      </c>
      <c r="F39" s="16" t="s">
        <v>1037</v>
      </c>
      <c r="G39" s="1">
        <v>1190</v>
      </c>
      <c r="H39" s="1">
        <v>1098</v>
      </c>
      <c r="I39" s="91" t="s">
        <v>943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267.3</v>
      </c>
      <c r="R39" s="100">
        <v>260.7</v>
      </c>
      <c r="S39" s="433" t="s">
        <v>480</v>
      </c>
      <c r="T39" s="417">
        <v>-28</v>
      </c>
      <c r="U39" s="441">
        <v>0</v>
      </c>
      <c r="V39" s="431" t="s">
        <v>12</v>
      </c>
      <c r="W39" s="665">
        <v>85.037504242246058</v>
      </c>
      <c r="X39" s="665">
        <v>-23.433466340511067</v>
      </c>
      <c r="Y39" s="665">
        <v>885.92321407623876</v>
      </c>
      <c r="Z39" s="669">
        <v>224.65644</v>
      </c>
      <c r="AA39" s="669">
        <v>-15.929320000000001</v>
      </c>
      <c r="AB39" s="666">
        <v>180.63210000000001</v>
      </c>
      <c r="AC39" s="666">
        <v>42.052700000000002</v>
      </c>
      <c r="AD39" s="668">
        <v>15.02352232</v>
      </c>
      <c r="AE39" s="666">
        <v>1.49</v>
      </c>
      <c r="AF39" s="666">
        <v>0.23599999999999999</v>
      </c>
      <c r="AG39" s="666">
        <v>3.56</v>
      </c>
      <c r="AH39" s="666">
        <v>99.685000000000002</v>
      </c>
      <c r="AI39" s="665">
        <v>1926.8610000000001</v>
      </c>
      <c r="AJ39" s="666">
        <v>354.84276999999997</v>
      </c>
      <c r="AK39" s="666">
        <v>-1.4647600000000001</v>
      </c>
      <c r="AL39" s="666">
        <v>1.23108</v>
      </c>
      <c r="AM39" s="666">
        <v>-0.65158000000000005</v>
      </c>
      <c r="AN39" s="664">
        <v>151554062.59999999</v>
      </c>
      <c r="AO39" s="667">
        <v>0.43827919999999998</v>
      </c>
      <c r="AP39" s="664">
        <v>371968.54501</v>
      </c>
      <c r="AQ39" s="667">
        <v>-4.3125400000000001E-2</v>
      </c>
      <c r="AR39" s="666">
        <v>173.55090000000001</v>
      </c>
      <c r="AS39" s="664" t="s">
        <v>472</v>
      </c>
      <c r="AT39" s="666">
        <v>6.4330999999999996</v>
      </c>
    </row>
    <row r="40" spans="1:46">
      <c r="A40" s="45" t="s">
        <v>902</v>
      </c>
      <c r="B40" s="25" t="s">
        <v>884</v>
      </c>
      <c r="C40" s="38">
        <v>0.29444444444444445</v>
      </c>
      <c r="E40" s="19">
        <v>300</v>
      </c>
      <c r="F40" s="16" t="s">
        <v>1037</v>
      </c>
      <c r="G40" s="1">
        <v>1190</v>
      </c>
      <c r="H40" s="1">
        <v>1098</v>
      </c>
      <c r="I40" s="57" t="s">
        <v>944</v>
      </c>
      <c r="J40" s="92" t="s">
        <v>796</v>
      </c>
      <c r="K40" s="33">
        <v>4</v>
      </c>
      <c r="L40" s="33">
        <v>180</v>
      </c>
      <c r="M40" s="19">
        <v>5889.9508999999998</v>
      </c>
      <c r="Q40" s="100">
        <v>267.3</v>
      </c>
      <c r="R40" s="100">
        <v>260.7</v>
      </c>
      <c r="S40" s="433" t="s">
        <v>480</v>
      </c>
      <c r="T40" s="417">
        <v>-42</v>
      </c>
      <c r="U40" s="441">
        <v>0</v>
      </c>
      <c r="V40" s="431" t="s">
        <v>12</v>
      </c>
      <c r="W40" s="665">
        <v>84.938479854191741</v>
      </c>
      <c r="X40" s="665">
        <v>-22.768286470248764</v>
      </c>
      <c r="Y40" s="665">
        <v>1248.4389802599844</v>
      </c>
      <c r="Z40" s="669">
        <v>224.69897</v>
      </c>
      <c r="AA40" s="669">
        <v>-15.94266</v>
      </c>
      <c r="AB40" s="666">
        <v>182.8466</v>
      </c>
      <c r="AC40" s="666">
        <v>41.9953</v>
      </c>
      <c r="AD40" s="668">
        <v>15.140508409300001</v>
      </c>
      <c r="AE40" s="666">
        <v>1.492</v>
      </c>
      <c r="AF40" s="666">
        <v>0.23599999999999999</v>
      </c>
      <c r="AG40" s="666">
        <v>3.56</v>
      </c>
      <c r="AH40" s="666">
        <v>99.688000000000002</v>
      </c>
      <c r="AI40" s="665">
        <v>1926.943</v>
      </c>
      <c r="AJ40" s="666">
        <v>354.82175999999998</v>
      </c>
      <c r="AK40" s="666">
        <v>-1.4646399999999999</v>
      </c>
      <c r="AL40" s="666">
        <v>1.17188</v>
      </c>
      <c r="AM40" s="666">
        <v>-0.65171999999999997</v>
      </c>
      <c r="AN40" s="664">
        <v>151554246.5</v>
      </c>
      <c r="AO40" s="667">
        <v>0.43725589999999998</v>
      </c>
      <c r="AP40" s="664">
        <v>371952.73058999999</v>
      </c>
      <c r="AQ40" s="667">
        <v>-3.21824E-2</v>
      </c>
      <c r="AR40" s="666">
        <v>173.5889</v>
      </c>
      <c r="AS40" s="664" t="s">
        <v>472</v>
      </c>
      <c r="AT40" s="666">
        <v>6.3952</v>
      </c>
    </row>
    <row r="41" spans="1:46">
      <c r="A41" s="50" t="s">
        <v>1309</v>
      </c>
      <c r="B41" s="25" t="s">
        <v>885</v>
      </c>
      <c r="C41" s="38">
        <v>0.2986111111111111</v>
      </c>
      <c r="E41" s="19">
        <v>30</v>
      </c>
      <c r="F41" s="16" t="s">
        <v>1037</v>
      </c>
      <c r="G41" s="1">
        <v>1190</v>
      </c>
      <c r="H41" s="1">
        <v>1098</v>
      </c>
      <c r="I41" s="57" t="s">
        <v>1093</v>
      </c>
      <c r="J41" s="92" t="s">
        <v>796</v>
      </c>
      <c r="K41" s="33">
        <v>4</v>
      </c>
      <c r="L41" s="33">
        <v>180</v>
      </c>
      <c r="M41" s="19">
        <v>5889.9508999999998</v>
      </c>
      <c r="Q41" s="100">
        <v>267.3</v>
      </c>
      <c r="R41" s="100">
        <v>260.7</v>
      </c>
      <c r="S41" s="431" t="s">
        <v>1188</v>
      </c>
      <c r="T41" s="417"/>
      <c r="U41" s="438"/>
      <c r="V41" s="342"/>
      <c r="W41"/>
      <c r="X41"/>
      <c r="Y41"/>
      <c r="Z41" s="669">
        <v>224.71720999999999</v>
      </c>
      <c r="AA41" s="669">
        <v>-15.948309999999999</v>
      </c>
      <c r="AB41" s="666">
        <v>183.7938</v>
      </c>
      <c r="AC41" s="666">
        <v>41.953600000000002</v>
      </c>
      <c r="AD41" s="668">
        <v>15.1906453047</v>
      </c>
      <c r="AE41" s="666">
        <v>1.4930000000000001</v>
      </c>
      <c r="AF41" s="666">
        <v>0.23599999999999999</v>
      </c>
      <c r="AG41" s="666">
        <v>3.56</v>
      </c>
      <c r="AH41" s="666">
        <v>99.69</v>
      </c>
      <c r="AI41" s="665">
        <v>1926.97</v>
      </c>
      <c r="AJ41" s="666">
        <v>354.81274000000002</v>
      </c>
      <c r="AK41" s="666">
        <v>-1.46465</v>
      </c>
      <c r="AL41" s="666">
        <v>1.1465000000000001</v>
      </c>
      <c r="AM41" s="666">
        <v>-0.65178000000000003</v>
      </c>
      <c r="AN41" s="664">
        <v>151554325.09999999</v>
      </c>
      <c r="AO41" s="667">
        <v>0.43681720000000002</v>
      </c>
      <c r="AP41" s="664">
        <v>371947.35947999998</v>
      </c>
      <c r="AQ41" s="667">
        <v>-2.74966E-2</v>
      </c>
      <c r="AR41" s="666">
        <v>173.6052</v>
      </c>
      <c r="AS41" s="664" t="s">
        <v>472</v>
      </c>
      <c r="AT41" s="666">
        <v>6.3789999999999996</v>
      </c>
    </row>
    <row r="42" spans="1:46">
      <c r="A42" s="50" t="s">
        <v>984</v>
      </c>
      <c r="B42" s="25" t="s">
        <v>922</v>
      </c>
      <c r="C42" s="38">
        <v>0.29930555555555555</v>
      </c>
      <c r="E42" s="19">
        <v>300</v>
      </c>
      <c r="F42" s="16" t="s">
        <v>1037</v>
      </c>
      <c r="G42" s="1">
        <v>1190</v>
      </c>
      <c r="H42" s="1">
        <v>1098</v>
      </c>
      <c r="I42" s="91" t="s">
        <v>6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267.3</v>
      </c>
      <c r="R42" s="100">
        <v>260.7</v>
      </c>
      <c r="S42"/>
      <c r="T42" s="417"/>
      <c r="U42" s="438"/>
      <c r="V42" s="342"/>
      <c r="W42"/>
      <c r="X42"/>
      <c r="Y42"/>
    </row>
    <row r="43" spans="1:46">
      <c r="A43" s="50" t="s">
        <v>1338</v>
      </c>
      <c r="B43" s="25" t="s">
        <v>1134</v>
      </c>
      <c r="C43" s="38">
        <v>0.30416666666666664</v>
      </c>
      <c r="D43" s="32">
        <v>0</v>
      </c>
      <c r="E43" s="19">
        <v>30</v>
      </c>
      <c r="F43" s="16" t="s">
        <v>1037</v>
      </c>
      <c r="G43" s="1">
        <v>1190</v>
      </c>
      <c r="H43" s="1">
        <v>993</v>
      </c>
      <c r="I43" s="35" t="s">
        <v>526</v>
      </c>
      <c r="J43" s="66" t="s">
        <v>1258</v>
      </c>
      <c r="K43" s="33">
        <v>4</v>
      </c>
      <c r="L43" s="33">
        <v>180</v>
      </c>
      <c r="M43" s="19">
        <v>5891.451</v>
      </c>
      <c r="N43" t="s">
        <v>911</v>
      </c>
      <c r="O43" s="100">
        <v>267.3</v>
      </c>
      <c r="P43" s="100">
        <v>260.8</v>
      </c>
      <c r="Q43" s="100">
        <v>267.3</v>
      </c>
      <c r="R43" s="100">
        <v>260.7</v>
      </c>
      <c r="S43"/>
      <c r="T43" s="417"/>
      <c r="U43" s="438"/>
      <c r="V43" s="342"/>
      <c r="W43"/>
      <c r="X43"/>
      <c r="Y43"/>
    </row>
    <row r="44" spans="1:46">
      <c r="A44" s="50" t="s">
        <v>437</v>
      </c>
      <c r="B44" s="25" t="s">
        <v>658</v>
      </c>
      <c r="C44" s="38">
        <v>0.31319444444444444</v>
      </c>
      <c r="E44" s="19">
        <v>300</v>
      </c>
      <c r="F44" s="16" t="s">
        <v>1037</v>
      </c>
      <c r="G44" s="1">
        <v>1190</v>
      </c>
      <c r="H44" s="1">
        <v>1098</v>
      </c>
      <c r="I44" s="91" t="s">
        <v>1300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267.3</v>
      </c>
      <c r="R44" s="100">
        <v>260.7</v>
      </c>
      <c r="S44" s="431" t="s">
        <v>652</v>
      </c>
      <c r="T44" s="417">
        <v>0</v>
      </c>
      <c r="U44" s="441">
        <v>0</v>
      </c>
      <c r="V44" s="431" t="s">
        <v>13</v>
      </c>
      <c r="W44" s="665">
        <v>-94.114371053105359</v>
      </c>
      <c r="X44" s="665">
        <v>28.944173244418529</v>
      </c>
      <c r="Y44" s="665">
        <v>162.28189809600235</v>
      </c>
      <c r="Z44" s="669">
        <v>224.86359999999999</v>
      </c>
      <c r="AA44" s="669">
        <v>-15.99203</v>
      </c>
      <c r="AB44" s="666">
        <v>191.2835</v>
      </c>
      <c r="AC44" s="666">
        <v>41.256100000000004</v>
      </c>
      <c r="AD44" s="668">
        <v>15.591740468199999</v>
      </c>
      <c r="AE44" s="666">
        <v>1.514</v>
      </c>
      <c r="AF44" s="666">
        <v>0.23899999999999999</v>
      </c>
      <c r="AG44" s="666">
        <v>3.56</v>
      </c>
      <c r="AH44" s="666">
        <v>99.701999999999998</v>
      </c>
      <c r="AI44" s="665">
        <v>1927.0360000000001</v>
      </c>
      <c r="AJ44" s="666">
        <v>354.74056000000002</v>
      </c>
      <c r="AK44" s="666">
        <v>-1.4661900000000001</v>
      </c>
      <c r="AL44" s="666">
        <v>0.94350999999999996</v>
      </c>
      <c r="AM44" s="666">
        <v>-0.65225</v>
      </c>
      <c r="AN44" s="664">
        <v>151554951.59999999</v>
      </c>
      <c r="AO44" s="667">
        <v>0.43330649999999998</v>
      </c>
      <c r="AP44" s="664">
        <v>371934.66694999998</v>
      </c>
      <c r="AQ44" s="667">
        <v>9.7975000000000007E-3</v>
      </c>
      <c r="AR44" s="666">
        <v>173.73509999999999</v>
      </c>
      <c r="AS44" s="664" t="s">
        <v>472</v>
      </c>
      <c r="AT44" s="666">
        <v>6.2493999999999996</v>
      </c>
    </row>
    <row r="45" spans="1:46">
      <c r="A45" s="50" t="s">
        <v>437</v>
      </c>
      <c r="B45" s="25" t="s">
        <v>810</v>
      </c>
      <c r="C45" s="38">
        <v>0.31736111111111115</v>
      </c>
      <c r="E45" s="19">
        <v>300</v>
      </c>
      <c r="F45" s="16" t="s">
        <v>1037</v>
      </c>
      <c r="G45" s="1">
        <v>1190</v>
      </c>
      <c r="H45" s="1">
        <v>1098</v>
      </c>
      <c r="I45" s="57" t="s">
        <v>792</v>
      </c>
      <c r="J45" s="92" t="s">
        <v>796</v>
      </c>
      <c r="K45" s="33">
        <v>4</v>
      </c>
      <c r="L45" s="33">
        <v>180</v>
      </c>
      <c r="M45" s="19">
        <v>5889.9508999999998</v>
      </c>
      <c r="Q45" s="100">
        <v>267.3</v>
      </c>
      <c r="R45" s="100">
        <v>260.7</v>
      </c>
      <c r="S45" s="431" t="s">
        <v>652</v>
      </c>
      <c r="T45" s="417">
        <v>0</v>
      </c>
      <c r="U45" s="441">
        <v>0</v>
      </c>
      <c r="V45" s="431" t="s">
        <v>203</v>
      </c>
      <c r="W45" s="665">
        <v>-94.135200597631354</v>
      </c>
      <c r="X45" s="665">
        <v>27.814183728815479</v>
      </c>
      <c r="Y45" s="665">
        <v>371.90541559126177</v>
      </c>
      <c r="Z45" s="669">
        <v>224.90039999999999</v>
      </c>
      <c r="AA45" s="669">
        <v>-16.002549999999999</v>
      </c>
      <c r="AB45" s="666">
        <v>193.1198</v>
      </c>
      <c r="AC45" s="666">
        <v>40.982700000000001</v>
      </c>
      <c r="AD45" s="668">
        <v>15.6920142591</v>
      </c>
      <c r="AE45" s="666">
        <v>1.522</v>
      </c>
      <c r="AF45" s="666">
        <v>0.24099999999999999</v>
      </c>
      <c r="AG45" s="666">
        <v>3.56</v>
      </c>
      <c r="AH45" s="666">
        <v>99.704999999999998</v>
      </c>
      <c r="AI45" s="665">
        <v>1927.009</v>
      </c>
      <c r="AJ45" s="666">
        <v>354.72257000000002</v>
      </c>
      <c r="AK45" s="666">
        <v>-1.4670099999999999</v>
      </c>
      <c r="AL45" s="666">
        <v>0.89276</v>
      </c>
      <c r="AM45" s="666">
        <v>-0.65237000000000001</v>
      </c>
      <c r="AN45" s="664">
        <v>151555107.40000001</v>
      </c>
      <c r="AO45" s="667">
        <v>0.43242839999999999</v>
      </c>
      <c r="AP45" s="664">
        <v>371939.85888000001</v>
      </c>
      <c r="AQ45" s="667">
        <v>1.9039299999999999E-2</v>
      </c>
      <c r="AR45" s="666">
        <v>173.76759999999999</v>
      </c>
      <c r="AS45" s="664" t="s">
        <v>472</v>
      </c>
      <c r="AT45" s="666">
        <v>6.2169999999999996</v>
      </c>
    </row>
    <row r="46" spans="1:46">
      <c r="A46" s="50" t="s">
        <v>437</v>
      </c>
      <c r="B46" s="25" t="s">
        <v>1135</v>
      </c>
      <c r="C46" s="38">
        <v>0.32222222222222224</v>
      </c>
      <c r="E46" s="19">
        <v>300</v>
      </c>
      <c r="F46" s="16" t="s">
        <v>1037</v>
      </c>
      <c r="G46" s="1">
        <v>1190</v>
      </c>
      <c r="H46" s="1">
        <v>1098</v>
      </c>
      <c r="I46" s="91" t="s">
        <v>754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267.3</v>
      </c>
      <c r="R46" s="100">
        <v>260.7</v>
      </c>
      <c r="S46" s="431" t="s">
        <v>652</v>
      </c>
      <c r="T46" s="417">
        <v>28</v>
      </c>
      <c r="U46" s="441">
        <v>0</v>
      </c>
      <c r="V46" s="431" t="s">
        <v>13</v>
      </c>
      <c r="W46" s="665">
        <v>-94.138918519962033</v>
      </c>
      <c r="X46" s="665">
        <v>25.827801506537629</v>
      </c>
      <c r="Y46" s="665">
        <v>880.30423948746147</v>
      </c>
      <c r="Z46" s="669">
        <v>224.94346999999999</v>
      </c>
      <c r="AA46" s="669">
        <v>-16.014620000000001</v>
      </c>
      <c r="AB46" s="666">
        <v>195.23779999999999</v>
      </c>
      <c r="AC46" s="666">
        <v>40.615200000000002</v>
      </c>
      <c r="AD46" s="668">
        <v>15.8090003485</v>
      </c>
      <c r="AE46" s="666">
        <v>1.5329999999999999</v>
      </c>
      <c r="AF46" s="666">
        <v>0.24299999999999999</v>
      </c>
      <c r="AG46" s="666">
        <v>3.56</v>
      </c>
      <c r="AH46" s="666">
        <v>99.709000000000003</v>
      </c>
      <c r="AI46" s="665">
        <v>1926.9559999999999</v>
      </c>
      <c r="AJ46" s="666">
        <v>354.70164</v>
      </c>
      <c r="AK46" s="666">
        <v>-1.4681900000000001</v>
      </c>
      <c r="AL46" s="666">
        <v>0.83355000000000001</v>
      </c>
      <c r="AM46" s="666">
        <v>-0.65251000000000003</v>
      </c>
      <c r="AN46" s="664">
        <v>151555288.80000001</v>
      </c>
      <c r="AO46" s="667">
        <v>0.4314037</v>
      </c>
      <c r="AP46" s="664">
        <v>371950.11004</v>
      </c>
      <c r="AQ46" s="667">
        <v>2.97643E-2</v>
      </c>
      <c r="AR46" s="666">
        <v>173.80549999999999</v>
      </c>
      <c r="AS46" s="664" t="s">
        <v>472</v>
      </c>
      <c r="AT46" s="666">
        <v>6.1791999999999998</v>
      </c>
    </row>
    <row r="47" spans="1:46">
      <c r="A47" s="50" t="s">
        <v>437</v>
      </c>
      <c r="B47" s="25" t="s">
        <v>1136</v>
      </c>
      <c r="C47" s="38">
        <v>0.32777777777777778</v>
      </c>
      <c r="E47" s="19">
        <v>300</v>
      </c>
      <c r="F47" s="16" t="s">
        <v>1037</v>
      </c>
      <c r="G47" s="1">
        <v>1190</v>
      </c>
      <c r="H47" s="1">
        <v>1098</v>
      </c>
      <c r="I47" s="57" t="s">
        <v>910</v>
      </c>
      <c r="J47" s="92" t="s">
        <v>796</v>
      </c>
      <c r="K47" s="33">
        <v>4</v>
      </c>
      <c r="L47" s="33">
        <v>180</v>
      </c>
      <c r="M47" s="19">
        <v>5889.9508999999998</v>
      </c>
      <c r="Q47" s="100">
        <v>267.3</v>
      </c>
      <c r="R47" s="100">
        <v>260.7</v>
      </c>
      <c r="S47" s="431" t="s">
        <v>652</v>
      </c>
      <c r="T47" s="417">
        <v>42</v>
      </c>
      <c r="U47" s="441">
        <v>0</v>
      </c>
      <c r="V47" s="431" t="s">
        <v>13</v>
      </c>
      <c r="W47" s="665">
        <v>-94.135270655199676</v>
      </c>
      <c r="X47" s="665">
        <v>24.827106340330587</v>
      </c>
      <c r="Y47" s="665">
        <v>1241.0822974198536</v>
      </c>
      <c r="Z47" s="669">
        <v>224.99289999999999</v>
      </c>
      <c r="AA47" s="669">
        <v>-16.02815</v>
      </c>
      <c r="AB47" s="666">
        <v>197.6223</v>
      </c>
      <c r="AC47" s="666">
        <v>40.1327</v>
      </c>
      <c r="AD47" s="668">
        <v>15.942698736400001</v>
      </c>
      <c r="AE47" s="666">
        <v>1.5489999999999999</v>
      </c>
      <c r="AF47" s="666">
        <v>0.245</v>
      </c>
      <c r="AG47" s="666">
        <v>3.55</v>
      </c>
      <c r="AH47" s="666">
        <v>99.712999999999994</v>
      </c>
      <c r="AI47" s="665">
        <v>1926.867</v>
      </c>
      <c r="AJ47" s="666">
        <v>354.67782999999997</v>
      </c>
      <c r="AK47" s="666">
        <v>-1.46984</v>
      </c>
      <c r="AL47" s="666">
        <v>0.76588000000000001</v>
      </c>
      <c r="AM47" s="666">
        <v>-0.65266999999999997</v>
      </c>
      <c r="AN47" s="664">
        <v>151555495.59999999</v>
      </c>
      <c r="AO47" s="667">
        <v>0.43023230000000001</v>
      </c>
      <c r="AP47" s="664">
        <v>371967.32182999997</v>
      </c>
      <c r="AQ47" s="667">
        <v>4.1934199999999998E-2</v>
      </c>
      <c r="AR47" s="666">
        <v>173.84880000000001</v>
      </c>
      <c r="AS47" s="664" t="s">
        <v>472</v>
      </c>
      <c r="AT47" s="666">
        <v>6.1360000000000001</v>
      </c>
    </row>
    <row r="48" spans="1:46">
      <c r="A48" s="50" t="s">
        <v>1309</v>
      </c>
      <c r="B48" s="25" t="s">
        <v>814</v>
      </c>
      <c r="C48" s="38">
        <v>0.33263888888888887</v>
      </c>
      <c r="E48" s="19">
        <v>30</v>
      </c>
      <c r="F48" s="16" t="s">
        <v>1037</v>
      </c>
      <c r="G48" s="1">
        <v>1190</v>
      </c>
      <c r="H48" s="1">
        <v>1098</v>
      </c>
      <c r="I48" s="57" t="s">
        <v>1093</v>
      </c>
      <c r="J48" s="92" t="s">
        <v>796</v>
      </c>
      <c r="K48" s="33">
        <v>4</v>
      </c>
      <c r="L48" s="33">
        <v>180</v>
      </c>
      <c r="M48" s="19">
        <v>5889.9508999999998</v>
      </c>
      <c r="N48" s="2"/>
      <c r="Q48" s="100">
        <v>267.3</v>
      </c>
      <c r="R48" s="100">
        <v>260.7</v>
      </c>
      <c r="S48" s="431" t="s">
        <v>1188</v>
      </c>
      <c r="T48" s="417"/>
      <c r="U48" s="438"/>
      <c r="V48" s="342"/>
      <c r="W48"/>
      <c r="X48"/>
      <c r="Y48"/>
      <c r="Z48" s="669">
        <v>225.01772</v>
      </c>
      <c r="AA48" s="669">
        <v>-16.03481</v>
      </c>
      <c r="AB48" s="666">
        <v>198.7989</v>
      </c>
      <c r="AC48" s="666">
        <v>39.866999999999997</v>
      </c>
      <c r="AD48" s="668">
        <v>16.0095479304</v>
      </c>
      <c r="AE48" s="666">
        <v>1.5569999999999999</v>
      </c>
      <c r="AF48" s="666">
        <v>0.246</v>
      </c>
      <c r="AG48" s="666">
        <v>3.55</v>
      </c>
      <c r="AH48" s="666">
        <v>99.715000000000003</v>
      </c>
      <c r="AI48" s="665">
        <v>1926.8109999999999</v>
      </c>
      <c r="AJ48" s="666">
        <v>354.66597999999999</v>
      </c>
      <c r="AK48" s="666">
        <v>-1.47079</v>
      </c>
      <c r="AL48" s="666">
        <v>0.73204999999999998</v>
      </c>
      <c r="AM48" s="666">
        <v>-0.65275000000000005</v>
      </c>
      <c r="AN48" s="664">
        <v>151555598.80000001</v>
      </c>
      <c r="AO48" s="667">
        <v>0.42964649999999999</v>
      </c>
      <c r="AP48" s="664">
        <v>371978.11220999999</v>
      </c>
      <c r="AQ48" s="667">
        <v>4.7980099999999998E-2</v>
      </c>
      <c r="AR48" s="666">
        <v>173.87049999999999</v>
      </c>
      <c r="AS48" s="664" t="s">
        <v>472</v>
      </c>
      <c r="AT48" s="666">
        <v>6.1143000000000001</v>
      </c>
    </row>
    <row r="49" spans="1:46">
      <c r="A49" s="50" t="s">
        <v>984</v>
      </c>
      <c r="B49" s="25" t="s">
        <v>731</v>
      </c>
      <c r="C49" s="38">
        <v>0.3347222222222222</v>
      </c>
      <c r="E49" s="19">
        <v>300</v>
      </c>
      <c r="F49" s="16" t="s">
        <v>1037</v>
      </c>
      <c r="G49" s="1">
        <v>1190</v>
      </c>
      <c r="H49" s="1">
        <v>1098</v>
      </c>
      <c r="I49" s="91" t="s">
        <v>6</v>
      </c>
      <c r="J49" s="92" t="s">
        <v>796</v>
      </c>
      <c r="K49" s="33">
        <v>4</v>
      </c>
      <c r="L49" s="33">
        <v>180</v>
      </c>
      <c r="M49" s="19">
        <v>5889.9508999999998</v>
      </c>
      <c r="Q49" s="100">
        <v>267.3</v>
      </c>
      <c r="R49" s="100">
        <v>260.7</v>
      </c>
      <c r="S49"/>
      <c r="T49" s="417"/>
      <c r="U49" s="438"/>
      <c r="V49" s="342"/>
      <c r="W49"/>
      <c r="X49"/>
      <c r="Y49"/>
    </row>
    <row r="50" spans="1:46">
      <c r="A50" s="50" t="s">
        <v>1338</v>
      </c>
      <c r="B50" s="25" t="s">
        <v>588</v>
      </c>
      <c r="C50" s="38">
        <v>0.33888888888888885</v>
      </c>
      <c r="D50" s="32">
        <v>0</v>
      </c>
      <c r="E50" s="19">
        <v>30</v>
      </c>
      <c r="F50" s="16" t="s">
        <v>1037</v>
      </c>
      <c r="G50" s="1">
        <v>1190</v>
      </c>
      <c r="H50" s="1">
        <v>993</v>
      </c>
      <c r="I50" s="57" t="s">
        <v>488</v>
      </c>
      <c r="J50" s="66" t="s">
        <v>1258</v>
      </c>
      <c r="K50" s="33">
        <v>4</v>
      </c>
      <c r="L50" s="33">
        <v>180</v>
      </c>
      <c r="M50" s="19">
        <v>5891.451</v>
      </c>
      <c r="N50" t="s">
        <v>1080</v>
      </c>
      <c r="O50" s="100">
        <v>267.3</v>
      </c>
      <c r="P50" s="100">
        <v>260.8</v>
      </c>
      <c r="Q50" s="100">
        <v>267.3</v>
      </c>
      <c r="R50" s="100">
        <v>260.7</v>
      </c>
      <c r="S50"/>
      <c r="T50" s="417"/>
      <c r="U50" s="438"/>
      <c r="V50" s="342"/>
      <c r="W50"/>
      <c r="X50"/>
      <c r="Y50"/>
    </row>
    <row r="51" spans="1:46">
      <c r="A51" s="50" t="s">
        <v>1079</v>
      </c>
      <c r="B51" s="25" t="s">
        <v>1217</v>
      </c>
      <c r="C51" s="38">
        <v>0.34166666666666662</v>
      </c>
      <c r="E51" s="19">
        <v>300</v>
      </c>
      <c r="F51" s="16" t="s">
        <v>1037</v>
      </c>
      <c r="G51" s="1">
        <v>1190</v>
      </c>
      <c r="H51" s="1">
        <v>1098</v>
      </c>
      <c r="I51" s="91" t="s">
        <v>1300</v>
      </c>
      <c r="J51" s="92" t="s">
        <v>796</v>
      </c>
      <c r="K51" s="33">
        <v>4</v>
      </c>
      <c r="L51" s="33">
        <v>180</v>
      </c>
      <c r="M51" s="19">
        <v>5889.9508999999998</v>
      </c>
      <c r="Q51" s="100">
        <v>267.3</v>
      </c>
      <c r="R51" s="100">
        <v>260.7</v>
      </c>
      <c r="S51" s="431" t="s">
        <v>1262</v>
      </c>
      <c r="T51" s="417">
        <v>0</v>
      </c>
      <c r="U51" s="441">
        <v>0</v>
      </c>
      <c r="V51" s="431" t="s">
        <v>13</v>
      </c>
      <c r="W51" s="665">
        <v>-95.109684111567503</v>
      </c>
      <c r="X51" s="665">
        <v>-0.8085870800090047</v>
      </c>
      <c r="Y51" s="665">
        <v>162.33536070074092</v>
      </c>
      <c r="Z51" s="669">
        <v>225.11769000000001</v>
      </c>
      <c r="AA51" s="669">
        <v>-16.06072</v>
      </c>
      <c r="AB51" s="666">
        <v>203.38980000000001</v>
      </c>
      <c r="AC51" s="666">
        <v>38.647799999999997</v>
      </c>
      <c r="AD51" s="668">
        <v>16.276944706399998</v>
      </c>
      <c r="AE51" s="666">
        <v>1.5980000000000001</v>
      </c>
      <c r="AF51" s="666">
        <v>0.253</v>
      </c>
      <c r="AG51" s="666">
        <v>3.55</v>
      </c>
      <c r="AH51" s="666">
        <v>99.722999999999999</v>
      </c>
      <c r="AI51" s="665">
        <v>1926.5129999999999</v>
      </c>
      <c r="AJ51" s="666">
        <v>354.61901999999998</v>
      </c>
      <c r="AK51" s="666">
        <v>-1.4754499999999999</v>
      </c>
      <c r="AL51" s="666">
        <v>0.59672000000000003</v>
      </c>
      <c r="AM51" s="666">
        <v>-0.65305999999999997</v>
      </c>
      <c r="AN51" s="664">
        <v>151556010.19999999</v>
      </c>
      <c r="AO51" s="667">
        <v>0.42730249999999997</v>
      </c>
      <c r="AP51" s="664">
        <v>372035.67777000001</v>
      </c>
      <c r="AQ51" s="667">
        <v>7.1861900000000006E-2</v>
      </c>
      <c r="AR51" s="666">
        <v>173.95769999999999</v>
      </c>
      <c r="AS51" s="664" t="s">
        <v>472</v>
      </c>
      <c r="AT51" s="666">
        <v>6.0273000000000003</v>
      </c>
    </row>
    <row r="52" spans="1:46">
      <c r="A52" s="50" t="s">
        <v>1079</v>
      </c>
      <c r="B52" s="25" t="s">
        <v>1218</v>
      </c>
      <c r="C52" s="38">
        <v>0.34583333333333338</v>
      </c>
      <c r="E52" s="19">
        <v>300</v>
      </c>
      <c r="F52" s="16" t="s">
        <v>1037</v>
      </c>
      <c r="G52" s="1">
        <v>1190</v>
      </c>
      <c r="H52" s="1">
        <v>1098</v>
      </c>
      <c r="I52" s="57" t="s">
        <v>792</v>
      </c>
      <c r="J52" s="92" t="s">
        <v>796</v>
      </c>
      <c r="K52" s="33">
        <v>4</v>
      </c>
      <c r="L52" s="33">
        <v>180</v>
      </c>
      <c r="M52" s="19">
        <v>5889.9508999999998</v>
      </c>
      <c r="Q52" s="100">
        <v>267.3</v>
      </c>
      <c r="R52" s="100">
        <v>260.7</v>
      </c>
      <c r="S52" s="431" t="s">
        <v>1262</v>
      </c>
      <c r="T52" s="417">
        <v>0</v>
      </c>
      <c r="U52" s="441">
        <v>0</v>
      </c>
      <c r="V52" s="431" t="s">
        <v>203</v>
      </c>
      <c r="W52" s="665">
        <v>-95.046142882310477</v>
      </c>
      <c r="X52" s="665">
        <v>1.0809742819815564</v>
      </c>
      <c r="Y52" s="665">
        <v>372.02629439507928</v>
      </c>
      <c r="Z52" s="669">
        <v>225.15552</v>
      </c>
      <c r="AA52" s="669">
        <v>-16.070150000000002</v>
      </c>
      <c r="AB52" s="666">
        <v>205.06039999999999</v>
      </c>
      <c r="AC52" s="666">
        <v>38.128599999999999</v>
      </c>
      <c r="AD52" s="668">
        <v>16.377218497400001</v>
      </c>
      <c r="AE52" s="666">
        <v>1.6160000000000001</v>
      </c>
      <c r="AF52" s="666">
        <v>0.25600000000000001</v>
      </c>
      <c r="AG52" s="666">
        <v>3.55</v>
      </c>
      <c r="AH52" s="666">
        <v>99.725999999999999</v>
      </c>
      <c r="AI52" s="665">
        <v>1926.3710000000001</v>
      </c>
      <c r="AJ52" s="666">
        <v>354.60163</v>
      </c>
      <c r="AK52" s="666">
        <v>-1.4775499999999999</v>
      </c>
      <c r="AL52" s="666">
        <v>0.54596999999999996</v>
      </c>
      <c r="AM52" s="666">
        <v>-0.65317999999999998</v>
      </c>
      <c r="AN52" s="664">
        <v>151556163.80000001</v>
      </c>
      <c r="AO52" s="667">
        <v>0.4264231</v>
      </c>
      <c r="AP52" s="664">
        <v>372063.13759</v>
      </c>
      <c r="AQ52" s="667">
        <v>8.0677499999999999E-2</v>
      </c>
      <c r="AR52" s="666">
        <v>173.9906</v>
      </c>
      <c r="AS52" s="664" t="s">
        <v>472</v>
      </c>
      <c r="AT52" s="666">
        <v>5.9946000000000002</v>
      </c>
    </row>
    <row r="53" spans="1:46">
      <c r="A53" s="50" t="s">
        <v>1079</v>
      </c>
      <c r="B53" s="25" t="s">
        <v>1219</v>
      </c>
      <c r="C53" s="38">
        <v>0.35069444444444442</v>
      </c>
      <c r="E53" s="19">
        <v>300</v>
      </c>
      <c r="F53" s="16" t="s">
        <v>1037</v>
      </c>
      <c r="G53" s="1">
        <v>1190</v>
      </c>
      <c r="H53" s="1">
        <v>1098</v>
      </c>
      <c r="I53" s="91" t="s">
        <v>754</v>
      </c>
      <c r="J53" s="92" t="s">
        <v>796</v>
      </c>
      <c r="K53" s="33">
        <v>4</v>
      </c>
      <c r="L53" s="33">
        <v>180</v>
      </c>
      <c r="M53" s="19">
        <v>5889.9508999999998</v>
      </c>
      <c r="Q53" s="100">
        <v>267.3</v>
      </c>
      <c r="R53" s="100">
        <v>260.7</v>
      </c>
      <c r="S53" s="431" t="s">
        <v>1262</v>
      </c>
      <c r="T53" s="417">
        <v>28</v>
      </c>
      <c r="U53" s="441">
        <v>0</v>
      </c>
      <c r="V53" s="431" t="s">
        <v>13</v>
      </c>
      <c r="W53" s="665">
        <v>-94.906616074216615</v>
      </c>
      <c r="X53" s="665">
        <v>4.2633637992612226</v>
      </c>
      <c r="Y53" s="665">
        <v>862.92870788843038</v>
      </c>
      <c r="Z53" s="669">
        <v>225.19990999999999</v>
      </c>
      <c r="AA53" s="669">
        <v>-16.080939999999998</v>
      </c>
      <c r="AB53" s="666">
        <v>206.97229999999999</v>
      </c>
      <c r="AC53" s="666">
        <v>37.482100000000003</v>
      </c>
      <c r="AD53" s="668">
        <v>16.4942045869</v>
      </c>
      <c r="AE53" s="666">
        <v>1.64</v>
      </c>
      <c r="AF53" s="666">
        <v>0.25900000000000001</v>
      </c>
      <c r="AG53" s="666">
        <v>3.55</v>
      </c>
      <c r="AH53" s="666">
        <v>99.73</v>
      </c>
      <c r="AI53" s="665">
        <v>1926.184</v>
      </c>
      <c r="AJ53" s="666">
        <v>354.58152000000001</v>
      </c>
      <c r="AK53" s="666">
        <v>-1.48027</v>
      </c>
      <c r="AL53" s="666">
        <v>0.48676000000000003</v>
      </c>
      <c r="AM53" s="666">
        <v>-0.65332000000000001</v>
      </c>
      <c r="AN53" s="664">
        <v>151556342.69999999</v>
      </c>
      <c r="AO53" s="667">
        <v>0.42539700000000003</v>
      </c>
      <c r="AP53" s="664">
        <v>372099.16379999998</v>
      </c>
      <c r="AQ53" s="667">
        <v>9.0854099999999993E-2</v>
      </c>
      <c r="AR53" s="666">
        <v>174.029</v>
      </c>
      <c r="AS53" s="664" t="s">
        <v>472</v>
      </c>
      <c r="AT53" s="666">
        <v>5.9561999999999999</v>
      </c>
    </row>
    <row r="54" spans="1:46">
      <c r="A54" s="50" t="s">
        <v>1079</v>
      </c>
      <c r="B54" s="25" t="s">
        <v>1052</v>
      </c>
      <c r="C54" s="38">
        <v>0.35625000000000001</v>
      </c>
      <c r="E54" s="19">
        <v>300</v>
      </c>
      <c r="F54" s="16" t="s">
        <v>1037</v>
      </c>
      <c r="G54" s="1">
        <v>1190</v>
      </c>
      <c r="H54" s="1">
        <v>1098</v>
      </c>
      <c r="I54" s="57" t="s">
        <v>910</v>
      </c>
      <c r="J54" s="92" t="s">
        <v>796</v>
      </c>
      <c r="K54" s="33">
        <v>4</v>
      </c>
      <c r="L54" s="33">
        <v>180</v>
      </c>
      <c r="M54" s="19">
        <v>5889.9508999999998</v>
      </c>
      <c r="Q54" s="100">
        <v>267.3</v>
      </c>
      <c r="R54" s="100">
        <v>260.7</v>
      </c>
      <c r="S54" s="431" t="s">
        <v>1262</v>
      </c>
      <c r="T54" s="417">
        <v>42</v>
      </c>
      <c r="U54" s="441">
        <v>0</v>
      </c>
      <c r="V54" s="431" t="s">
        <v>13</v>
      </c>
      <c r="W54" s="665">
        <v>-94.830277527786379</v>
      </c>
      <c r="X54" s="665">
        <v>5.8826378745858419</v>
      </c>
      <c r="Y54" s="665">
        <v>1218.3085014769049</v>
      </c>
      <c r="Z54" s="669">
        <v>225.25101000000001</v>
      </c>
      <c r="AA54" s="669">
        <v>-16.093029999999999</v>
      </c>
      <c r="AB54" s="666">
        <v>209.1069</v>
      </c>
      <c r="AC54" s="666">
        <v>36.691600000000001</v>
      </c>
      <c r="AD54" s="668">
        <v>16.627902975000001</v>
      </c>
      <c r="AE54" s="666">
        <v>1.67</v>
      </c>
      <c r="AF54" s="666">
        <v>0.26400000000000001</v>
      </c>
      <c r="AG54" s="666">
        <v>3.55</v>
      </c>
      <c r="AH54" s="666">
        <v>99.733999999999995</v>
      </c>
      <c r="AI54" s="665">
        <v>1925.944</v>
      </c>
      <c r="AJ54" s="666">
        <v>354.55878999999999</v>
      </c>
      <c r="AK54" s="666">
        <v>-1.4837100000000001</v>
      </c>
      <c r="AL54" s="666">
        <v>0.41909999999999997</v>
      </c>
      <c r="AM54" s="666">
        <v>-0.65347999999999995</v>
      </c>
      <c r="AN54" s="664">
        <v>151556546.59999999</v>
      </c>
      <c r="AO54" s="667">
        <v>0.42422399999999999</v>
      </c>
      <c r="AP54" s="664">
        <v>372145.53538000002</v>
      </c>
      <c r="AQ54" s="667">
        <v>0.10233059999999999</v>
      </c>
      <c r="AR54" s="666">
        <v>174.07320000000001</v>
      </c>
      <c r="AS54" s="664" t="s">
        <v>472</v>
      </c>
      <c r="AT54" s="666">
        <v>5.9122000000000003</v>
      </c>
    </row>
    <row r="55" spans="1:46">
      <c r="A55" s="50" t="s">
        <v>1309</v>
      </c>
      <c r="B55" s="25" t="s">
        <v>641</v>
      </c>
      <c r="C55" s="38">
        <v>0.36249999999999999</v>
      </c>
      <c r="E55" s="19">
        <v>30</v>
      </c>
      <c r="F55" s="16" t="s">
        <v>1037</v>
      </c>
      <c r="G55" s="1">
        <v>1190</v>
      </c>
      <c r="H55" s="1">
        <v>1098</v>
      </c>
      <c r="I55" s="57" t="s">
        <v>1093</v>
      </c>
      <c r="J55" s="92" t="s">
        <v>796</v>
      </c>
      <c r="K55" s="33">
        <v>4</v>
      </c>
      <c r="L55" s="33">
        <v>180</v>
      </c>
      <c r="M55" s="19">
        <v>5889.9508999999998</v>
      </c>
      <c r="N55" s="2"/>
      <c r="Q55" s="100">
        <v>267.3</v>
      </c>
      <c r="R55" s="100">
        <v>260.7</v>
      </c>
      <c r="S55" s="431" t="s">
        <v>1188</v>
      </c>
      <c r="T55" s="417"/>
      <c r="U55" s="438"/>
      <c r="V55" s="342"/>
      <c r="W55"/>
      <c r="X55"/>
      <c r="Y55"/>
      <c r="Z55" s="669">
        <v>225.28962000000001</v>
      </c>
      <c r="AA55" s="669">
        <v>-16.10191</v>
      </c>
      <c r="AB55" s="666">
        <v>210.67189999999999</v>
      </c>
      <c r="AC55" s="666">
        <v>36.064100000000003</v>
      </c>
      <c r="AD55" s="668">
        <v>16.728176766099999</v>
      </c>
      <c r="AE55" s="666">
        <v>1.6950000000000001</v>
      </c>
      <c r="AF55" s="666">
        <v>0.26800000000000002</v>
      </c>
      <c r="AG55" s="666">
        <v>3.55</v>
      </c>
      <c r="AH55" s="666">
        <v>99.736999999999995</v>
      </c>
      <c r="AI55" s="665">
        <v>1925.7460000000001</v>
      </c>
      <c r="AJ55" s="666">
        <v>354.54194000000001</v>
      </c>
      <c r="AK55" s="666">
        <v>-1.4865299999999999</v>
      </c>
      <c r="AL55" s="666">
        <v>0.36835000000000001</v>
      </c>
      <c r="AM55" s="666">
        <v>-0.65359999999999996</v>
      </c>
      <c r="AN55" s="664">
        <v>151556699.19999999</v>
      </c>
      <c r="AO55" s="667">
        <v>0.4233441</v>
      </c>
      <c r="AP55" s="664">
        <v>372183.90636999998</v>
      </c>
      <c r="AQ55" s="667">
        <v>0.11082259999999999</v>
      </c>
      <c r="AR55" s="666">
        <v>174.10640000000001</v>
      </c>
      <c r="AS55" s="664" t="s">
        <v>472</v>
      </c>
      <c r="AT55" s="666">
        <v>5.8789999999999996</v>
      </c>
    </row>
    <row r="56" spans="1:46">
      <c r="A56" s="50" t="s">
        <v>984</v>
      </c>
      <c r="B56" s="25" t="s">
        <v>1081</v>
      </c>
      <c r="C56" s="38">
        <v>0.36319444444444443</v>
      </c>
      <c r="E56" s="19">
        <v>300</v>
      </c>
      <c r="F56" s="16" t="s">
        <v>1037</v>
      </c>
      <c r="G56" s="1">
        <v>1190</v>
      </c>
      <c r="H56" s="1">
        <v>1098</v>
      </c>
      <c r="I56" s="91" t="s">
        <v>6</v>
      </c>
      <c r="J56" s="92" t="s">
        <v>796</v>
      </c>
      <c r="K56" s="33">
        <v>4</v>
      </c>
      <c r="L56" s="33">
        <v>180</v>
      </c>
      <c r="M56" s="19">
        <v>5889.9508999999998</v>
      </c>
      <c r="Q56" s="100">
        <v>267.3</v>
      </c>
      <c r="R56" s="100">
        <v>260.7</v>
      </c>
      <c r="S56"/>
      <c r="T56" s="417"/>
      <c r="U56" s="438"/>
      <c r="V56" s="342"/>
      <c r="W56"/>
      <c r="X56"/>
      <c r="Y56"/>
    </row>
    <row r="57" spans="1:46">
      <c r="A57" s="50" t="s">
        <v>1338</v>
      </c>
      <c r="B57" s="25" t="s">
        <v>1083</v>
      </c>
      <c r="C57" s="38">
        <v>0.36805555555555558</v>
      </c>
      <c r="D57" s="32">
        <v>0</v>
      </c>
      <c r="E57" s="19">
        <v>30</v>
      </c>
      <c r="F57" s="16" t="s">
        <v>1037</v>
      </c>
      <c r="G57" s="1">
        <v>1190</v>
      </c>
      <c r="H57" s="1">
        <v>993</v>
      </c>
      <c r="I57" s="35" t="s">
        <v>526</v>
      </c>
      <c r="J57" s="66" t="s">
        <v>1258</v>
      </c>
      <c r="K57" s="33">
        <v>4</v>
      </c>
      <c r="L57" s="33">
        <v>180</v>
      </c>
      <c r="M57" s="19">
        <v>5891.451</v>
      </c>
      <c r="N57" t="s">
        <v>1082</v>
      </c>
      <c r="O57" s="100">
        <v>267.3</v>
      </c>
      <c r="P57" s="100">
        <v>260.8</v>
      </c>
      <c r="Q57" s="100">
        <v>267.3</v>
      </c>
      <c r="R57" s="100">
        <v>260.7</v>
      </c>
      <c r="S57"/>
      <c r="T57" s="417"/>
      <c r="U57" s="438"/>
      <c r="V57" s="342"/>
      <c r="W57"/>
      <c r="X57"/>
      <c r="Y57"/>
    </row>
    <row r="58" spans="1:46">
      <c r="A58" s="50" t="s">
        <v>1163</v>
      </c>
      <c r="B58" s="25" t="s">
        <v>1068</v>
      </c>
      <c r="C58" s="38">
        <v>0.3743055555555555</v>
      </c>
      <c r="E58" s="19">
        <v>300</v>
      </c>
      <c r="F58" s="16" t="s">
        <v>1037</v>
      </c>
      <c r="G58" s="1">
        <v>1190</v>
      </c>
      <c r="H58" s="1">
        <v>1098</v>
      </c>
      <c r="I58" s="91" t="s">
        <v>1300</v>
      </c>
      <c r="J58" s="92" t="s">
        <v>796</v>
      </c>
      <c r="K58" s="33">
        <v>4</v>
      </c>
      <c r="L58" s="33">
        <v>180</v>
      </c>
      <c r="M58" s="19">
        <v>5889.9508999999998</v>
      </c>
      <c r="Q58" s="100">
        <v>267.3</v>
      </c>
      <c r="R58" s="100">
        <v>260.7</v>
      </c>
      <c r="S58" s="431" t="s">
        <v>1132</v>
      </c>
      <c r="T58" s="417">
        <v>0</v>
      </c>
      <c r="U58" s="438">
        <v>0</v>
      </c>
      <c r="V58" s="431" t="s">
        <v>199</v>
      </c>
      <c r="W58" s="665">
        <v>-101.78725579292838</v>
      </c>
      <c r="X58" s="665">
        <v>-79.177597113555692</v>
      </c>
      <c r="Y58" s="665">
        <v>162.45560541689406</v>
      </c>
      <c r="Z58" s="669">
        <v>225.40699000000001</v>
      </c>
      <c r="AA58" s="669">
        <v>-16.127649999999999</v>
      </c>
      <c r="AB58" s="666">
        <v>215.17939999999999</v>
      </c>
      <c r="AC58" s="666">
        <v>34.014099999999999</v>
      </c>
      <c r="AD58" s="668">
        <v>17.028998139300001</v>
      </c>
      <c r="AE58" s="666">
        <v>1.7829999999999999</v>
      </c>
      <c r="AF58" s="666">
        <v>0.28199999999999997</v>
      </c>
      <c r="AG58" s="666">
        <v>3.55</v>
      </c>
      <c r="AH58" s="666">
        <v>99.745000000000005</v>
      </c>
      <c r="AI58" s="665">
        <v>1925.057</v>
      </c>
      <c r="AJ58" s="666">
        <v>354.49254000000002</v>
      </c>
      <c r="AK58" s="666">
        <v>-1.4962800000000001</v>
      </c>
      <c r="AL58" s="666">
        <v>0.21609999999999999</v>
      </c>
      <c r="AM58" s="666">
        <v>-0.65395999999999999</v>
      </c>
      <c r="AN58" s="664">
        <v>151557155</v>
      </c>
      <c r="AO58" s="667">
        <v>0.4207032</v>
      </c>
      <c r="AP58" s="664">
        <v>372317.09250999999</v>
      </c>
      <c r="AQ58" s="667">
        <v>0.1356464</v>
      </c>
      <c r="AR58" s="666">
        <v>174.2071</v>
      </c>
      <c r="AS58" s="664" t="s">
        <v>472</v>
      </c>
      <c r="AT58" s="666">
        <v>5.7786</v>
      </c>
    </row>
    <row r="59" spans="1:46">
      <c r="A59" s="50" t="s">
        <v>1163</v>
      </c>
      <c r="B59" s="25" t="s">
        <v>1069</v>
      </c>
      <c r="C59" s="38">
        <v>0.37847222222222227</v>
      </c>
      <c r="E59" s="19">
        <v>300</v>
      </c>
      <c r="F59" s="16" t="s">
        <v>1037</v>
      </c>
      <c r="G59" s="1">
        <v>1190</v>
      </c>
      <c r="H59" s="1">
        <v>1098</v>
      </c>
      <c r="I59" s="57" t="s">
        <v>792</v>
      </c>
      <c r="J59" s="92" t="s">
        <v>796</v>
      </c>
      <c r="K59" s="33">
        <v>4</v>
      </c>
      <c r="L59" s="33">
        <v>180</v>
      </c>
      <c r="M59" s="19">
        <v>5889.9508999999998</v>
      </c>
      <c r="Q59" s="100">
        <v>267.3</v>
      </c>
      <c r="R59" s="100">
        <v>260.7</v>
      </c>
      <c r="S59" s="431" t="s">
        <v>1132</v>
      </c>
      <c r="T59" s="417">
        <v>0</v>
      </c>
      <c r="U59" s="438">
        <v>0</v>
      </c>
      <c r="V59" s="431" t="s">
        <v>202</v>
      </c>
      <c r="W59" s="665">
        <v>-101.30024184536975</v>
      </c>
      <c r="X59" s="665">
        <v>-78.513483771221615</v>
      </c>
      <c r="Y59" s="665">
        <v>372.34850043709594</v>
      </c>
      <c r="Z59" s="669">
        <v>225.45998</v>
      </c>
      <c r="AA59" s="669">
        <v>-16.138660000000002</v>
      </c>
      <c r="AB59" s="666">
        <v>217.0924</v>
      </c>
      <c r="AC59" s="666">
        <v>33.027799999999999</v>
      </c>
      <c r="AD59" s="668">
        <v>17.1626965275</v>
      </c>
      <c r="AE59" s="666">
        <v>1.829</v>
      </c>
      <c r="AF59" s="666">
        <v>0.28899999999999998</v>
      </c>
      <c r="AG59" s="666">
        <v>3.54</v>
      </c>
      <c r="AH59" s="666">
        <v>99.748999999999995</v>
      </c>
      <c r="AI59" s="665">
        <v>1924.7070000000001</v>
      </c>
      <c r="AJ59" s="666">
        <v>354.47120000000001</v>
      </c>
      <c r="AK59" s="666">
        <v>-1.5012300000000001</v>
      </c>
      <c r="AL59" s="666">
        <v>0.14843000000000001</v>
      </c>
      <c r="AM59" s="666">
        <v>-0.65410999999999997</v>
      </c>
      <c r="AN59" s="664">
        <v>151557356.59999999</v>
      </c>
      <c r="AO59" s="667">
        <v>0.41952899999999999</v>
      </c>
      <c r="AP59" s="664">
        <v>372384.77817000001</v>
      </c>
      <c r="AQ59" s="667">
        <v>0.14633779999999999</v>
      </c>
      <c r="AR59" s="666">
        <v>174.25229999999999</v>
      </c>
      <c r="AS59" s="664" t="s">
        <v>472</v>
      </c>
      <c r="AT59" s="666">
        <v>5.7335000000000003</v>
      </c>
    </row>
    <row r="60" spans="1:46">
      <c r="A60" s="50" t="s">
        <v>988</v>
      </c>
      <c r="B60" s="25" t="s">
        <v>1071</v>
      </c>
      <c r="C60" s="38">
        <v>0.3833333333333333</v>
      </c>
      <c r="E60" s="19">
        <v>300</v>
      </c>
      <c r="F60" s="16" t="s">
        <v>1037</v>
      </c>
      <c r="G60" s="1">
        <v>1190</v>
      </c>
      <c r="H60" s="1">
        <v>1098</v>
      </c>
      <c r="I60" s="91" t="s">
        <v>1300</v>
      </c>
      <c r="J60" s="92" t="s">
        <v>796</v>
      </c>
      <c r="K60" s="33">
        <v>4</v>
      </c>
      <c r="L60" s="33">
        <v>180</v>
      </c>
      <c r="M60" s="19">
        <v>5889.9508999999998</v>
      </c>
      <c r="Q60" s="100">
        <v>267.3</v>
      </c>
      <c r="R60" s="100">
        <v>260.7</v>
      </c>
      <c r="S60" s="431" t="s">
        <v>375</v>
      </c>
      <c r="T60" s="417">
        <v>0</v>
      </c>
      <c r="U60" s="438">
        <v>0</v>
      </c>
      <c r="V60" s="431" t="s">
        <v>198</v>
      </c>
      <c r="W60" s="665">
        <v>50.754635613431709</v>
      </c>
      <c r="X60" s="665">
        <v>86.762864603453409</v>
      </c>
      <c r="Y60" s="665">
        <v>162.50313316175107</v>
      </c>
      <c r="Z60" s="669">
        <v>225.50679</v>
      </c>
      <c r="AA60" s="669">
        <v>-16.14808</v>
      </c>
      <c r="AB60" s="666">
        <v>218.72110000000001</v>
      </c>
      <c r="AC60" s="666">
        <v>32.129600000000003</v>
      </c>
      <c r="AD60" s="668">
        <v>17.279682617199999</v>
      </c>
      <c r="AE60" s="666">
        <v>1.8740000000000001</v>
      </c>
      <c r="AF60" s="666">
        <v>0.29599999999999999</v>
      </c>
      <c r="AG60" s="666">
        <v>3.54</v>
      </c>
      <c r="AH60" s="666">
        <v>99.753</v>
      </c>
      <c r="AI60" s="665">
        <v>1924.3789999999999</v>
      </c>
      <c r="AJ60" s="666">
        <v>354.45287000000002</v>
      </c>
      <c r="AK60" s="666">
        <v>-1.5058800000000001</v>
      </c>
      <c r="AL60" s="666">
        <v>8.9230000000000004E-2</v>
      </c>
      <c r="AM60" s="666">
        <v>-0.65425</v>
      </c>
      <c r="AN60" s="664">
        <v>151557532.59999999</v>
      </c>
      <c r="AO60" s="667">
        <v>0.41850140000000002</v>
      </c>
      <c r="AP60" s="664">
        <v>372448.17222000001</v>
      </c>
      <c r="AQ60" s="667">
        <v>0.15550629999999999</v>
      </c>
      <c r="AR60" s="666">
        <v>174.2921</v>
      </c>
      <c r="AS60" s="664" t="s">
        <v>472</v>
      </c>
      <c r="AT60" s="666">
        <v>5.6936999999999998</v>
      </c>
    </row>
    <row r="61" spans="1:46">
      <c r="A61" s="50" t="s">
        <v>988</v>
      </c>
      <c r="B61" s="25" t="s">
        <v>1072</v>
      </c>
      <c r="C61" s="38">
        <v>0.38750000000000001</v>
      </c>
      <c r="E61" s="19">
        <v>300</v>
      </c>
      <c r="F61" s="16" t="s">
        <v>1037</v>
      </c>
      <c r="G61" s="1">
        <v>1190</v>
      </c>
      <c r="H61" s="1">
        <v>1098</v>
      </c>
      <c r="I61" s="57" t="s">
        <v>792</v>
      </c>
      <c r="J61" s="92" t="s">
        <v>796</v>
      </c>
      <c r="K61" s="33">
        <v>4</v>
      </c>
      <c r="L61" s="33">
        <v>180</v>
      </c>
      <c r="M61" s="19">
        <v>5889.9508999999998</v>
      </c>
      <c r="Q61" s="100">
        <v>267.3</v>
      </c>
      <c r="R61" s="100">
        <v>260.7</v>
      </c>
      <c r="S61" s="431" t="s">
        <v>375</v>
      </c>
      <c r="T61" s="417">
        <v>0</v>
      </c>
      <c r="U61" s="438">
        <v>0</v>
      </c>
      <c r="V61" s="431" t="s">
        <v>201</v>
      </c>
      <c r="W61" s="665">
        <v>60.914944194347342</v>
      </c>
      <c r="X61" s="665">
        <v>85.408910906559115</v>
      </c>
      <c r="Y61" s="665">
        <v>372.46985666382034</v>
      </c>
      <c r="Z61" s="669">
        <v>225.54725999999999</v>
      </c>
      <c r="AA61" s="669">
        <v>-16.156009999999998</v>
      </c>
      <c r="AB61" s="666">
        <v>220.084</v>
      </c>
      <c r="AC61" s="666">
        <v>31.334800000000001</v>
      </c>
      <c r="AD61" s="668">
        <v>17.379956408399998</v>
      </c>
      <c r="AE61" s="666">
        <v>1.9159999999999999</v>
      </c>
      <c r="AF61" s="666">
        <v>0.30299999999999999</v>
      </c>
      <c r="AG61" s="666">
        <v>3.54</v>
      </c>
      <c r="AH61" s="666">
        <v>99.756</v>
      </c>
      <c r="AI61" s="665">
        <v>1924.0830000000001</v>
      </c>
      <c r="AJ61" s="666">
        <v>354.43743000000001</v>
      </c>
      <c r="AK61" s="666">
        <v>-1.5101100000000001</v>
      </c>
      <c r="AL61" s="666">
        <v>3.848E-2</v>
      </c>
      <c r="AM61" s="666">
        <v>-0.65437000000000001</v>
      </c>
      <c r="AN61" s="664">
        <v>151557683.09999999</v>
      </c>
      <c r="AO61" s="667">
        <v>0.4176203</v>
      </c>
      <c r="AP61" s="664">
        <v>372505.54758999997</v>
      </c>
      <c r="AQ61" s="667">
        <v>0.16322030000000001</v>
      </c>
      <c r="AR61" s="666">
        <v>174.32650000000001</v>
      </c>
      <c r="AS61" s="664" t="s">
        <v>472</v>
      </c>
      <c r="AT61" s="666">
        <v>5.6593999999999998</v>
      </c>
    </row>
    <row r="62" spans="1:46">
      <c r="A62" s="50" t="s">
        <v>1309</v>
      </c>
      <c r="B62" s="25" t="s">
        <v>956</v>
      </c>
      <c r="C62" s="38">
        <v>0.3923611111111111</v>
      </c>
      <c r="E62" s="19">
        <v>30</v>
      </c>
      <c r="F62" s="16" t="s">
        <v>1037</v>
      </c>
      <c r="G62" s="1">
        <v>1190</v>
      </c>
      <c r="H62" s="1">
        <v>1098</v>
      </c>
      <c r="I62" s="57" t="s">
        <v>1093</v>
      </c>
      <c r="J62" s="92" t="s">
        <v>796</v>
      </c>
      <c r="K62" s="33">
        <v>4</v>
      </c>
      <c r="L62" s="33">
        <v>180</v>
      </c>
      <c r="M62" s="19">
        <v>5889.9508999999998</v>
      </c>
      <c r="Q62" s="100">
        <v>267.3</v>
      </c>
      <c r="R62" s="100">
        <v>260.7</v>
      </c>
      <c r="S62" s="431" t="s">
        <v>1188</v>
      </c>
      <c r="T62" s="417"/>
      <c r="U62" s="417"/>
      <c r="V62" s="342"/>
      <c r="W62"/>
      <c r="X62"/>
      <c r="Y62"/>
      <c r="Z62" s="669">
        <v>225.57442</v>
      </c>
      <c r="AA62" s="669">
        <v>-16.161210000000001</v>
      </c>
      <c r="AB62" s="666">
        <v>220.97579999999999</v>
      </c>
      <c r="AC62" s="666">
        <v>30.7927</v>
      </c>
      <c r="AD62" s="668">
        <v>17.4468056025</v>
      </c>
      <c r="AE62" s="666">
        <v>1.9470000000000001</v>
      </c>
      <c r="AF62" s="666">
        <v>0.308</v>
      </c>
      <c r="AG62" s="666">
        <v>3.54</v>
      </c>
      <c r="AH62" s="666">
        <v>99.757999999999996</v>
      </c>
      <c r="AI62" s="665">
        <v>1923.877</v>
      </c>
      <c r="AJ62" s="666">
        <v>354.42728</v>
      </c>
      <c r="AK62" s="666">
        <v>-1.51305</v>
      </c>
      <c r="AL62" s="666">
        <v>4.6499999999999996E-3</v>
      </c>
      <c r="AM62" s="666">
        <v>-0.65444999999999998</v>
      </c>
      <c r="AN62" s="664">
        <v>151557783.30000001</v>
      </c>
      <c r="AO62" s="667">
        <v>0.41703289999999998</v>
      </c>
      <c r="AP62" s="664">
        <v>372545.32993000001</v>
      </c>
      <c r="AQ62" s="667">
        <v>0.16828599999999999</v>
      </c>
      <c r="AR62" s="666">
        <v>174.34950000000001</v>
      </c>
      <c r="AS62" s="664" t="s">
        <v>472</v>
      </c>
      <c r="AT62" s="666">
        <v>5.6364000000000001</v>
      </c>
    </row>
    <row r="63" spans="1:46">
      <c r="A63" s="50" t="s">
        <v>984</v>
      </c>
      <c r="B63" s="25" t="s">
        <v>1084</v>
      </c>
      <c r="C63" s="38">
        <v>0.39374999999999999</v>
      </c>
      <c r="E63" s="19">
        <v>300</v>
      </c>
      <c r="F63" s="16" t="s">
        <v>1037</v>
      </c>
      <c r="G63" s="1">
        <v>1190</v>
      </c>
      <c r="H63" s="1">
        <v>1098</v>
      </c>
      <c r="I63" s="91" t="s">
        <v>6</v>
      </c>
      <c r="J63" s="92" t="s">
        <v>796</v>
      </c>
      <c r="K63" s="33">
        <v>4</v>
      </c>
      <c r="L63" s="33">
        <v>180</v>
      </c>
      <c r="M63" s="19">
        <v>5889.9508999999998</v>
      </c>
      <c r="Q63" s="100">
        <v>267.3</v>
      </c>
      <c r="R63" s="100">
        <v>260.7</v>
      </c>
      <c r="S63"/>
      <c r="T63" s="416"/>
      <c r="U63" s="416"/>
      <c r="V63" s="342"/>
      <c r="W63"/>
      <c r="X63"/>
      <c r="Y63"/>
    </row>
    <row r="64" spans="1:46">
      <c r="A64" s="50" t="s">
        <v>1338</v>
      </c>
      <c r="B64" s="25" t="s">
        <v>435</v>
      </c>
      <c r="C64" s="38">
        <v>0.39930555555555558</v>
      </c>
      <c r="D64" s="32">
        <v>0</v>
      </c>
      <c r="E64" s="19">
        <v>30</v>
      </c>
      <c r="F64" s="19" t="s">
        <v>1037</v>
      </c>
      <c r="G64" s="16">
        <v>1190</v>
      </c>
      <c r="H64" s="90">
        <v>993</v>
      </c>
      <c r="I64" s="35" t="s">
        <v>526</v>
      </c>
      <c r="J64" s="66" t="s">
        <v>1258</v>
      </c>
      <c r="K64" s="33">
        <v>4</v>
      </c>
      <c r="L64" s="33">
        <v>180</v>
      </c>
      <c r="M64" s="19">
        <v>5891.451</v>
      </c>
      <c r="N64" t="s">
        <v>1085</v>
      </c>
      <c r="O64" s="100">
        <v>267.3</v>
      </c>
      <c r="P64" s="100">
        <v>260.7</v>
      </c>
      <c r="Q64" s="100">
        <v>267.3</v>
      </c>
      <c r="R64" s="100">
        <v>260.7</v>
      </c>
      <c r="S64"/>
      <c r="T64" s="416"/>
      <c r="U64" s="416"/>
      <c r="V64" s="342"/>
      <c r="W64"/>
      <c r="X64"/>
      <c r="Y64"/>
    </row>
    <row r="65" spans="1:25">
      <c r="A65" s="50" t="s">
        <v>1338</v>
      </c>
      <c r="B65" s="25" t="s">
        <v>916</v>
      </c>
      <c r="C65" s="38">
        <v>0.40208333333333335</v>
      </c>
      <c r="D65" s="32">
        <v>0</v>
      </c>
      <c r="E65" s="19">
        <v>30</v>
      </c>
      <c r="F65" s="19" t="s">
        <v>1037</v>
      </c>
      <c r="G65" s="16">
        <v>1070</v>
      </c>
      <c r="H65" s="90">
        <v>873</v>
      </c>
      <c r="I65" s="91" t="s">
        <v>239</v>
      </c>
      <c r="J65" s="66" t="s">
        <v>1258</v>
      </c>
      <c r="K65" s="33">
        <v>4</v>
      </c>
      <c r="L65" s="33">
        <v>180</v>
      </c>
      <c r="M65" s="19">
        <v>5891.451</v>
      </c>
      <c r="O65" s="100">
        <v>267.39999999999998</v>
      </c>
      <c r="P65" s="100">
        <v>260.60000000000002</v>
      </c>
      <c r="Q65" s="100">
        <v>267.3</v>
      </c>
      <c r="R65" s="100">
        <v>260.7</v>
      </c>
      <c r="S65"/>
      <c r="T65" s="416"/>
      <c r="U65" s="416"/>
      <c r="V65"/>
      <c r="W65"/>
      <c r="X65"/>
      <c r="Y65"/>
    </row>
    <row r="66" spans="1:25">
      <c r="A66" s="50" t="s">
        <v>1259</v>
      </c>
      <c r="B66" s="25" t="s">
        <v>583</v>
      </c>
      <c r="C66" s="38">
        <v>0.41041666666666665</v>
      </c>
      <c r="D66" s="32">
        <v>0</v>
      </c>
      <c r="E66" s="19">
        <v>10</v>
      </c>
      <c r="F66" s="19" t="s">
        <v>1037</v>
      </c>
      <c r="G66" s="16">
        <v>1190</v>
      </c>
      <c r="H66" s="90">
        <v>1098</v>
      </c>
      <c r="I66" s="91" t="s">
        <v>395</v>
      </c>
      <c r="J66" s="66" t="s">
        <v>1258</v>
      </c>
      <c r="K66" s="33">
        <v>4</v>
      </c>
      <c r="L66" s="33">
        <v>180</v>
      </c>
      <c r="M66" s="19">
        <v>5889.9508999999998</v>
      </c>
      <c r="O66" s="100">
        <v>267</v>
      </c>
      <c r="P66" s="100">
        <v>260.39999999999998</v>
      </c>
      <c r="Q66" s="100">
        <v>267.3</v>
      </c>
      <c r="R66" s="100">
        <v>260.7</v>
      </c>
      <c r="S66"/>
      <c r="T66"/>
      <c r="U66"/>
      <c r="V66"/>
      <c r="W66"/>
      <c r="X66"/>
      <c r="Y66"/>
    </row>
    <row r="67" spans="1:25">
      <c r="N67" t="s">
        <v>760</v>
      </c>
      <c r="O67" s="100" t="s">
        <v>893</v>
      </c>
      <c r="S67"/>
      <c r="T67"/>
      <c r="U67"/>
      <c r="V67"/>
      <c r="W67"/>
      <c r="X67"/>
      <c r="Y67"/>
    </row>
    <row r="68" spans="1:25">
      <c r="N68" t="s">
        <v>893</v>
      </c>
      <c r="S68"/>
      <c r="T68"/>
      <c r="U68"/>
      <c r="V68"/>
      <c r="W68"/>
      <c r="X68"/>
      <c r="Y68"/>
    </row>
    <row r="71" spans="1:25">
      <c r="B71" s="25"/>
      <c r="C71" s="38"/>
      <c r="E71" s="19"/>
      <c r="F71" s="19"/>
      <c r="G71" s="177"/>
      <c r="H71" s="90"/>
      <c r="I71" s="91"/>
      <c r="J71" s="178"/>
      <c r="K71" s="179"/>
      <c r="L71" s="179"/>
      <c r="S71"/>
      <c r="T71"/>
      <c r="U71"/>
      <c r="V71"/>
      <c r="W71"/>
      <c r="X71"/>
      <c r="Y71"/>
    </row>
    <row r="72" spans="1:25">
      <c r="B72" s="5" t="s">
        <v>1260</v>
      </c>
      <c r="C72" s="147" t="s">
        <v>1261</v>
      </c>
      <c r="D72" s="84">
        <v>5888.5839999999998</v>
      </c>
      <c r="E72" s="149"/>
      <c r="F72" s="84" t="s">
        <v>1262</v>
      </c>
      <c r="G72" s="84" t="s">
        <v>1263</v>
      </c>
      <c r="H72" s="84" t="s">
        <v>1264</v>
      </c>
      <c r="I72" s="22" t="s">
        <v>1100</v>
      </c>
      <c r="J72" s="84" t="s">
        <v>1101</v>
      </c>
      <c r="K72" s="84" t="s">
        <v>1102</v>
      </c>
      <c r="L72" s="177"/>
      <c r="S72"/>
      <c r="T72"/>
      <c r="U72"/>
      <c r="V72"/>
      <c r="W72"/>
      <c r="X72"/>
      <c r="Y72"/>
    </row>
    <row r="73" spans="1:25">
      <c r="B73" s="183"/>
      <c r="C73" s="147" t="s">
        <v>1099</v>
      </c>
      <c r="D73" s="84">
        <v>5889.9508999999998</v>
      </c>
      <c r="E73" s="149"/>
      <c r="F73" s="84" t="s">
        <v>652</v>
      </c>
      <c r="G73" s="84" t="s">
        <v>653</v>
      </c>
      <c r="H73" s="84" t="s">
        <v>654</v>
      </c>
      <c r="I73" s="22" t="s">
        <v>1294</v>
      </c>
      <c r="J73" s="84" t="s">
        <v>1295</v>
      </c>
      <c r="K73" s="84" t="s">
        <v>501</v>
      </c>
      <c r="L73" s="177"/>
      <c r="S73" s="35"/>
      <c r="T73" s="35"/>
      <c r="U73" s="35"/>
      <c r="V73" s="35"/>
      <c r="W73"/>
      <c r="X73"/>
      <c r="Y73"/>
    </row>
    <row r="74" spans="1:25">
      <c r="B74" s="182"/>
      <c r="C74" s="147" t="s">
        <v>502</v>
      </c>
      <c r="D74" s="84">
        <v>5891.451</v>
      </c>
      <c r="E74" s="149"/>
      <c r="F74" s="84" t="s">
        <v>503</v>
      </c>
      <c r="G74" s="84" t="s">
        <v>504</v>
      </c>
      <c r="H74" s="84" t="s">
        <v>505</v>
      </c>
      <c r="I74" s="22" t="s">
        <v>480</v>
      </c>
      <c r="J74" s="84" t="s">
        <v>496</v>
      </c>
      <c r="K74" s="84" t="s">
        <v>440</v>
      </c>
      <c r="L74" s="177"/>
      <c r="S74"/>
      <c r="T74"/>
      <c r="U74"/>
      <c r="V74"/>
      <c r="W74"/>
      <c r="X74"/>
      <c r="Y74"/>
    </row>
    <row r="75" spans="1:25">
      <c r="B75" s="182"/>
      <c r="C75" s="147" t="s">
        <v>497</v>
      </c>
      <c r="D75" s="155">
        <v>7647.38</v>
      </c>
      <c r="E75" s="149"/>
      <c r="F75" s="84" t="s">
        <v>1132</v>
      </c>
      <c r="G75" s="84" t="s">
        <v>1095</v>
      </c>
      <c r="H75" s="84" t="s">
        <v>1293</v>
      </c>
      <c r="I75" s="22" t="s">
        <v>498</v>
      </c>
      <c r="J75" s="84" t="s">
        <v>499</v>
      </c>
      <c r="K75" s="84" t="s">
        <v>500</v>
      </c>
      <c r="L75" s="177"/>
      <c r="S75"/>
      <c r="T75"/>
      <c r="U75"/>
      <c r="V75"/>
      <c r="W75"/>
      <c r="X75"/>
      <c r="Y75"/>
    </row>
    <row r="76" spans="1:25">
      <c r="B76" s="182"/>
      <c r="C76" s="147" t="s">
        <v>374</v>
      </c>
      <c r="D76" s="84">
        <v>7698.9647000000004</v>
      </c>
      <c r="E76" s="149"/>
      <c r="F76" s="84" t="s">
        <v>375</v>
      </c>
      <c r="G76" s="84" t="s">
        <v>376</v>
      </c>
      <c r="H76" s="84" t="s">
        <v>377</v>
      </c>
      <c r="I76" s="22" t="s">
        <v>378</v>
      </c>
      <c r="J76" s="84" t="s">
        <v>379</v>
      </c>
      <c r="K76" s="84" t="s">
        <v>380</v>
      </c>
      <c r="L76" s="177"/>
      <c r="S76"/>
      <c r="T76"/>
      <c r="U76"/>
      <c r="V76"/>
      <c r="W76"/>
      <c r="X76"/>
      <c r="Y76"/>
    </row>
    <row r="77" spans="1:25">
      <c r="B77" s="182"/>
      <c r="C77" s="147"/>
      <c r="D77" s="84"/>
      <c r="E77" s="149"/>
      <c r="F77" s="84"/>
      <c r="G77" s="177"/>
      <c r="H77" s="177"/>
      <c r="J77" s="177"/>
      <c r="K77" s="177"/>
      <c r="L77" s="177"/>
      <c r="S77"/>
      <c r="T77"/>
      <c r="U77"/>
      <c r="V77"/>
      <c r="W77"/>
      <c r="X77"/>
      <c r="Y77"/>
    </row>
    <row r="78" spans="1:25">
      <c r="B78" s="182"/>
      <c r="C78" s="147" t="s">
        <v>1302</v>
      </c>
      <c r="D78" s="748" t="s">
        <v>1297</v>
      </c>
      <c r="E78" s="748"/>
      <c r="F78" s="84" t="s">
        <v>381</v>
      </c>
      <c r="G78" s="177"/>
      <c r="H78" s="177"/>
      <c r="I78" s="173" t="s">
        <v>1139</v>
      </c>
      <c r="J78" s="736" t="s">
        <v>1140</v>
      </c>
      <c r="K78" s="736"/>
      <c r="L78" s="148" t="s">
        <v>1141</v>
      </c>
      <c r="S78"/>
      <c r="T78"/>
      <c r="U78"/>
      <c r="V78"/>
      <c r="W78"/>
      <c r="X78"/>
      <c r="Y78"/>
    </row>
    <row r="79" spans="1:25">
      <c r="B79" s="182"/>
      <c r="C79" s="147" t="s">
        <v>1303</v>
      </c>
      <c r="D79" s="748" t="s">
        <v>1298</v>
      </c>
      <c r="E79" s="748"/>
      <c r="F79" s="19"/>
      <c r="G79" s="177"/>
      <c r="H79" s="177"/>
      <c r="J79" s="736" t="s">
        <v>441</v>
      </c>
      <c r="K79" s="736"/>
      <c r="L79" s="148" t="s">
        <v>1143</v>
      </c>
      <c r="S79"/>
      <c r="T79"/>
      <c r="U79"/>
      <c r="V79"/>
      <c r="W79"/>
      <c r="X79"/>
      <c r="Y79"/>
    </row>
    <row r="80" spans="1:25">
      <c r="B80" s="182"/>
      <c r="C80" s="147" t="s">
        <v>1304</v>
      </c>
      <c r="D80" s="748" t="s">
        <v>1299</v>
      </c>
      <c r="E80" s="748"/>
      <c r="F80" s="19"/>
      <c r="G80" s="177"/>
      <c r="H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147" t="s">
        <v>1305</v>
      </c>
      <c r="D81" s="748" t="s">
        <v>1138</v>
      </c>
      <c r="E81" s="748"/>
      <c r="F81" s="19"/>
      <c r="G81" s="177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182"/>
      <c r="C82" s="85"/>
      <c r="D82" s="177"/>
      <c r="E82" s="15"/>
      <c r="F82" s="19"/>
      <c r="G82" s="177"/>
      <c r="H82" s="177"/>
      <c r="I82" s="177"/>
      <c r="J82" s="177"/>
      <c r="K82" s="177"/>
      <c r="L82" s="177"/>
      <c r="S82"/>
      <c r="T82"/>
      <c r="U82"/>
      <c r="V82"/>
      <c r="W82"/>
      <c r="X82"/>
      <c r="Y82"/>
    </row>
    <row r="83" spans="2:25">
      <c r="B83" s="182"/>
      <c r="C83" s="28" t="s">
        <v>786</v>
      </c>
      <c r="D83" s="175">
        <v>1</v>
      </c>
      <c r="E83" s="749" t="s">
        <v>1032</v>
      </c>
      <c r="F83" s="749"/>
      <c r="G83" s="749"/>
      <c r="H83" s="177"/>
      <c r="I83" s="177"/>
      <c r="J83" s="177"/>
      <c r="K83" s="177"/>
      <c r="L83" s="177"/>
      <c r="S83"/>
      <c r="T83"/>
      <c r="U83"/>
      <c r="V83"/>
      <c r="W83"/>
      <c r="X83"/>
      <c r="Y83"/>
    </row>
    <row r="84" spans="2:25">
      <c r="B84" s="182"/>
      <c r="C84" s="19"/>
      <c r="D84" s="28"/>
      <c r="E84" s="750" t="s">
        <v>1183</v>
      </c>
      <c r="F84" s="751"/>
      <c r="G84" s="751"/>
      <c r="H84" s="177"/>
      <c r="I84" s="177"/>
      <c r="J84" s="177"/>
      <c r="K84" s="177"/>
      <c r="L84" s="177"/>
      <c r="S84"/>
      <c r="T84"/>
      <c r="U84"/>
      <c r="V84"/>
      <c r="W84"/>
      <c r="X84"/>
      <c r="Y84"/>
    </row>
    <row r="85" spans="2:25">
      <c r="B85" s="182"/>
      <c r="C85" s="85"/>
      <c r="D85" s="28">
        <v>2</v>
      </c>
      <c r="E85" s="749" t="s">
        <v>1008</v>
      </c>
      <c r="F85" s="749"/>
      <c r="G85" s="749"/>
      <c r="H85" s="177"/>
      <c r="I85" s="177"/>
      <c r="J85" s="177"/>
      <c r="K85" s="177"/>
      <c r="L85" s="177"/>
      <c r="S85"/>
      <c r="T85"/>
      <c r="U85"/>
      <c r="V85"/>
      <c r="W85"/>
      <c r="X85"/>
      <c r="Y85"/>
    </row>
    <row r="86" spans="2:25">
      <c r="B86" s="182"/>
      <c r="C86" s="85"/>
      <c r="D86" s="28"/>
      <c r="E86" s="750" t="s">
        <v>1009</v>
      </c>
      <c r="F86" s="751"/>
      <c r="G86" s="751"/>
      <c r="H86" s="177"/>
      <c r="I86" s="177"/>
      <c r="J86" s="177"/>
      <c r="K86" s="177"/>
      <c r="L86" s="177"/>
      <c r="S86"/>
      <c r="T86"/>
      <c r="U86"/>
      <c r="V86"/>
      <c r="W86"/>
      <c r="X86"/>
      <c r="Y86"/>
    </row>
    <row r="87" spans="2:25">
      <c r="B87" s="182"/>
      <c r="C87" s="177"/>
      <c r="D87" s="175">
        <v>3</v>
      </c>
      <c r="E87" s="736" t="s">
        <v>1010</v>
      </c>
      <c r="F87" s="736"/>
      <c r="G87" s="736"/>
      <c r="H87" s="177"/>
      <c r="I87" s="177"/>
      <c r="J87" s="177"/>
      <c r="K87" s="177"/>
      <c r="L87" s="177"/>
      <c r="S87"/>
      <c r="T87"/>
      <c r="U87"/>
      <c r="V87"/>
      <c r="W87"/>
      <c r="X87"/>
      <c r="Y87"/>
    </row>
    <row r="88" spans="2:25">
      <c r="B88" s="182"/>
      <c r="C88" s="177"/>
      <c r="D88" s="175"/>
      <c r="E88" s="746" t="s">
        <v>1353</v>
      </c>
      <c r="F88" s="746"/>
      <c r="G88" s="746"/>
      <c r="H88" s="177"/>
      <c r="I88" s="177"/>
      <c r="J88" s="177"/>
      <c r="K88" s="177"/>
      <c r="L88" s="177"/>
      <c r="S88"/>
      <c r="T88"/>
      <c r="U88"/>
      <c r="V88"/>
      <c r="W88"/>
      <c r="X88"/>
      <c r="Y88"/>
    </row>
    <row r="89" spans="2:25">
      <c r="B89" s="182"/>
      <c r="C89" s="177"/>
      <c r="D89" s="175">
        <v>4</v>
      </c>
      <c r="E89" s="736" t="s">
        <v>1035</v>
      </c>
      <c r="F89" s="736"/>
      <c r="G89" s="736"/>
      <c r="H89" s="177"/>
      <c r="I89" s="177"/>
      <c r="J89" s="177"/>
      <c r="K89" s="177"/>
      <c r="L89" s="177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S12:V12"/>
    <mergeCell ref="AJ12:AK12"/>
    <mergeCell ref="AL12:AM12"/>
    <mergeCell ref="O12:P12"/>
    <mergeCell ref="Q12:R12"/>
    <mergeCell ref="W12:Y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3"/>
  <sheetViews>
    <sheetView topLeftCell="AF1" workbookViewId="0">
      <selection activeCell="AY19" sqref="AY19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614</v>
      </c>
      <c r="B4" s="3"/>
      <c r="C4" s="6"/>
      <c r="D4" s="43"/>
      <c r="E4" s="6"/>
      <c r="F4" s="738" t="s">
        <v>615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765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195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42" t="s">
        <v>119</v>
      </c>
      <c r="G7" s="742"/>
      <c r="H7" s="742"/>
      <c r="I7" s="742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42" t="s">
        <v>1205</v>
      </c>
      <c r="G8" s="742"/>
      <c r="H8" s="742"/>
      <c r="I8" s="742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190"/>
      <c r="D9" s="43"/>
      <c r="E9" s="8"/>
      <c r="F9" s="738" t="s">
        <v>196</v>
      </c>
      <c r="G9" s="738"/>
      <c r="H9" s="738"/>
      <c r="I9" s="738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190"/>
      <c r="D10" s="43"/>
      <c r="E10" s="8"/>
      <c r="F10" s="189"/>
      <c r="G10" s="189"/>
      <c r="H10" s="189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0.15694444444444444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1098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260.60000000000002</v>
      </c>
      <c r="Q14" s="100">
        <f>AVERAGE(O14:O16)</f>
        <v>267.16666666666669</v>
      </c>
      <c r="R14" s="100">
        <f>AVERAGE(P14:P16)</f>
        <v>260.73333333333335</v>
      </c>
      <c r="S14"/>
      <c r="T14" s="418"/>
      <c r="U14" s="438"/>
      <c r="V14" s="342"/>
      <c r="W14"/>
      <c r="X14"/>
      <c r="Y14"/>
    </row>
    <row r="15" spans="1:47">
      <c r="A15" s="45" t="s">
        <v>1338</v>
      </c>
      <c r="B15" s="45" t="s">
        <v>1266</v>
      </c>
      <c r="C15" s="38">
        <v>0.17222222222222225</v>
      </c>
      <c r="D15" s="32">
        <v>0</v>
      </c>
      <c r="E15" s="1">
        <v>30</v>
      </c>
      <c r="F15" s="19" t="s">
        <v>1037</v>
      </c>
      <c r="G15" s="47">
        <v>1190</v>
      </c>
      <c r="H15" s="1">
        <v>992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57" t="s">
        <v>616</v>
      </c>
      <c r="O15" s="100">
        <v>267.2</v>
      </c>
      <c r="P15" s="100">
        <v>260.8</v>
      </c>
      <c r="Q15" s="100">
        <v>267.2</v>
      </c>
      <c r="R15" s="100">
        <v>260.7</v>
      </c>
      <c r="S15"/>
      <c r="T15" s="418"/>
      <c r="U15" s="438"/>
      <c r="V15" s="342"/>
      <c r="W15"/>
      <c r="X15"/>
      <c r="Y15"/>
    </row>
    <row r="16" spans="1:47">
      <c r="A16" s="45" t="s">
        <v>1338</v>
      </c>
      <c r="B16" s="45" t="s">
        <v>1339</v>
      </c>
      <c r="C16" s="38">
        <v>0.17708333333333334</v>
      </c>
      <c r="D16" s="32">
        <v>0</v>
      </c>
      <c r="E16" s="1">
        <v>30</v>
      </c>
      <c r="F16" s="19" t="s">
        <v>1037</v>
      </c>
      <c r="G16" s="1">
        <v>1070</v>
      </c>
      <c r="H16" s="1">
        <v>872</v>
      </c>
      <c r="I16" s="91" t="s">
        <v>239</v>
      </c>
      <c r="J16" s="66" t="s">
        <v>1258</v>
      </c>
      <c r="K16" s="33">
        <v>4</v>
      </c>
      <c r="L16" s="33">
        <v>180</v>
      </c>
      <c r="M16" s="19">
        <v>5891.451</v>
      </c>
      <c r="N16" s="57"/>
      <c r="O16" s="100">
        <v>267.3</v>
      </c>
      <c r="P16" s="100">
        <v>260.8</v>
      </c>
      <c r="Q16" s="100">
        <v>267.2</v>
      </c>
      <c r="R16" s="100">
        <v>260.7</v>
      </c>
      <c r="S16"/>
      <c r="T16" s="418"/>
      <c r="U16" s="438"/>
      <c r="V16" s="342"/>
      <c r="W16"/>
      <c r="X16"/>
      <c r="Y16"/>
    </row>
    <row r="17" spans="1:46">
      <c r="A17" s="45" t="s">
        <v>1338</v>
      </c>
      <c r="B17" s="45" t="s">
        <v>1340</v>
      </c>
      <c r="C17" s="38">
        <v>0.19375000000000001</v>
      </c>
      <c r="D17" s="32">
        <v>0</v>
      </c>
      <c r="E17" s="1">
        <v>30</v>
      </c>
      <c r="F17" s="16" t="s">
        <v>1038</v>
      </c>
      <c r="G17" s="1">
        <v>880</v>
      </c>
      <c r="H17" s="1">
        <v>862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264.7</v>
      </c>
      <c r="P17" s="100">
        <v>262.60000000000002</v>
      </c>
      <c r="Q17" s="100">
        <v>264.7</v>
      </c>
      <c r="R17" s="100">
        <v>262.60000000000002</v>
      </c>
      <c r="S17"/>
      <c r="T17" s="418"/>
      <c r="U17" s="438"/>
      <c r="V17" s="342"/>
      <c r="W17"/>
      <c r="X17"/>
      <c r="Y17"/>
    </row>
    <row r="18" spans="1:46">
      <c r="A18" s="45" t="s">
        <v>1309</v>
      </c>
      <c r="B18" s="45" t="s">
        <v>1269</v>
      </c>
      <c r="C18" s="38">
        <v>0.21249999999999999</v>
      </c>
      <c r="E18" s="1">
        <v>30</v>
      </c>
      <c r="F18" s="16" t="s">
        <v>1039</v>
      </c>
      <c r="G18" s="1">
        <v>870</v>
      </c>
      <c r="H18" s="1">
        <f>H17-86</f>
        <v>776</v>
      </c>
      <c r="I18" t="s">
        <v>1093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Q18" s="100">
        <v>264.7</v>
      </c>
      <c r="R18" s="100">
        <v>262.60000000000002</v>
      </c>
      <c r="S18" s="431" t="s">
        <v>1188</v>
      </c>
      <c r="T18" s="418"/>
      <c r="U18" s="438"/>
      <c r="V18" s="342"/>
      <c r="W18"/>
      <c r="X18"/>
      <c r="Y18"/>
      <c r="Z18" s="675">
        <v>238.40607</v>
      </c>
      <c r="AA18" s="675">
        <v>-18.053280000000001</v>
      </c>
      <c r="AB18" s="672">
        <v>136.0035</v>
      </c>
      <c r="AC18" s="672">
        <v>26.458400000000001</v>
      </c>
      <c r="AD18" s="674">
        <v>13.1840304572</v>
      </c>
      <c r="AE18" s="672">
        <v>2.2330000000000001</v>
      </c>
      <c r="AF18" s="672">
        <v>0.35299999999999998</v>
      </c>
      <c r="AG18" s="672">
        <v>3.56</v>
      </c>
      <c r="AH18" s="672">
        <v>99.691999999999993</v>
      </c>
      <c r="AI18" s="671">
        <v>1937.954</v>
      </c>
      <c r="AJ18" s="672">
        <v>355.95132999999998</v>
      </c>
      <c r="AK18" s="672">
        <v>-2.9748399999999999</v>
      </c>
      <c r="AL18" s="672">
        <v>350.01557000000003</v>
      </c>
      <c r="AM18" s="672">
        <v>-0.67806999999999995</v>
      </c>
      <c r="AN18" s="670">
        <v>151581131</v>
      </c>
      <c r="AO18" s="673">
        <v>0.24140010000000001</v>
      </c>
      <c r="AP18" s="670">
        <v>369839.33003999997</v>
      </c>
      <c r="AQ18" s="673">
        <v>-0.2739086</v>
      </c>
      <c r="AR18" s="672">
        <v>173.61789999999999</v>
      </c>
      <c r="AS18" s="670" t="s">
        <v>473</v>
      </c>
      <c r="AT18" s="672">
        <v>6.3667999999999996</v>
      </c>
    </row>
    <row r="19" spans="1:46">
      <c r="A19" s="45" t="s">
        <v>822</v>
      </c>
      <c r="B19" s="45" t="s">
        <v>1244</v>
      </c>
      <c r="C19" s="15">
        <v>0.21527777777777779</v>
      </c>
      <c r="D19" s="32"/>
      <c r="E19" s="19">
        <v>300</v>
      </c>
      <c r="F19" s="16" t="s">
        <v>1039</v>
      </c>
      <c r="G19" s="1">
        <v>870</v>
      </c>
      <c r="H19" s="1">
        <v>776</v>
      </c>
      <c r="I19" t="s">
        <v>1300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Q19" s="100">
        <v>264.7</v>
      </c>
      <c r="R19" s="100">
        <v>262.60000000000002</v>
      </c>
      <c r="S19" s="431" t="s">
        <v>1100</v>
      </c>
      <c r="T19" s="418">
        <v>0</v>
      </c>
      <c r="U19" s="441">
        <v>0</v>
      </c>
      <c r="V19" s="431" t="s">
        <v>12</v>
      </c>
      <c r="W19" s="671">
        <v>86.126934252565007</v>
      </c>
      <c r="X19" s="671">
        <v>-9.2882219798360044</v>
      </c>
      <c r="Y19" s="671">
        <v>161.31441164617877</v>
      </c>
      <c r="Z19" s="675">
        <v>238.45715000000001</v>
      </c>
      <c r="AA19" s="675">
        <v>-18.067519999999998</v>
      </c>
      <c r="AB19" s="672">
        <v>137.45009999999999</v>
      </c>
      <c r="AC19" s="672">
        <v>27.438099999999999</v>
      </c>
      <c r="AD19" s="674">
        <v>13.3010165504</v>
      </c>
      <c r="AE19" s="672">
        <v>2.16</v>
      </c>
      <c r="AF19" s="672">
        <v>0.34200000000000003</v>
      </c>
      <c r="AG19" s="672">
        <v>3.56</v>
      </c>
      <c r="AH19" s="672">
        <v>99.688000000000002</v>
      </c>
      <c r="AI19" s="671">
        <v>1938.548</v>
      </c>
      <c r="AJ19" s="672">
        <v>355.93790000000001</v>
      </c>
      <c r="AK19" s="672">
        <v>-2.9721799999999998</v>
      </c>
      <c r="AL19" s="672">
        <v>349.95636000000002</v>
      </c>
      <c r="AM19" s="672">
        <v>-0.67820999999999998</v>
      </c>
      <c r="AN19" s="670">
        <v>151581232.19999999</v>
      </c>
      <c r="AO19" s="673">
        <v>0.2403526</v>
      </c>
      <c r="AP19" s="670">
        <v>369726.02334000001</v>
      </c>
      <c r="AQ19" s="673">
        <v>-0.2656191</v>
      </c>
      <c r="AR19" s="672">
        <v>173.5761</v>
      </c>
      <c r="AS19" s="670" t="s">
        <v>473</v>
      </c>
      <c r="AT19" s="672">
        <v>6.4084000000000003</v>
      </c>
    </row>
    <row r="20" spans="1:46">
      <c r="A20" s="45" t="s">
        <v>437</v>
      </c>
      <c r="B20" s="45" t="s">
        <v>1221</v>
      </c>
      <c r="C20" s="38">
        <v>0.22152777777777777</v>
      </c>
      <c r="E20" s="19">
        <v>300</v>
      </c>
      <c r="F20" s="16" t="s">
        <v>1039</v>
      </c>
      <c r="G20" s="1">
        <v>870</v>
      </c>
      <c r="H20" s="1">
        <v>776</v>
      </c>
      <c r="I20" s="57" t="s">
        <v>1300</v>
      </c>
      <c r="J20" s="92" t="s">
        <v>796</v>
      </c>
      <c r="K20" s="33">
        <v>4</v>
      </c>
      <c r="L20" s="33">
        <v>180</v>
      </c>
      <c r="M20" s="19">
        <v>7698.9647000000004</v>
      </c>
      <c r="N20" s="57"/>
      <c r="Q20" s="100">
        <v>264.7</v>
      </c>
      <c r="R20" s="100">
        <v>262.60000000000002</v>
      </c>
      <c r="S20" s="431" t="s">
        <v>652</v>
      </c>
      <c r="T20" s="418">
        <v>0</v>
      </c>
      <c r="U20" s="441">
        <v>0</v>
      </c>
      <c r="V20" s="431" t="s">
        <v>13</v>
      </c>
      <c r="W20" s="671">
        <v>-92.159485186843909</v>
      </c>
      <c r="X20" s="671">
        <v>28.085816484210593</v>
      </c>
      <c r="Y20" s="671">
        <v>161.26304364248017</v>
      </c>
      <c r="Z20" s="675">
        <v>238.52213</v>
      </c>
      <c r="AA20" s="675">
        <v>-18.085540000000002</v>
      </c>
      <c r="AB20" s="672">
        <v>139.36279999999999</v>
      </c>
      <c r="AC20" s="672">
        <v>28.657800000000002</v>
      </c>
      <c r="AD20" s="674">
        <v>13.451427241499999</v>
      </c>
      <c r="AE20" s="672">
        <v>2.077</v>
      </c>
      <c r="AF20" s="672">
        <v>0.32800000000000001</v>
      </c>
      <c r="AG20" s="672">
        <v>3.56</v>
      </c>
      <c r="AH20" s="672">
        <v>99.683000000000007</v>
      </c>
      <c r="AI20" s="671">
        <v>1939.2850000000001</v>
      </c>
      <c r="AJ20" s="672">
        <v>355.91989999999998</v>
      </c>
      <c r="AK20" s="672">
        <v>-2.9688599999999998</v>
      </c>
      <c r="AL20" s="672">
        <v>349.88022999999998</v>
      </c>
      <c r="AM20" s="672">
        <v>-0.67839000000000005</v>
      </c>
      <c r="AN20" s="670">
        <v>151581361.59999999</v>
      </c>
      <c r="AO20" s="673">
        <v>0.23900569999999999</v>
      </c>
      <c r="AP20" s="670">
        <v>369585.53327999997</v>
      </c>
      <c r="AQ20" s="673">
        <v>-0.25466620000000001</v>
      </c>
      <c r="AR20" s="672">
        <v>173.52289999999999</v>
      </c>
      <c r="AS20" s="670" t="s">
        <v>473</v>
      </c>
      <c r="AT20" s="672">
        <v>6.4615</v>
      </c>
    </row>
    <row r="21" spans="1:46">
      <c r="A21" s="45" t="s">
        <v>437</v>
      </c>
      <c r="B21" s="45" t="s">
        <v>1221</v>
      </c>
      <c r="C21" s="38">
        <v>0.22708333333333333</v>
      </c>
      <c r="D21" s="32"/>
      <c r="E21" s="19">
        <v>300</v>
      </c>
      <c r="F21" s="16" t="s">
        <v>1039</v>
      </c>
      <c r="G21" s="1">
        <v>870</v>
      </c>
      <c r="H21" s="1">
        <v>776</v>
      </c>
      <c r="I21" s="57" t="s">
        <v>792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264.7</v>
      </c>
      <c r="R21" s="100">
        <v>262.60000000000002</v>
      </c>
      <c r="S21" s="431" t="s">
        <v>652</v>
      </c>
      <c r="T21" s="418">
        <v>0</v>
      </c>
      <c r="U21" s="441">
        <v>0</v>
      </c>
      <c r="V21" s="431" t="s">
        <v>203</v>
      </c>
      <c r="W21" s="671">
        <v>-92.245783197146096</v>
      </c>
      <c r="X21" s="671">
        <v>26.573566231160033</v>
      </c>
      <c r="Y21" s="671">
        <v>369.43180509596959</v>
      </c>
      <c r="Z21" s="675">
        <v>238.57924</v>
      </c>
      <c r="AA21" s="675">
        <v>-18.101289999999999</v>
      </c>
      <c r="AB21" s="672">
        <v>141.114</v>
      </c>
      <c r="AC21" s="672">
        <v>29.702200000000001</v>
      </c>
      <c r="AD21" s="674">
        <v>13.585125633700001</v>
      </c>
      <c r="AE21" s="672">
        <v>2.0110000000000001</v>
      </c>
      <c r="AF21" s="672">
        <v>0.318</v>
      </c>
      <c r="AG21" s="672">
        <v>3.56</v>
      </c>
      <c r="AH21" s="672">
        <v>99.677999999999997</v>
      </c>
      <c r="AI21" s="671">
        <v>1939.914</v>
      </c>
      <c r="AJ21" s="672">
        <v>355.90323000000001</v>
      </c>
      <c r="AK21" s="672">
        <v>-2.9660099999999998</v>
      </c>
      <c r="AL21" s="672">
        <v>349.81256999999999</v>
      </c>
      <c r="AM21" s="672">
        <v>-0.67854999999999999</v>
      </c>
      <c r="AN21" s="670">
        <v>151581476</v>
      </c>
      <c r="AO21" s="673">
        <v>0.23780850000000001</v>
      </c>
      <c r="AP21" s="670">
        <v>369465.68572000001</v>
      </c>
      <c r="AQ21" s="673">
        <v>-0.24466360000000001</v>
      </c>
      <c r="AR21" s="672">
        <v>173.47620000000001</v>
      </c>
      <c r="AS21" s="670" t="s">
        <v>473</v>
      </c>
      <c r="AT21" s="672">
        <v>6.5080999999999998</v>
      </c>
    </row>
    <row r="22" spans="1:46">
      <c r="A22" s="50" t="s">
        <v>1309</v>
      </c>
      <c r="B22" s="25" t="s">
        <v>582</v>
      </c>
      <c r="C22" s="38">
        <v>0.25138888888888888</v>
      </c>
      <c r="E22" s="19">
        <v>30</v>
      </c>
      <c r="F22" s="16" t="s">
        <v>1037</v>
      </c>
      <c r="G22" s="1">
        <v>1190</v>
      </c>
      <c r="H22" s="1">
        <v>1098</v>
      </c>
      <c r="I22" s="91" t="s">
        <v>1093</v>
      </c>
      <c r="J22" s="92" t="s">
        <v>796</v>
      </c>
      <c r="K22" s="33">
        <v>4</v>
      </c>
      <c r="L22" s="33">
        <v>180</v>
      </c>
      <c r="M22" s="19">
        <v>5889.9508999999998</v>
      </c>
      <c r="N22" s="91" t="s">
        <v>802</v>
      </c>
      <c r="Q22" s="100">
        <f>AVERAGE(O29,O36,O50,O57:O59)</f>
        <v>267.01666666666665</v>
      </c>
      <c r="R22" s="100">
        <f>AVERAGE(P29,P36,P50,P57:P59)</f>
        <v>269.61666666666667</v>
      </c>
      <c r="S22" s="431" t="s">
        <v>1188</v>
      </c>
      <c r="T22" s="418"/>
      <c r="U22" s="438"/>
      <c r="V22" s="342"/>
      <c r="W22"/>
      <c r="X22"/>
      <c r="Y22"/>
      <c r="Z22" s="675">
        <v>238.80224999999999</v>
      </c>
      <c r="AA22" s="675">
        <v>-18.1615</v>
      </c>
      <c r="AB22" s="672">
        <v>148.61279999999999</v>
      </c>
      <c r="AC22" s="672">
        <v>33.462499999999999</v>
      </c>
      <c r="AD22" s="674">
        <v>14.1199192026</v>
      </c>
      <c r="AE22" s="672">
        <v>1.8080000000000001</v>
      </c>
      <c r="AF22" s="672">
        <v>0.28599999999999998</v>
      </c>
      <c r="AG22" s="672">
        <v>3.57</v>
      </c>
      <c r="AH22" s="672">
        <v>99.66</v>
      </c>
      <c r="AI22" s="671">
        <v>1942.173</v>
      </c>
      <c r="AJ22" s="672">
        <v>355.83084000000002</v>
      </c>
      <c r="AK22" s="672">
        <v>-2.9559099999999998</v>
      </c>
      <c r="AL22" s="672">
        <v>349.5419</v>
      </c>
      <c r="AM22" s="672">
        <v>-0.67920000000000003</v>
      </c>
      <c r="AN22" s="670">
        <v>151581928</v>
      </c>
      <c r="AO22" s="673">
        <v>0.2330198</v>
      </c>
      <c r="AP22" s="670">
        <v>369035.97743999999</v>
      </c>
      <c r="AQ22" s="673">
        <v>-0.20238030000000001</v>
      </c>
      <c r="AR22" s="672">
        <v>173.29349999999999</v>
      </c>
      <c r="AS22" s="670" t="s">
        <v>473</v>
      </c>
      <c r="AT22" s="672">
        <v>6.6902999999999997</v>
      </c>
    </row>
    <row r="23" spans="1:46">
      <c r="A23" s="50" t="s">
        <v>822</v>
      </c>
      <c r="B23" s="25" t="s">
        <v>794</v>
      </c>
      <c r="C23" s="15">
        <v>0.25486111111111109</v>
      </c>
      <c r="E23" s="19">
        <v>300</v>
      </c>
      <c r="F23" s="16" t="s">
        <v>1037</v>
      </c>
      <c r="G23" s="16">
        <v>1190</v>
      </c>
      <c r="H23" s="16">
        <v>1098</v>
      </c>
      <c r="I23" s="91" t="s">
        <v>1300</v>
      </c>
      <c r="J23" s="92" t="s">
        <v>796</v>
      </c>
      <c r="K23" s="33">
        <v>4</v>
      </c>
      <c r="L23" s="33">
        <v>180</v>
      </c>
      <c r="M23" s="19">
        <v>5889.9508999999998</v>
      </c>
      <c r="N23" s="57"/>
      <c r="Q23" s="100">
        <v>267</v>
      </c>
      <c r="R23" s="100">
        <v>269.60000000000002</v>
      </c>
      <c r="S23" s="431" t="s">
        <v>1100</v>
      </c>
      <c r="T23" s="418">
        <v>0</v>
      </c>
      <c r="U23" s="441">
        <v>0</v>
      </c>
      <c r="V23" s="431" t="s">
        <v>12</v>
      </c>
      <c r="W23" s="671">
        <v>85.994838076706415</v>
      </c>
      <c r="X23" s="671">
        <v>-9.2635383778763956</v>
      </c>
      <c r="Y23" s="671">
        <v>160.9828966911407</v>
      </c>
      <c r="Z23" s="675">
        <v>238.85678999999999</v>
      </c>
      <c r="AA23" s="675">
        <v>-18.175840000000001</v>
      </c>
      <c r="AB23" s="672">
        <v>150.61179999999999</v>
      </c>
      <c r="AC23" s="672">
        <v>34.287100000000002</v>
      </c>
      <c r="AD23" s="674">
        <v>14.2536175949</v>
      </c>
      <c r="AE23" s="672">
        <v>1.77</v>
      </c>
      <c r="AF23" s="672">
        <v>0.28000000000000003</v>
      </c>
      <c r="AG23" s="672">
        <v>3.57</v>
      </c>
      <c r="AH23" s="672">
        <v>99.656000000000006</v>
      </c>
      <c r="AI23" s="671">
        <v>1942.67</v>
      </c>
      <c r="AJ23" s="672">
        <v>355.81142999999997</v>
      </c>
      <c r="AK23" s="672">
        <v>-2.95377</v>
      </c>
      <c r="AL23" s="672">
        <v>349.47424000000001</v>
      </c>
      <c r="AM23" s="672">
        <v>-0.67935999999999996</v>
      </c>
      <c r="AN23" s="670">
        <v>151582039.59999999</v>
      </c>
      <c r="AO23" s="673">
        <v>0.23182269999999999</v>
      </c>
      <c r="AP23" s="670">
        <v>368941.48744</v>
      </c>
      <c r="AQ23" s="673">
        <v>-0.1913021</v>
      </c>
      <c r="AR23" s="672">
        <v>173.24879999999999</v>
      </c>
      <c r="AS23" s="670" t="s">
        <v>473</v>
      </c>
      <c r="AT23" s="672">
        <v>6.7348999999999997</v>
      </c>
    </row>
    <row r="24" spans="1:46">
      <c r="A24" s="50" t="s">
        <v>822</v>
      </c>
      <c r="B24" s="25" t="s">
        <v>795</v>
      </c>
      <c r="C24" s="38">
        <v>0.26111111111111113</v>
      </c>
      <c r="E24" s="19">
        <v>300</v>
      </c>
      <c r="F24" s="16" t="s">
        <v>1037</v>
      </c>
      <c r="G24" s="1">
        <v>1190</v>
      </c>
      <c r="H24" s="1">
        <v>1098</v>
      </c>
      <c r="I24" s="57" t="s">
        <v>792</v>
      </c>
      <c r="J24" s="92" t="s">
        <v>796</v>
      </c>
      <c r="K24" s="33">
        <v>4</v>
      </c>
      <c r="L24" s="33">
        <v>180</v>
      </c>
      <c r="M24" s="19">
        <v>5889.9508999999998</v>
      </c>
      <c r="N24" s="57"/>
      <c r="Q24" s="100">
        <v>267</v>
      </c>
      <c r="R24" s="100">
        <v>269.60000000000002</v>
      </c>
      <c r="S24" s="431" t="s">
        <v>1100</v>
      </c>
      <c r="T24" s="418">
        <v>0</v>
      </c>
      <c r="U24" s="441">
        <v>0</v>
      </c>
      <c r="V24" s="431" t="s">
        <v>200</v>
      </c>
      <c r="W24" s="671">
        <v>85.958477130840421</v>
      </c>
      <c r="X24" s="671">
        <v>-9.6547519057972568</v>
      </c>
      <c r="Y24" s="671">
        <v>368.8106500449162</v>
      </c>
      <c r="Z24" s="675">
        <v>238.91763</v>
      </c>
      <c r="AA24" s="675">
        <v>-18.191610000000001</v>
      </c>
      <c r="AB24" s="672">
        <v>152.91919999999999</v>
      </c>
      <c r="AC24" s="672">
        <v>35.1541</v>
      </c>
      <c r="AD24" s="674">
        <v>14.404028286200001</v>
      </c>
      <c r="AE24" s="672">
        <v>1.732</v>
      </c>
      <c r="AF24" s="672">
        <v>0.27400000000000002</v>
      </c>
      <c r="AG24" s="672">
        <v>3.57</v>
      </c>
      <c r="AH24" s="672">
        <v>99.65</v>
      </c>
      <c r="AI24" s="671">
        <v>1943.1959999999999</v>
      </c>
      <c r="AJ24" s="672">
        <v>355.78904</v>
      </c>
      <c r="AK24" s="672">
        <v>-2.9515799999999999</v>
      </c>
      <c r="AL24" s="672">
        <v>349.39810999999997</v>
      </c>
      <c r="AM24" s="672">
        <v>-0.67954000000000003</v>
      </c>
      <c r="AN24" s="670">
        <v>151582164.40000001</v>
      </c>
      <c r="AO24" s="673">
        <v>0.23047590000000001</v>
      </c>
      <c r="AP24" s="670">
        <v>368841.59802999999</v>
      </c>
      <c r="AQ24" s="673">
        <v>-0.17862720000000001</v>
      </c>
      <c r="AR24" s="672">
        <v>173.19890000000001</v>
      </c>
      <c r="AS24" s="670" t="s">
        <v>473</v>
      </c>
      <c r="AT24" s="672">
        <v>6.7847</v>
      </c>
    </row>
    <row r="25" spans="1:46">
      <c r="A25" s="50" t="s">
        <v>822</v>
      </c>
      <c r="B25" s="25" t="s">
        <v>797</v>
      </c>
      <c r="C25" s="15">
        <v>0.26874999999999999</v>
      </c>
      <c r="D25" s="32"/>
      <c r="E25" s="19">
        <v>300</v>
      </c>
      <c r="F25" s="16" t="s">
        <v>1037</v>
      </c>
      <c r="G25" s="16">
        <v>1190</v>
      </c>
      <c r="H25" s="16">
        <v>1098</v>
      </c>
      <c r="I25" s="91" t="s">
        <v>943</v>
      </c>
      <c r="J25" s="92" t="s">
        <v>796</v>
      </c>
      <c r="K25" s="33">
        <v>4</v>
      </c>
      <c r="L25" s="33">
        <v>180</v>
      </c>
      <c r="M25" s="19">
        <v>5889.9508999999998</v>
      </c>
      <c r="Q25" s="100">
        <v>267</v>
      </c>
      <c r="R25" s="100">
        <v>269.60000000000002</v>
      </c>
      <c r="S25" s="431" t="s">
        <v>1100</v>
      </c>
      <c r="T25" s="418">
        <v>-28</v>
      </c>
      <c r="U25" s="441">
        <v>0</v>
      </c>
      <c r="V25" s="431" t="s">
        <v>12</v>
      </c>
      <c r="W25" s="671">
        <v>85.887120042587895</v>
      </c>
      <c r="X25" s="671">
        <v>-10.345159857105848</v>
      </c>
      <c r="Y25" s="671">
        <v>872.91870371853292</v>
      </c>
      <c r="Z25" s="675">
        <v>238.99133</v>
      </c>
      <c r="AA25" s="675">
        <v>-18.210360000000001</v>
      </c>
      <c r="AB25" s="672">
        <v>155.82079999999999</v>
      </c>
      <c r="AC25" s="672">
        <v>36.122</v>
      </c>
      <c r="AD25" s="674">
        <v>14.5878635757</v>
      </c>
      <c r="AE25" s="672">
        <v>1.6919999999999999</v>
      </c>
      <c r="AF25" s="672">
        <v>0.26800000000000002</v>
      </c>
      <c r="AG25" s="672">
        <v>3.57</v>
      </c>
      <c r="AH25" s="672">
        <v>99.644000000000005</v>
      </c>
      <c r="AI25" s="671">
        <v>1943.79</v>
      </c>
      <c r="AJ25" s="672">
        <v>355.76092999999997</v>
      </c>
      <c r="AK25" s="672">
        <v>-2.94923</v>
      </c>
      <c r="AL25" s="672">
        <v>349.30507</v>
      </c>
      <c r="AM25" s="672">
        <v>-0.67976000000000003</v>
      </c>
      <c r="AN25" s="670">
        <v>151582316</v>
      </c>
      <c r="AO25" s="673">
        <v>0.2288299</v>
      </c>
      <c r="AP25" s="670">
        <v>368728.89344999997</v>
      </c>
      <c r="AQ25" s="673">
        <v>-0.16285740000000001</v>
      </c>
      <c r="AR25" s="672">
        <v>173.13839999999999</v>
      </c>
      <c r="AS25" s="670" t="s">
        <v>473</v>
      </c>
      <c r="AT25" s="672">
        <v>6.8451000000000004</v>
      </c>
    </row>
    <row r="26" spans="1:46">
      <c r="A26" s="50" t="s">
        <v>822</v>
      </c>
      <c r="B26" s="25" t="s">
        <v>798</v>
      </c>
      <c r="C26" s="38">
        <v>0.27430555555555552</v>
      </c>
      <c r="E26" s="19">
        <v>300</v>
      </c>
      <c r="F26" s="16" t="s">
        <v>1037</v>
      </c>
      <c r="G26" s="1">
        <v>1190</v>
      </c>
      <c r="H26" s="1">
        <v>1098</v>
      </c>
      <c r="I26" s="57" t="s">
        <v>944</v>
      </c>
      <c r="J26" s="92" t="s">
        <v>796</v>
      </c>
      <c r="K26" s="33">
        <v>4</v>
      </c>
      <c r="L26" s="33">
        <v>180</v>
      </c>
      <c r="M26" s="19">
        <v>5889.9508999999998</v>
      </c>
      <c r="Q26" s="100">
        <v>267</v>
      </c>
      <c r="R26" s="100">
        <v>269.60000000000002</v>
      </c>
      <c r="S26" s="431" t="s">
        <v>1100</v>
      </c>
      <c r="T26" s="418">
        <v>-42</v>
      </c>
      <c r="U26" s="441">
        <v>0</v>
      </c>
      <c r="V26" s="431" t="s">
        <v>12</v>
      </c>
      <c r="W26" s="671">
        <v>85.826106555375276</v>
      </c>
      <c r="X26" s="671">
        <v>-10.68783343726394</v>
      </c>
      <c r="Y26" s="671">
        <v>1228.8250444886266</v>
      </c>
      <c r="Z26" s="675">
        <v>239.04451</v>
      </c>
      <c r="AA26" s="675">
        <v>-18.22363</v>
      </c>
      <c r="AB26" s="672">
        <v>157.98500000000001</v>
      </c>
      <c r="AC26" s="672">
        <v>36.759500000000003</v>
      </c>
      <c r="AD26" s="674">
        <v>14.721561968</v>
      </c>
      <c r="AE26" s="672">
        <v>1.667</v>
      </c>
      <c r="AF26" s="672">
        <v>0.26400000000000001</v>
      </c>
      <c r="AG26" s="672">
        <v>3.57</v>
      </c>
      <c r="AH26" s="672">
        <v>99.64</v>
      </c>
      <c r="AI26" s="671">
        <v>1944.1880000000001</v>
      </c>
      <c r="AJ26" s="672">
        <v>355.74000999999998</v>
      </c>
      <c r="AK26" s="672">
        <v>-2.9477699999999998</v>
      </c>
      <c r="AL26" s="672">
        <v>349.23739999999998</v>
      </c>
      <c r="AM26" s="672">
        <v>-0.67991999999999997</v>
      </c>
      <c r="AN26" s="670">
        <v>151582425.5</v>
      </c>
      <c r="AO26" s="673">
        <v>0.2276329</v>
      </c>
      <c r="AP26" s="670">
        <v>368653.51155</v>
      </c>
      <c r="AQ26" s="673">
        <v>-0.1512146</v>
      </c>
      <c r="AR26" s="672">
        <v>173.09479999999999</v>
      </c>
      <c r="AS26" s="670" t="s">
        <v>473</v>
      </c>
      <c r="AT26" s="672">
        <v>6.8886000000000003</v>
      </c>
    </row>
    <row r="27" spans="1:46">
      <c r="A27" s="50" t="s">
        <v>1309</v>
      </c>
      <c r="B27" s="25" t="s">
        <v>799</v>
      </c>
      <c r="C27" s="38">
        <v>0.27916666666666667</v>
      </c>
      <c r="E27" s="19">
        <v>30</v>
      </c>
      <c r="F27" s="16" t="s">
        <v>1037</v>
      </c>
      <c r="G27" s="16">
        <v>1190</v>
      </c>
      <c r="H27" s="16">
        <v>1098</v>
      </c>
      <c r="I27" s="57" t="s">
        <v>1093</v>
      </c>
      <c r="J27" s="92" t="s">
        <v>796</v>
      </c>
      <c r="K27" s="33">
        <v>4</v>
      </c>
      <c r="L27" s="33">
        <v>180</v>
      </c>
      <c r="M27" s="19">
        <v>5889.9508999999998</v>
      </c>
      <c r="Q27" s="100">
        <v>267</v>
      </c>
      <c r="R27" s="100">
        <v>269.60000000000002</v>
      </c>
      <c r="S27" s="431" t="s">
        <v>1188</v>
      </c>
      <c r="T27" s="418"/>
      <c r="U27" s="438"/>
      <c r="V27" s="342"/>
      <c r="W27"/>
      <c r="X27"/>
      <c r="Y27"/>
      <c r="Z27" s="675">
        <v>239.07097999999999</v>
      </c>
      <c r="AA27" s="675">
        <v>-18.230149999999998</v>
      </c>
      <c r="AB27" s="672">
        <v>159.08340000000001</v>
      </c>
      <c r="AC27" s="672">
        <v>37.0565</v>
      </c>
      <c r="AD27" s="674">
        <v>14.788411164199999</v>
      </c>
      <c r="AE27" s="672">
        <v>1.6559999999999999</v>
      </c>
      <c r="AF27" s="672">
        <v>0.26200000000000001</v>
      </c>
      <c r="AG27" s="672">
        <v>3.57</v>
      </c>
      <c r="AH27" s="672">
        <v>99.637</v>
      </c>
      <c r="AI27" s="671">
        <v>1944.375</v>
      </c>
      <c r="AJ27" s="672">
        <v>355.72942</v>
      </c>
      <c r="AK27" s="672">
        <v>-2.94712</v>
      </c>
      <c r="AL27" s="672">
        <v>349.20357000000001</v>
      </c>
      <c r="AM27" s="672">
        <v>-0.68</v>
      </c>
      <c r="AN27" s="670">
        <v>151582480.09999999</v>
      </c>
      <c r="AO27" s="673">
        <v>0.2270344</v>
      </c>
      <c r="AP27" s="670">
        <v>368617.92440999998</v>
      </c>
      <c r="AQ27" s="673">
        <v>-0.14534320000000001</v>
      </c>
      <c r="AR27" s="672">
        <v>173.07300000000001</v>
      </c>
      <c r="AS27" s="670" t="s">
        <v>473</v>
      </c>
      <c r="AT27" s="672">
        <v>6.9103000000000003</v>
      </c>
    </row>
    <row r="28" spans="1:46">
      <c r="A28" s="50" t="s">
        <v>984</v>
      </c>
      <c r="B28" s="25" t="s">
        <v>561</v>
      </c>
      <c r="C28" s="38">
        <v>0.28055555555555556</v>
      </c>
      <c r="E28" s="19">
        <v>300</v>
      </c>
      <c r="F28" s="16" t="s">
        <v>1037</v>
      </c>
      <c r="G28" s="1">
        <v>1190</v>
      </c>
      <c r="H28" s="1">
        <v>1098</v>
      </c>
      <c r="I28" s="91" t="s">
        <v>3</v>
      </c>
      <c r="J28" s="92" t="s">
        <v>796</v>
      </c>
      <c r="K28" s="33">
        <v>4</v>
      </c>
      <c r="L28" s="33">
        <v>180</v>
      </c>
      <c r="M28" s="19">
        <v>5889.9508999999998</v>
      </c>
      <c r="Q28" s="100">
        <v>267</v>
      </c>
      <c r="R28" s="100">
        <v>269.60000000000002</v>
      </c>
      <c r="S28"/>
      <c r="T28" s="418"/>
      <c r="U28" s="438"/>
      <c r="V28" s="342"/>
      <c r="W28"/>
      <c r="X28"/>
      <c r="Y28"/>
    </row>
    <row r="29" spans="1:46">
      <c r="A29" s="50" t="s">
        <v>1338</v>
      </c>
      <c r="B29" s="25" t="s">
        <v>562</v>
      </c>
      <c r="C29" s="94">
        <v>0.28541666666666665</v>
      </c>
      <c r="D29" s="32">
        <v>0</v>
      </c>
      <c r="E29" s="19">
        <v>30</v>
      </c>
      <c r="F29" s="16" t="s">
        <v>1037</v>
      </c>
      <c r="G29" s="1">
        <v>1190</v>
      </c>
      <c r="H29" s="1">
        <v>992</v>
      </c>
      <c r="I29" s="35" t="s">
        <v>526</v>
      </c>
      <c r="J29" s="66" t="s">
        <v>1258</v>
      </c>
      <c r="K29" s="33">
        <v>4</v>
      </c>
      <c r="L29" s="33">
        <v>180</v>
      </c>
      <c r="M29" s="19">
        <v>5891.451</v>
      </c>
      <c r="N29" t="s">
        <v>766</v>
      </c>
      <c r="O29" s="100">
        <v>267.10000000000002</v>
      </c>
      <c r="P29" s="100">
        <v>269.7</v>
      </c>
      <c r="Q29" s="100">
        <v>267</v>
      </c>
      <c r="R29" s="100">
        <v>269.60000000000002</v>
      </c>
      <c r="S29"/>
      <c r="T29" s="418"/>
      <c r="U29" s="438"/>
      <c r="V29" s="342"/>
      <c r="W29"/>
      <c r="X29"/>
      <c r="Y29"/>
    </row>
    <row r="30" spans="1:46">
      <c r="A30" s="50" t="s">
        <v>257</v>
      </c>
      <c r="B30" s="25" t="s">
        <v>1041</v>
      </c>
      <c r="C30" s="38">
        <v>0.28958333333333336</v>
      </c>
      <c r="E30" s="19">
        <v>300</v>
      </c>
      <c r="F30" s="16" t="s">
        <v>1037</v>
      </c>
      <c r="G30" s="1">
        <v>1190</v>
      </c>
      <c r="H30" s="1">
        <v>1098</v>
      </c>
      <c r="I30" s="91" t="s">
        <v>1300</v>
      </c>
      <c r="J30" s="92" t="s">
        <v>796</v>
      </c>
      <c r="K30" s="33">
        <v>4</v>
      </c>
      <c r="L30" s="33">
        <v>180</v>
      </c>
      <c r="M30" s="19">
        <v>5889.9508999999998</v>
      </c>
      <c r="Q30" s="100">
        <v>267</v>
      </c>
      <c r="R30" s="100">
        <v>269.60000000000002</v>
      </c>
      <c r="S30" s="431" t="s">
        <v>498</v>
      </c>
      <c r="T30" s="418">
        <v>0</v>
      </c>
      <c r="U30" s="441">
        <v>0</v>
      </c>
      <c r="V30" s="431" t="s">
        <v>12</v>
      </c>
      <c r="W30" s="671">
        <v>84.088356647059598</v>
      </c>
      <c r="X30" s="671">
        <v>23.303251169867348</v>
      </c>
      <c r="Y30" s="671">
        <v>160.77714955829879</v>
      </c>
      <c r="Z30" s="675">
        <v>239.18924000000001</v>
      </c>
      <c r="AA30" s="675">
        <v>-18.258479999999999</v>
      </c>
      <c r="AB30" s="672">
        <v>164.14850000000001</v>
      </c>
      <c r="AC30" s="672">
        <v>38.205800000000004</v>
      </c>
      <c r="AD30" s="674">
        <v>15.0892325471</v>
      </c>
      <c r="AE30" s="672">
        <v>1.613</v>
      </c>
      <c r="AF30" s="672">
        <v>0.255</v>
      </c>
      <c r="AG30" s="672">
        <v>3.58</v>
      </c>
      <c r="AH30" s="672">
        <v>99.626999999999995</v>
      </c>
      <c r="AI30" s="671">
        <v>1945.1279999999999</v>
      </c>
      <c r="AJ30" s="672">
        <v>355.68069000000003</v>
      </c>
      <c r="AK30" s="672">
        <v>-2.9449299999999998</v>
      </c>
      <c r="AL30" s="672">
        <v>349.05131999999998</v>
      </c>
      <c r="AM30" s="672">
        <v>-0.68035999999999996</v>
      </c>
      <c r="AN30" s="670">
        <v>151582723.80000001</v>
      </c>
      <c r="AO30" s="673">
        <v>0.22434109999999999</v>
      </c>
      <c r="AP30" s="670">
        <v>368475.36797000002</v>
      </c>
      <c r="AQ30" s="673">
        <v>-0.11856170000000001</v>
      </c>
      <c r="AR30" s="672">
        <v>172.97579999999999</v>
      </c>
      <c r="AS30" s="670" t="s">
        <v>473</v>
      </c>
      <c r="AT30" s="672">
        <v>7.0072999999999999</v>
      </c>
    </row>
    <row r="31" spans="1:46">
      <c r="A31" s="50" t="s">
        <v>257</v>
      </c>
      <c r="B31" s="25" t="s">
        <v>1042</v>
      </c>
      <c r="C31" s="38">
        <v>0.29444444444444445</v>
      </c>
      <c r="E31" s="19">
        <v>300</v>
      </c>
      <c r="F31" s="16" t="s">
        <v>1037</v>
      </c>
      <c r="G31" s="1">
        <v>1190</v>
      </c>
      <c r="H31" s="1">
        <v>1098</v>
      </c>
      <c r="I31" s="57" t="s">
        <v>792</v>
      </c>
      <c r="J31" s="92" t="s">
        <v>796</v>
      </c>
      <c r="K31" s="33">
        <v>4</v>
      </c>
      <c r="L31" s="33">
        <v>180</v>
      </c>
      <c r="M31" s="19">
        <v>5889.9508999999998</v>
      </c>
      <c r="N31" s="37"/>
      <c r="Q31" s="100">
        <v>267</v>
      </c>
      <c r="R31" s="100">
        <v>269.60000000000002</v>
      </c>
      <c r="S31" s="431" t="s">
        <v>498</v>
      </c>
      <c r="T31" s="418">
        <v>0</v>
      </c>
      <c r="U31" s="441">
        <v>0</v>
      </c>
      <c r="V31" s="431" t="s">
        <v>200</v>
      </c>
      <c r="W31" s="671">
        <v>84.28447376572413</v>
      </c>
      <c r="X31" s="671">
        <v>19.242083160912575</v>
      </c>
      <c r="Y31" s="671">
        <v>368.39912012006425</v>
      </c>
      <c r="Z31" s="675">
        <v>239.23490000000001</v>
      </c>
      <c r="AA31" s="675">
        <v>-18.26906</v>
      </c>
      <c r="AB31" s="672">
        <v>166.16669999999999</v>
      </c>
      <c r="AC31" s="672">
        <v>38.567</v>
      </c>
      <c r="AD31" s="674">
        <v>15.206218640499999</v>
      </c>
      <c r="AE31" s="672">
        <v>1.601</v>
      </c>
      <c r="AF31" s="672">
        <v>0.253</v>
      </c>
      <c r="AG31" s="672">
        <v>3.58</v>
      </c>
      <c r="AH31" s="672">
        <v>99.623000000000005</v>
      </c>
      <c r="AI31" s="671">
        <v>1945.3789999999999</v>
      </c>
      <c r="AJ31" s="672">
        <v>355.66134</v>
      </c>
      <c r="AK31" s="672">
        <v>-2.94442</v>
      </c>
      <c r="AL31" s="672">
        <v>348.99211000000003</v>
      </c>
      <c r="AM31" s="672">
        <v>-0.68050999999999995</v>
      </c>
      <c r="AN31" s="670">
        <v>151582817.80000001</v>
      </c>
      <c r="AO31" s="673">
        <v>0.22329370000000001</v>
      </c>
      <c r="AP31" s="670">
        <v>368427.78607999999</v>
      </c>
      <c r="AQ31" s="673">
        <v>-0.1080105</v>
      </c>
      <c r="AR31" s="672">
        <v>172.93819999999999</v>
      </c>
      <c r="AS31" s="670" t="s">
        <v>473</v>
      </c>
      <c r="AT31" s="672">
        <v>7.0448000000000004</v>
      </c>
    </row>
    <row r="32" spans="1:46">
      <c r="A32" s="50" t="s">
        <v>257</v>
      </c>
      <c r="B32" s="25" t="s">
        <v>1043</v>
      </c>
      <c r="C32" s="38">
        <v>0.29930555555555555</v>
      </c>
      <c r="E32" s="19">
        <v>300</v>
      </c>
      <c r="F32" s="16" t="s">
        <v>1037</v>
      </c>
      <c r="G32" s="1">
        <v>1190</v>
      </c>
      <c r="H32" s="1">
        <v>1098</v>
      </c>
      <c r="I32" s="91" t="s">
        <v>943</v>
      </c>
      <c r="J32" s="92" t="s">
        <v>796</v>
      </c>
      <c r="K32" s="33">
        <v>4</v>
      </c>
      <c r="L32" s="33">
        <v>180</v>
      </c>
      <c r="M32" s="19">
        <v>5889.9508999999998</v>
      </c>
      <c r="Q32" s="100">
        <v>267</v>
      </c>
      <c r="R32" s="100">
        <v>269.60000000000002</v>
      </c>
      <c r="S32" s="431" t="s">
        <v>498</v>
      </c>
      <c r="T32" s="418">
        <v>-28</v>
      </c>
      <c r="U32" s="441">
        <v>0</v>
      </c>
      <c r="V32" s="431" t="s">
        <v>12</v>
      </c>
      <c r="W32" s="671">
        <v>84.527978052499847</v>
      </c>
      <c r="X32" s="671">
        <v>13.595313811565264</v>
      </c>
      <c r="Y32" s="671">
        <v>770.1493770982961</v>
      </c>
      <c r="Z32" s="675">
        <v>239.28041999999999</v>
      </c>
      <c r="AA32" s="675">
        <v>-18.27938</v>
      </c>
      <c r="AB32" s="672">
        <v>168.208</v>
      </c>
      <c r="AC32" s="672">
        <v>38.878599999999999</v>
      </c>
      <c r="AD32" s="674">
        <v>15.323204734000001</v>
      </c>
      <c r="AE32" s="672">
        <v>1.59</v>
      </c>
      <c r="AF32" s="672">
        <v>0.251</v>
      </c>
      <c r="AG32" s="672">
        <v>3.58</v>
      </c>
      <c r="AH32" s="672">
        <v>99.619</v>
      </c>
      <c r="AI32" s="671">
        <v>1945.607</v>
      </c>
      <c r="AJ32" s="672">
        <v>355.64179000000001</v>
      </c>
      <c r="AK32" s="672">
        <v>-2.9441000000000002</v>
      </c>
      <c r="AL32" s="672">
        <v>348.93290999999999</v>
      </c>
      <c r="AM32" s="672">
        <v>-0.68064999999999998</v>
      </c>
      <c r="AN32" s="670">
        <v>151582911.40000001</v>
      </c>
      <c r="AO32" s="673">
        <v>0.22224640000000001</v>
      </c>
      <c r="AP32" s="670">
        <v>368384.64895</v>
      </c>
      <c r="AQ32" s="673">
        <v>-9.7397399999999995E-2</v>
      </c>
      <c r="AR32" s="672">
        <v>172.9007</v>
      </c>
      <c r="AS32" s="670" t="s">
        <v>473</v>
      </c>
      <c r="AT32" s="672">
        <v>7.0822000000000003</v>
      </c>
    </row>
    <row r="33" spans="1:46">
      <c r="A33" s="50" t="s">
        <v>257</v>
      </c>
      <c r="B33" s="25" t="s">
        <v>1044</v>
      </c>
      <c r="C33" s="38">
        <v>0.30416666666666664</v>
      </c>
      <c r="E33" s="19">
        <v>300</v>
      </c>
      <c r="F33" s="16" t="s">
        <v>1037</v>
      </c>
      <c r="G33" s="1">
        <v>1190</v>
      </c>
      <c r="H33" s="1">
        <v>1098</v>
      </c>
      <c r="I33" s="57" t="s">
        <v>944</v>
      </c>
      <c r="J33" s="92" t="s">
        <v>796</v>
      </c>
      <c r="K33" s="33">
        <v>4</v>
      </c>
      <c r="L33" s="33">
        <v>180</v>
      </c>
      <c r="M33" s="19">
        <v>5889.9508999999998</v>
      </c>
      <c r="Q33" s="100">
        <v>267</v>
      </c>
      <c r="R33" s="100">
        <v>269.60000000000002</v>
      </c>
      <c r="S33" s="431" t="s">
        <v>498</v>
      </c>
      <c r="T33" s="418">
        <v>-42</v>
      </c>
      <c r="U33" s="441">
        <v>0</v>
      </c>
      <c r="V33" s="431" t="s">
        <v>12</v>
      </c>
      <c r="W33" s="671">
        <v>84.636573184467593</v>
      </c>
      <c r="X33" s="671">
        <v>10.357225828978599</v>
      </c>
      <c r="Y33" s="671">
        <v>1092.8895450704922</v>
      </c>
      <c r="Z33" s="675">
        <v>239.32580999999999</v>
      </c>
      <c r="AA33" s="675">
        <v>-18.289459999999998</v>
      </c>
      <c r="AB33" s="672">
        <v>170.26920000000001</v>
      </c>
      <c r="AC33" s="672">
        <v>39.139499999999998</v>
      </c>
      <c r="AD33" s="674">
        <v>15.4401908274</v>
      </c>
      <c r="AE33" s="672">
        <v>1.581</v>
      </c>
      <c r="AF33" s="672">
        <v>0.25</v>
      </c>
      <c r="AG33" s="672">
        <v>3.58</v>
      </c>
      <c r="AH33" s="672">
        <v>99.614999999999995</v>
      </c>
      <c r="AI33" s="671">
        <v>1945.8109999999999</v>
      </c>
      <c r="AJ33" s="672">
        <v>355.62205999999998</v>
      </c>
      <c r="AK33" s="672">
        <v>-2.9439899999999999</v>
      </c>
      <c r="AL33" s="672">
        <v>348.87369999999999</v>
      </c>
      <c r="AM33" s="672">
        <v>-0.68079000000000001</v>
      </c>
      <c r="AN33" s="670">
        <v>151583004.5</v>
      </c>
      <c r="AO33" s="673">
        <v>0.22119910000000001</v>
      </c>
      <c r="AP33" s="670">
        <v>368345.98060000001</v>
      </c>
      <c r="AQ33" s="673">
        <v>-8.6732000000000004E-2</v>
      </c>
      <c r="AR33" s="672">
        <v>172.86330000000001</v>
      </c>
      <c r="AS33" s="670" t="s">
        <v>473</v>
      </c>
      <c r="AT33" s="672">
        <v>7.1195000000000004</v>
      </c>
    </row>
    <row r="34" spans="1:46">
      <c r="A34" s="50" t="s">
        <v>1309</v>
      </c>
      <c r="B34" s="25" t="s">
        <v>874</v>
      </c>
      <c r="C34" s="38">
        <v>0.30833333333333335</v>
      </c>
      <c r="E34" s="19">
        <v>30</v>
      </c>
      <c r="F34" s="16" t="s">
        <v>1037</v>
      </c>
      <c r="G34" s="1">
        <v>1190</v>
      </c>
      <c r="H34" s="1">
        <v>1098</v>
      </c>
      <c r="I34" s="57" t="s">
        <v>1093</v>
      </c>
      <c r="J34" s="92" t="s">
        <v>796</v>
      </c>
      <c r="K34" s="33">
        <v>4</v>
      </c>
      <c r="L34" s="33">
        <v>180</v>
      </c>
      <c r="M34" s="19">
        <v>5889.9508999999998</v>
      </c>
      <c r="Q34" s="100">
        <v>267</v>
      </c>
      <c r="R34" s="100">
        <v>269.60000000000002</v>
      </c>
      <c r="S34" s="431" t="s">
        <v>1188</v>
      </c>
      <c r="T34" s="418"/>
      <c r="U34" s="438"/>
      <c r="V34" s="342"/>
      <c r="W34"/>
      <c r="X34"/>
      <c r="Y34"/>
      <c r="Z34" s="675">
        <v>239.34523999999999</v>
      </c>
      <c r="AA34" s="675">
        <v>-18.293700000000001</v>
      </c>
      <c r="AB34" s="672">
        <v>171.15780000000001</v>
      </c>
      <c r="AC34" s="672">
        <v>39.235700000000001</v>
      </c>
      <c r="AD34" s="674">
        <v>15.4903277246</v>
      </c>
      <c r="AE34" s="672">
        <v>1.5780000000000001</v>
      </c>
      <c r="AF34" s="672">
        <v>0.25</v>
      </c>
      <c r="AG34" s="672">
        <v>3.58</v>
      </c>
      <c r="AH34" s="672">
        <v>99.613</v>
      </c>
      <c r="AI34" s="671">
        <v>1945.8910000000001</v>
      </c>
      <c r="AJ34" s="672">
        <v>355.61356000000001</v>
      </c>
      <c r="AK34" s="672">
        <v>-2.94401</v>
      </c>
      <c r="AL34" s="672">
        <v>348.84832</v>
      </c>
      <c r="AM34" s="672">
        <v>-0.68084999999999996</v>
      </c>
      <c r="AN34" s="670">
        <v>151583044.30000001</v>
      </c>
      <c r="AO34" s="673">
        <v>0.22075030000000001</v>
      </c>
      <c r="AP34" s="670">
        <v>368330.78154</v>
      </c>
      <c r="AQ34" s="673">
        <v>-8.2147399999999995E-2</v>
      </c>
      <c r="AR34" s="672">
        <v>172.84729999999999</v>
      </c>
      <c r="AS34" s="670" t="s">
        <v>473</v>
      </c>
      <c r="AT34" s="672">
        <v>7.1355000000000004</v>
      </c>
    </row>
    <row r="35" spans="1:46">
      <c r="A35" s="50" t="s">
        <v>984</v>
      </c>
      <c r="B35" s="25" t="s">
        <v>986</v>
      </c>
      <c r="C35" s="38">
        <v>0.31041666666666667</v>
      </c>
      <c r="E35" s="19">
        <v>300</v>
      </c>
      <c r="F35" s="16" t="s">
        <v>1037</v>
      </c>
      <c r="G35" s="1">
        <v>1190</v>
      </c>
      <c r="H35" s="1">
        <v>1098</v>
      </c>
      <c r="I35" s="91" t="s">
        <v>3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267</v>
      </c>
      <c r="R35" s="100">
        <v>269.60000000000002</v>
      </c>
      <c r="S35"/>
      <c r="T35" s="418"/>
      <c r="U35" s="438"/>
      <c r="V35" s="342"/>
      <c r="W35"/>
      <c r="X35"/>
      <c r="Y35"/>
    </row>
    <row r="36" spans="1:46">
      <c r="A36" s="50" t="s">
        <v>1338</v>
      </c>
      <c r="B36" s="25" t="s">
        <v>954</v>
      </c>
      <c r="C36" s="38">
        <v>0.31597222222222221</v>
      </c>
      <c r="D36" s="32">
        <v>0</v>
      </c>
      <c r="E36" s="19">
        <v>30</v>
      </c>
      <c r="F36" s="16" t="s">
        <v>1037</v>
      </c>
      <c r="G36" s="1">
        <v>1190</v>
      </c>
      <c r="H36" s="1">
        <v>992</v>
      </c>
      <c r="I36" s="35" t="s">
        <v>526</v>
      </c>
      <c r="J36" s="66" t="s">
        <v>1258</v>
      </c>
      <c r="K36" s="33">
        <v>4</v>
      </c>
      <c r="L36" s="33">
        <v>180</v>
      </c>
      <c r="M36" s="19">
        <v>5891.451</v>
      </c>
      <c r="N36" t="s">
        <v>764</v>
      </c>
      <c r="O36" s="100">
        <v>267.10000000000002</v>
      </c>
      <c r="P36" s="100">
        <v>269.7</v>
      </c>
      <c r="Q36" s="100">
        <v>267</v>
      </c>
      <c r="R36" s="100">
        <v>269.60000000000002</v>
      </c>
      <c r="S36"/>
      <c r="T36" s="418"/>
      <c r="U36" s="438"/>
      <c r="V36" s="342"/>
      <c r="W36"/>
      <c r="X36"/>
      <c r="Y36"/>
    </row>
    <row r="37" spans="1:46">
      <c r="A37" s="45" t="s">
        <v>437</v>
      </c>
      <c r="B37" s="45" t="s">
        <v>879</v>
      </c>
      <c r="C37" s="38">
        <v>0.31875000000000003</v>
      </c>
      <c r="E37" s="19">
        <v>300</v>
      </c>
      <c r="F37" s="16" t="s">
        <v>1037</v>
      </c>
      <c r="G37" s="1">
        <v>1190</v>
      </c>
      <c r="H37" s="1">
        <v>1098</v>
      </c>
      <c r="I37" s="57" t="s">
        <v>1300</v>
      </c>
      <c r="J37" s="92" t="s">
        <v>796</v>
      </c>
      <c r="K37" s="33">
        <v>4</v>
      </c>
      <c r="L37" s="33">
        <v>180</v>
      </c>
      <c r="M37" s="19">
        <v>5889.9508999999998</v>
      </c>
      <c r="Q37" s="100">
        <v>267</v>
      </c>
      <c r="R37" s="100">
        <v>269.60000000000002</v>
      </c>
      <c r="S37" s="431" t="s">
        <v>652</v>
      </c>
      <c r="T37" s="418">
        <v>0</v>
      </c>
      <c r="U37" s="441">
        <v>0</v>
      </c>
      <c r="V37" s="431" t="s">
        <v>13</v>
      </c>
      <c r="W37" s="671">
        <v>-92.533016848069977</v>
      </c>
      <c r="X37" s="671">
        <v>28.028631132031148</v>
      </c>
      <c r="Y37" s="671">
        <v>160.6837707252696</v>
      </c>
      <c r="Z37" s="675">
        <v>239.46149</v>
      </c>
      <c r="AA37" s="675">
        <v>-18.318149999999999</v>
      </c>
      <c r="AB37" s="672">
        <v>176.53819999999999</v>
      </c>
      <c r="AC37" s="672">
        <v>39.611400000000003</v>
      </c>
      <c r="AD37" s="674">
        <v>15.791149107800001</v>
      </c>
      <c r="AE37" s="672">
        <v>1.5649999999999999</v>
      </c>
      <c r="AF37" s="672">
        <v>0.248</v>
      </c>
      <c r="AG37" s="672">
        <v>3.58</v>
      </c>
      <c r="AH37" s="672">
        <v>99.602999999999994</v>
      </c>
      <c r="AI37" s="671">
        <v>1946.2809999999999</v>
      </c>
      <c r="AJ37" s="672">
        <v>355.56205999999997</v>
      </c>
      <c r="AK37" s="672">
        <v>-2.94496</v>
      </c>
      <c r="AL37" s="672">
        <v>348.69607000000002</v>
      </c>
      <c r="AM37" s="672">
        <v>-0.68120999999999998</v>
      </c>
      <c r="AN37" s="670">
        <v>151583281.30000001</v>
      </c>
      <c r="AO37" s="673">
        <v>0.21805740000000001</v>
      </c>
      <c r="AP37" s="670">
        <v>368256.96821000002</v>
      </c>
      <c r="AQ37" s="673">
        <v>-5.4516599999999998E-2</v>
      </c>
      <c r="AR37" s="672">
        <v>172.75129999999999</v>
      </c>
      <c r="AS37" s="670" t="s">
        <v>473</v>
      </c>
      <c r="AT37" s="672">
        <v>7.2313000000000001</v>
      </c>
    </row>
    <row r="38" spans="1:46">
      <c r="A38" s="45" t="s">
        <v>437</v>
      </c>
      <c r="B38" s="25" t="s">
        <v>1090</v>
      </c>
      <c r="C38" s="38">
        <v>0.3263888888888889</v>
      </c>
      <c r="E38" s="19">
        <v>300</v>
      </c>
      <c r="F38" s="16" t="s">
        <v>1037</v>
      </c>
      <c r="G38" s="1">
        <v>1190</v>
      </c>
      <c r="H38" s="1">
        <v>1098</v>
      </c>
      <c r="I38" s="57" t="s">
        <v>792</v>
      </c>
      <c r="J38" s="92" t="s">
        <v>796</v>
      </c>
      <c r="K38" s="33">
        <v>4</v>
      </c>
      <c r="L38" s="33">
        <v>180</v>
      </c>
      <c r="M38" s="19">
        <v>5889.9508999999998</v>
      </c>
      <c r="Q38" s="100">
        <v>267</v>
      </c>
      <c r="R38" s="100">
        <v>269.60000000000002</v>
      </c>
      <c r="S38" s="431" t="s">
        <v>652</v>
      </c>
      <c r="T38" s="418">
        <v>0</v>
      </c>
      <c r="U38" s="441">
        <v>0</v>
      </c>
      <c r="V38" s="431" t="s">
        <v>203</v>
      </c>
      <c r="W38" s="671">
        <v>-92.634687097236622</v>
      </c>
      <c r="X38" s="671">
        <v>26.489672840861029</v>
      </c>
      <c r="Y38" s="671">
        <v>368.20005885531918</v>
      </c>
      <c r="Z38" s="675">
        <v>239.53241</v>
      </c>
      <c r="AA38" s="675">
        <v>-18.332249999999998</v>
      </c>
      <c r="AB38" s="672">
        <v>179.84870000000001</v>
      </c>
      <c r="AC38" s="672">
        <v>39.669199999999996</v>
      </c>
      <c r="AD38" s="674">
        <v>15.9749843976</v>
      </c>
      <c r="AE38" s="672">
        <v>1.5629999999999999</v>
      </c>
      <c r="AF38" s="672">
        <v>0.247</v>
      </c>
      <c r="AG38" s="672">
        <v>3.58</v>
      </c>
      <c r="AH38" s="672">
        <v>99.596000000000004</v>
      </c>
      <c r="AI38" s="671">
        <v>1946.442</v>
      </c>
      <c r="AJ38" s="672">
        <v>355.53028</v>
      </c>
      <c r="AK38" s="672">
        <v>-2.9462899999999999</v>
      </c>
      <c r="AL38" s="672">
        <v>348.60302999999999</v>
      </c>
      <c r="AM38" s="672">
        <v>-0.68142999999999998</v>
      </c>
      <c r="AN38" s="670">
        <v>151583424.59999999</v>
      </c>
      <c r="AO38" s="673">
        <v>0.21641189999999999</v>
      </c>
      <c r="AP38" s="670">
        <v>368226.57749</v>
      </c>
      <c r="AQ38" s="673">
        <v>-3.7574999999999997E-2</v>
      </c>
      <c r="AR38" s="672">
        <v>172.6927</v>
      </c>
      <c r="AS38" s="670" t="s">
        <v>473</v>
      </c>
      <c r="AT38" s="672">
        <v>7.2897999999999996</v>
      </c>
    </row>
    <row r="39" spans="1:46">
      <c r="A39" s="45" t="s">
        <v>437</v>
      </c>
      <c r="B39" s="25" t="s">
        <v>1092</v>
      </c>
      <c r="C39" s="38">
        <v>0.33263888888888887</v>
      </c>
      <c r="E39" s="19">
        <v>300</v>
      </c>
      <c r="F39" s="16" t="s">
        <v>1037</v>
      </c>
      <c r="G39" s="1">
        <v>1190</v>
      </c>
      <c r="H39" s="1">
        <v>1098</v>
      </c>
      <c r="I39" s="91" t="s">
        <v>754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267</v>
      </c>
      <c r="R39" s="100">
        <v>269.60000000000002</v>
      </c>
      <c r="S39" s="431" t="s">
        <v>652</v>
      </c>
      <c r="T39" s="418">
        <v>28</v>
      </c>
      <c r="U39" s="441">
        <v>0</v>
      </c>
      <c r="V39" s="431" t="s">
        <v>13</v>
      </c>
      <c r="W39" s="671">
        <v>-92.74280725123009</v>
      </c>
      <c r="X39" s="671">
        <v>23.869890438072161</v>
      </c>
      <c r="Y39" s="671">
        <v>854.23864973319496</v>
      </c>
      <c r="Z39" s="675">
        <v>239.57754</v>
      </c>
      <c r="AA39" s="675">
        <v>-18.340900000000001</v>
      </c>
      <c r="AB39" s="672">
        <v>181.9556</v>
      </c>
      <c r="AC39" s="672">
        <v>39.637799999999999</v>
      </c>
      <c r="AD39" s="674">
        <v>16.0919704911</v>
      </c>
      <c r="AE39" s="672">
        <v>1.5649999999999999</v>
      </c>
      <c r="AF39" s="672">
        <v>0.247</v>
      </c>
      <c r="AG39" s="672">
        <v>3.58</v>
      </c>
      <c r="AH39" s="672">
        <v>99.591999999999999</v>
      </c>
      <c r="AI39" s="671">
        <v>1946.5129999999999</v>
      </c>
      <c r="AJ39" s="672">
        <v>355.50999000000002</v>
      </c>
      <c r="AK39" s="672">
        <v>-2.9474399999999998</v>
      </c>
      <c r="AL39" s="672">
        <v>348.54381999999998</v>
      </c>
      <c r="AM39" s="672">
        <v>-0.68157999999999996</v>
      </c>
      <c r="AN39" s="670">
        <v>151583515.30000001</v>
      </c>
      <c r="AO39" s="673">
        <v>0.21536469999999999</v>
      </c>
      <c r="AP39" s="670">
        <v>368213.06057999999</v>
      </c>
      <c r="AQ39" s="673">
        <v>-2.67931E-2</v>
      </c>
      <c r="AR39" s="672">
        <v>172.65530000000001</v>
      </c>
      <c r="AS39" s="670" t="s">
        <v>473</v>
      </c>
      <c r="AT39" s="672">
        <v>7.3270999999999997</v>
      </c>
    </row>
    <row r="40" spans="1:46">
      <c r="A40" s="45" t="s">
        <v>437</v>
      </c>
      <c r="B40" s="25" t="s">
        <v>884</v>
      </c>
      <c r="C40" s="38">
        <v>0.33819444444444446</v>
      </c>
      <c r="E40" s="19">
        <v>300</v>
      </c>
      <c r="F40" s="16" t="s">
        <v>1037</v>
      </c>
      <c r="G40" s="1">
        <v>1190</v>
      </c>
      <c r="H40" s="1">
        <v>1098</v>
      </c>
      <c r="I40" s="91" t="s">
        <v>910</v>
      </c>
      <c r="J40" s="92" t="s">
        <v>796</v>
      </c>
      <c r="K40" s="33">
        <v>4</v>
      </c>
      <c r="L40" s="33">
        <v>180</v>
      </c>
      <c r="M40" s="19">
        <v>5889.9508999999998</v>
      </c>
      <c r="Q40" s="100">
        <v>267</v>
      </c>
      <c r="R40" s="100">
        <v>269.60000000000002</v>
      </c>
      <c r="S40" s="431" t="s">
        <v>652</v>
      </c>
      <c r="T40" s="418">
        <v>42</v>
      </c>
      <c r="U40" s="441">
        <v>0</v>
      </c>
      <c r="V40" s="431" t="s">
        <v>13</v>
      </c>
      <c r="W40" s="671">
        <v>-92.799276736972402</v>
      </c>
      <c r="X40" s="671">
        <v>22.516567970611465</v>
      </c>
      <c r="Y40" s="671">
        <v>1204.1177845573675</v>
      </c>
      <c r="Z40" s="675">
        <v>239.64207999999999</v>
      </c>
      <c r="AA40" s="675">
        <v>-18.352799999999998</v>
      </c>
      <c r="AB40" s="672">
        <v>184.9571</v>
      </c>
      <c r="AC40" s="672">
        <v>39.501100000000001</v>
      </c>
      <c r="AD40" s="674">
        <v>16.259093481899999</v>
      </c>
      <c r="AE40" s="672">
        <v>1.569</v>
      </c>
      <c r="AF40" s="672">
        <v>0.248</v>
      </c>
      <c r="AG40" s="672">
        <v>3.59</v>
      </c>
      <c r="AH40" s="672">
        <v>99.585999999999999</v>
      </c>
      <c r="AI40" s="671">
        <v>1946.5740000000001</v>
      </c>
      <c r="AJ40" s="672">
        <v>355.48093999999998</v>
      </c>
      <c r="AK40" s="672">
        <v>-2.9495200000000001</v>
      </c>
      <c r="AL40" s="672">
        <v>348.45924000000002</v>
      </c>
      <c r="AM40" s="672">
        <v>-0.68178000000000005</v>
      </c>
      <c r="AN40" s="670">
        <v>151583644.09999999</v>
      </c>
      <c r="AO40" s="673">
        <v>0.2138689</v>
      </c>
      <c r="AP40" s="670">
        <v>368201.60120999999</v>
      </c>
      <c r="AQ40" s="673">
        <v>-1.14114E-2</v>
      </c>
      <c r="AR40" s="672">
        <v>172.6018</v>
      </c>
      <c r="AS40" s="670" t="s">
        <v>473</v>
      </c>
      <c r="AT40" s="672">
        <v>7.3803999999999998</v>
      </c>
    </row>
    <row r="41" spans="1:46">
      <c r="A41" s="50" t="s">
        <v>1309</v>
      </c>
      <c r="B41" s="25" t="s">
        <v>885</v>
      </c>
      <c r="C41" s="38">
        <v>0.3430555555555555</v>
      </c>
      <c r="E41" s="19">
        <v>300</v>
      </c>
      <c r="F41" s="16" t="s">
        <v>1037</v>
      </c>
      <c r="G41" s="1">
        <v>1190</v>
      </c>
      <c r="H41" s="1">
        <v>1098</v>
      </c>
      <c r="I41" s="57" t="s">
        <v>1093</v>
      </c>
      <c r="J41" s="92" t="s">
        <v>796</v>
      </c>
      <c r="K41" s="33">
        <v>4</v>
      </c>
      <c r="L41" s="33">
        <v>180</v>
      </c>
      <c r="M41" s="19">
        <v>5889.9508999999998</v>
      </c>
      <c r="Q41" s="100">
        <v>267</v>
      </c>
      <c r="R41" s="100">
        <v>269.60000000000002</v>
      </c>
      <c r="S41" s="431" t="s">
        <v>1188</v>
      </c>
      <c r="T41" s="418"/>
      <c r="U41" s="438"/>
      <c r="V41" s="342"/>
      <c r="W41"/>
      <c r="X41"/>
      <c r="Y41"/>
      <c r="Z41" s="675">
        <v>239.68733</v>
      </c>
      <c r="AA41" s="675">
        <v>-18.36082</v>
      </c>
      <c r="AB41" s="672">
        <v>187.04689999999999</v>
      </c>
      <c r="AC41" s="672">
        <v>39.341500000000003</v>
      </c>
      <c r="AD41" s="674">
        <v>16.3760795755</v>
      </c>
      <c r="AE41" s="672">
        <v>1.5740000000000001</v>
      </c>
      <c r="AF41" s="672">
        <v>0.249</v>
      </c>
      <c r="AG41" s="672">
        <v>3.59</v>
      </c>
      <c r="AH41" s="672">
        <v>99.581999999999994</v>
      </c>
      <c r="AI41" s="671">
        <v>1946.587</v>
      </c>
      <c r="AJ41" s="672">
        <v>355.4606</v>
      </c>
      <c r="AK41" s="672">
        <v>-2.9512700000000001</v>
      </c>
      <c r="AL41" s="672">
        <v>348.40003000000002</v>
      </c>
      <c r="AM41" s="672">
        <v>-0.68191999999999997</v>
      </c>
      <c r="AN41" s="670">
        <v>151583733.69999999</v>
      </c>
      <c r="AO41" s="673">
        <v>0.21282190000000001</v>
      </c>
      <c r="AP41" s="670">
        <v>368199.06471000001</v>
      </c>
      <c r="AQ41" s="673">
        <v>-6.7230000000000002E-4</v>
      </c>
      <c r="AR41" s="672">
        <v>172.5642</v>
      </c>
      <c r="AS41" s="670" t="s">
        <v>473</v>
      </c>
      <c r="AT41" s="672">
        <v>7.4179000000000004</v>
      </c>
    </row>
    <row r="42" spans="1:46">
      <c r="A42" s="50" t="s">
        <v>984</v>
      </c>
      <c r="B42" s="25" t="s">
        <v>922</v>
      </c>
      <c r="C42" s="38">
        <v>0.34583333333333338</v>
      </c>
      <c r="E42" s="19">
        <v>300</v>
      </c>
      <c r="F42" s="16" t="s">
        <v>1037</v>
      </c>
      <c r="G42" s="1">
        <v>1190</v>
      </c>
      <c r="H42" s="1">
        <v>1098</v>
      </c>
      <c r="I42" s="91" t="s">
        <v>6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267</v>
      </c>
      <c r="R42" s="100">
        <v>269.60000000000002</v>
      </c>
      <c r="S42"/>
      <c r="T42" s="418"/>
      <c r="U42" s="438"/>
      <c r="V42" s="342"/>
      <c r="W42"/>
      <c r="X42"/>
      <c r="Y42"/>
    </row>
    <row r="43" spans="1:46">
      <c r="A43" s="50" t="s">
        <v>1338</v>
      </c>
      <c r="B43" s="25" t="s">
        <v>1134</v>
      </c>
      <c r="C43" s="38">
        <v>0.35138888888888892</v>
      </c>
      <c r="D43" s="32">
        <v>0</v>
      </c>
      <c r="E43" s="19">
        <v>30</v>
      </c>
      <c r="F43" s="16" t="s">
        <v>1037</v>
      </c>
      <c r="G43" s="1">
        <v>1190</v>
      </c>
      <c r="H43" s="1">
        <v>992</v>
      </c>
      <c r="I43" s="35" t="s">
        <v>526</v>
      </c>
      <c r="J43" s="66" t="s">
        <v>1258</v>
      </c>
      <c r="K43" s="33">
        <v>4</v>
      </c>
      <c r="L43" s="33">
        <v>180</v>
      </c>
      <c r="M43" s="19">
        <v>5891.451</v>
      </c>
      <c r="N43" s="2" t="s">
        <v>1096</v>
      </c>
      <c r="Q43" s="100">
        <v>267</v>
      </c>
      <c r="R43" s="100">
        <v>269.60000000000002</v>
      </c>
      <c r="S43"/>
      <c r="T43" s="418"/>
      <c r="U43" s="438"/>
      <c r="V43" s="342"/>
      <c r="W43"/>
      <c r="X43"/>
      <c r="Y43"/>
    </row>
    <row r="44" spans="1:46">
      <c r="A44" s="50" t="s">
        <v>1345</v>
      </c>
      <c r="B44" s="25" t="s">
        <v>658</v>
      </c>
      <c r="C44" s="38">
        <v>0.3576388888888889</v>
      </c>
      <c r="E44" s="19">
        <v>300</v>
      </c>
      <c r="F44" s="16" t="s">
        <v>1037</v>
      </c>
      <c r="G44" s="1">
        <v>1190</v>
      </c>
      <c r="H44" s="1">
        <v>1098</v>
      </c>
      <c r="I44" s="57" t="s">
        <v>1300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267</v>
      </c>
      <c r="R44" s="100">
        <v>269.60000000000002</v>
      </c>
      <c r="S44" s="431" t="s">
        <v>1262</v>
      </c>
      <c r="T44" s="418">
        <v>0</v>
      </c>
      <c r="U44" s="441">
        <v>0</v>
      </c>
      <c r="V44" s="431" t="s">
        <v>13</v>
      </c>
      <c r="W44" s="671">
        <v>-94.372182174482191</v>
      </c>
      <c r="X44" s="671">
        <v>-1.3001470493851024</v>
      </c>
      <c r="Y44" s="671">
        <v>160.66529347561072</v>
      </c>
      <c r="Z44" s="675">
        <v>239.82369</v>
      </c>
      <c r="AA44" s="675">
        <v>-18.383330000000001</v>
      </c>
      <c r="AB44" s="672">
        <v>193.22139999999999</v>
      </c>
      <c r="AC44" s="672">
        <v>38.553199999999997</v>
      </c>
      <c r="AD44" s="674">
        <v>16.727037856300001</v>
      </c>
      <c r="AE44" s="672">
        <v>1.601</v>
      </c>
      <c r="AF44" s="672">
        <v>0.253</v>
      </c>
      <c r="AG44" s="672">
        <v>3.59</v>
      </c>
      <c r="AH44" s="672">
        <v>99.569000000000003</v>
      </c>
      <c r="AI44" s="671">
        <v>1946.4849999999999</v>
      </c>
      <c r="AJ44" s="672">
        <v>355.39981999999998</v>
      </c>
      <c r="AK44" s="672">
        <v>-2.9581</v>
      </c>
      <c r="AL44" s="672">
        <v>348.22241000000002</v>
      </c>
      <c r="AM44" s="672">
        <v>-0.68233999999999995</v>
      </c>
      <c r="AN44" s="670">
        <v>151583999.90000001</v>
      </c>
      <c r="AO44" s="673">
        <v>0.20968100000000001</v>
      </c>
      <c r="AP44" s="670">
        <v>368218.40688000002</v>
      </c>
      <c r="AQ44" s="673">
        <v>3.1301900000000001E-2</v>
      </c>
      <c r="AR44" s="672">
        <v>172.45079999999999</v>
      </c>
      <c r="AS44" s="670" t="s">
        <v>473</v>
      </c>
      <c r="AT44" s="672">
        <v>7.5311000000000003</v>
      </c>
    </row>
    <row r="45" spans="1:46">
      <c r="A45" s="50" t="s">
        <v>1345</v>
      </c>
      <c r="B45" s="25" t="s">
        <v>810</v>
      </c>
      <c r="C45" s="38">
        <v>0.36249999999999999</v>
      </c>
      <c r="E45" s="19">
        <v>300</v>
      </c>
      <c r="F45" s="16" t="s">
        <v>1037</v>
      </c>
      <c r="G45" s="1">
        <v>1190</v>
      </c>
      <c r="H45" s="1">
        <v>1098</v>
      </c>
      <c r="I45" s="57" t="s">
        <v>792</v>
      </c>
      <c r="J45" s="92" t="s">
        <v>796</v>
      </c>
      <c r="K45" s="33">
        <v>4</v>
      </c>
      <c r="L45" s="33">
        <v>180</v>
      </c>
      <c r="M45" s="19">
        <v>5889.9508999999998</v>
      </c>
      <c r="Q45" s="100">
        <v>267</v>
      </c>
      <c r="R45" s="100">
        <v>269.60000000000002</v>
      </c>
      <c r="S45" s="431" t="s">
        <v>1262</v>
      </c>
      <c r="T45" s="418">
        <v>0</v>
      </c>
      <c r="U45" s="441">
        <v>0</v>
      </c>
      <c r="V45" s="431" t="s">
        <v>203</v>
      </c>
      <c r="W45" s="671">
        <v>-94.287372819551791</v>
      </c>
      <c r="X45" s="671">
        <v>9.8248619253485214E-2</v>
      </c>
      <c r="Y45" s="671">
        <v>368.20330650805045</v>
      </c>
      <c r="Z45" s="675">
        <v>239.86942999999999</v>
      </c>
      <c r="AA45" s="675">
        <v>-18.390319999999999</v>
      </c>
      <c r="AB45" s="672">
        <v>195.23699999999999</v>
      </c>
      <c r="AC45" s="672">
        <v>38.19</v>
      </c>
      <c r="AD45" s="674">
        <v>16.84402395</v>
      </c>
      <c r="AE45" s="672">
        <v>1.6140000000000001</v>
      </c>
      <c r="AF45" s="672">
        <v>0.255</v>
      </c>
      <c r="AG45" s="672">
        <v>3.59</v>
      </c>
      <c r="AH45" s="672">
        <v>99.564999999999998</v>
      </c>
      <c r="AI45" s="671">
        <v>1946.404</v>
      </c>
      <c r="AJ45" s="672">
        <v>355.37970999999999</v>
      </c>
      <c r="AK45" s="672">
        <v>-2.9609100000000002</v>
      </c>
      <c r="AL45" s="672">
        <v>348.16320000000002</v>
      </c>
      <c r="AM45" s="672">
        <v>-0.68247999999999998</v>
      </c>
      <c r="AN45" s="670">
        <v>151584087.69999999</v>
      </c>
      <c r="AO45" s="673">
        <v>0.20863419999999999</v>
      </c>
      <c r="AP45" s="670">
        <v>368233.77033000003</v>
      </c>
      <c r="AQ45" s="673">
        <v>4.1847200000000001E-2</v>
      </c>
      <c r="AR45" s="672">
        <v>172.4126</v>
      </c>
      <c r="AS45" s="670" t="s">
        <v>473</v>
      </c>
      <c r="AT45" s="672">
        <v>7.5690999999999997</v>
      </c>
    </row>
    <row r="46" spans="1:46">
      <c r="A46" s="50" t="s">
        <v>1345</v>
      </c>
      <c r="B46" s="25" t="s">
        <v>1135</v>
      </c>
      <c r="C46" s="38">
        <v>0.36874999999999997</v>
      </c>
      <c r="E46" s="19">
        <v>300</v>
      </c>
      <c r="F46" s="16" t="s">
        <v>1037</v>
      </c>
      <c r="G46" s="1">
        <v>1190</v>
      </c>
      <c r="H46" s="1">
        <v>1098</v>
      </c>
      <c r="I46" s="91" t="s">
        <v>754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267</v>
      </c>
      <c r="R46" s="100">
        <v>269.60000000000002</v>
      </c>
      <c r="S46" s="431" t="s">
        <v>1262</v>
      </c>
      <c r="T46" s="418">
        <v>28</v>
      </c>
      <c r="U46" s="441">
        <v>0</v>
      </c>
      <c r="V46" s="431" t="s">
        <v>13</v>
      </c>
      <c r="W46" s="671">
        <v>-94.113860794699391</v>
      </c>
      <c r="X46" s="671">
        <v>2.4783359995286345</v>
      </c>
      <c r="Y46" s="671">
        <v>856.60706857695004</v>
      </c>
      <c r="Z46" s="675">
        <v>239.92850999999999</v>
      </c>
      <c r="AA46" s="675">
        <v>-18.39894</v>
      </c>
      <c r="AB46" s="672">
        <v>197.78980000000001</v>
      </c>
      <c r="AC46" s="672">
        <v>37.651800000000001</v>
      </c>
      <c r="AD46" s="674">
        <v>16.9944346419</v>
      </c>
      <c r="AE46" s="672">
        <v>1.633</v>
      </c>
      <c r="AF46" s="672">
        <v>0.25800000000000001</v>
      </c>
      <c r="AG46" s="672">
        <v>3.59</v>
      </c>
      <c r="AH46" s="672">
        <v>99.558999999999997</v>
      </c>
      <c r="AI46" s="671">
        <v>1946.2650000000001</v>
      </c>
      <c r="AJ46" s="672">
        <v>355.35401000000002</v>
      </c>
      <c r="AK46" s="672">
        <v>-2.9649200000000002</v>
      </c>
      <c r="AL46" s="672">
        <v>348.08706999999998</v>
      </c>
      <c r="AM46" s="672">
        <v>-0.68267</v>
      </c>
      <c r="AN46" s="670">
        <v>151584200</v>
      </c>
      <c r="AO46" s="673">
        <v>0.20728830000000001</v>
      </c>
      <c r="AP46" s="670">
        <v>368260.00501999998</v>
      </c>
      <c r="AQ46" s="673">
        <v>5.5298199999999999E-2</v>
      </c>
      <c r="AR46" s="672">
        <v>172.36330000000001</v>
      </c>
      <c r="AS46" s="670" t="s">
        <v>473</v>
      </c>
      <c r="AT46" s="672">
        <v>7.6182999999999996</v>
      </c>
    </row>
    <row r="47" spans="1:46">
      <c r="A47" s="50" t="s">
        <v>1345</v>
      </c>
      <c r="B47" s="25" t="s">
        <v>1136</v>
      </c>
      <c r="C47" s="38">
        <v>0.37361111111111112</v>
      </c>
      <c r="E47" s="19">
        <v>300</v>
      </c>
      <c r="F47" s="16" t="s">
        <v>1037</v>
      </c>
      <c r="G47" s="1">
        <v>1190</v>
      </c>
      <c r="H47" s="1">
        <v>1098</v>
      </c>
      <c r="I47" s="91" t="s">
        <v>910</v>
      </c>
      <c r="J47" s="92" t="s">
        <v>796</v>
      </c>
      <c r="K47" s="33">
        <v>4</v>
      </c>
      <c r="L47" s="33">
        <v>180</v>
      </c>
      <c r="M47" s="19">
        <v>5889.9508999999998</v>
      </c>
      <c r="Q47" s="100">
        <v>267</v>
      </c>
      <c r="R47" s="100">
        <v>269.60000000000002</v>
      </c>
      <c r="S47" s="431" t="s">
        <v>1262</v>
      </c>
      <c r="T47" s="418">
        <v>42</v>
      </c>
      <c r="U47" s="441">
        <v>0</v>
      </c>
      <c r="V47" s="431" t="s">
        <v>13</v>
      </c>
      <c r="W47" s="671">
        <v>-94.012140043268971</v>
      </c>
      <c r="X47" s="671">
        <v>3.6862142683302861</v>
      </c>
      <c r="Y47" s="671">
        <v>1207.4233138932527</v>
      </c>
      <c r="Z47" s="675">
        <v>239.96807999999999</v>
      </c>
      <c r="AA47" s="675">
        <v>-18.404450000000001</v>
      </c>
      <c r="AB47" s="672">
        <v>199.4649</v>
      </c>
      <c r="AC47" s="672">
        <v>37.249699999999997</v>
      </c>
      <c r="AD47" s="674">
        <v>17.094708436400001</v>
      </c>
      <c r="AE47" s="672">
        <v>1.6479999999999999</v>
      </c>
      <c r="AF47" s="672">
        <v>0.26100000000000001</v>
      </c>
      <c r="AG47" s="672">
        <v>3.59</v>
      </c>
      <c r="AH47" s="672">
        <v>99.555000000000007</v>
      </c>
      <c r="AI47" s="671">
        <v>1946.1510000000001</v>
      </c>
      <c r="AJ47" s="672">
        <v>355.33701000000002</v>
      </c>
      <c r="AK47" s="672">
        <v>-2.9678499999999999</v>
      </c>
      <c r="AL47" s="672">
        <v>348.03631999999999</v>
      </c>
      <c r="AM47" s="672">
        <v>-0.68279000000000001</v>
      </c>
      <c r="AN47" s="670">
        <v>151584274.5</v>
      </c>
      <c r="AO47" s="673">
        <v>0.20639099999999999</v>
      </c>
      <c r="AP47" s="670">
        <v>368281.51444</v>
      </c>
      <c r="AQ47" s="673">
        <v>6.4189499999999997E-2</v>
      </c>
      <c r="AR47" s="672">
        <v>172.33019999999999</v>
      </c>
      <c r="AS47" s="670" t="s">
        <v>473</v>
      </c>
      <c r="AT47" s="672">
        <v>7.6513999999999998</v>
      </c>
    </row>
    <row r="48" spans="1:46">
      <c r="A48" s="50" t="s">
        <v>1309</v>
      </c>
      <c r="B48" s="25" t="s">
        <v>814</v>
      </c>
      <c r="C48" s="38">
        <v>0.37847222222222227</v>
      </c>
      <c r="E48" s="19">
        <v>300</v>
      </c>
      <c r="F48" s="16" t="s">
        <v>1037</v>
      </c>
      <c r="G48" s="1">
        <v>1190</v>
      </c>
      <c r="H48" s="1">
        <v>1098</v>
      </c>
      <c r="I48" s="57" t="s">
        <v>1093</v>
      </c>
      <c r="J48" s="92" t="s">
        <v>796</v>
      </c>
      <c r="K48" s="33">
        <v>4</v>
      </c>
      <c r="L48" s="33">
        <v>180</v>
      </c>
      <c r="M48" s="19">
        <v>5889.9508999999998</v>
      </c>
      <c r="Q48" s="100">
        <v>267</v>
      </c>
      <c r="R48" s="100">
        <v>269.60000000000002</v>
      </c>
      <c r="S48" s="431" t="s">
        <v>1188</v>
      </c>
      <c r="T48" s="418"/>
      <c r="U48" s="438"/>
      <c r="V48" s="342"/>
      <c r="W48"/>
      <c r="X48"/>
      <c r="Y48"/>
      <c r="Z48" s="675">
        <v>240.02110999999999</v>
      </c>
      <c r="AA48" s="675">
        <v>-18.41151</v>
      </c>
      <c r="AB48" s="672">
        <v>201.6626</v>
      </c>
      <c r="AC48" s="672">
        <v>36.661200000000001</v>
      </c>
      <c r="AD48" s="674">
        <v>17.228406829299999</v>
      </c>
      <c r="AE48" s="672">
        <v>1.671</v>
      </c>
      <c r="AF48" s="672">
        <v>0.26400000000000001</v>
      </c>
      <c r="AG48" s="672">
        <v>3.59</v>
      </c>
      <c r="AH48" s="672">
        <v>99.55</v>
      </c>
      <c r="AI48" s="671">
        <v>1945.9739999999999</v>
      </c>
      <c r="AJ48" s="672">
        <v>355.31450999999998</v>
      </c>
      <c r="AK48" s="672">
        <v>-2.9720800000000001</v>
      </c>
      <c r="AL48" s="672">
        <v>347.96866</v>
      </c>
      <c r="AM48" s="672">
        <v>-0.68294999999999995</v>
      </c>
      <c r="AN48" s="670">
        <v>151584373.19999999</v>
      </c>
      <c r="AO48" s="673">
        <v>0.20519480000000001</v>
      </c>
      <c r="AP48" s="670">
        <v>368315.14977000002</v>
      </c>
      <c r="AQ48" s="673">
        <v>7.5938500000000006E-2</v>
      </c>
      <c r="AR48" s="672">
        <v>172.28579999999999</v>
      </c>
      <c r="AS48" s="670" t="s">
        <v>473</v>
      </c>
      <c r="AT48" s="672">
        <v>7.6957000000000004</v>
      </c>
    </row>
    <row r="49" spans="1:46">
      <c r="A49" s="50" t="s">
        <v>984</v>
      </c>
      <c r="B49" s="25" t="s">
        <v>731</v>
      </c>
      <c r="C49" s="38">
        <v>0.3833333333333333</v>
      </c>
      <c r="E49" s="19">
        <v>300</v>
      </c>
      <c r="F49" s="16" t="s">
        <v>1037</v>
      </c>
      <c r="G49" s="1">
        <v>1190</v>
      </c>
      <c r="H49" s="1">
        <v>1098</v>
      </c>
      <c r="I49" s="91" t="s">
        <v>6</v>
      </c>
      <c r="J49" s="92" t="s">
        <v>796</v>
      </c>
      <c r="K49" s="33">
        <v>4</v>
      </c>
      <c r="L49" s="33">
        <v>180</v>
      </c>
      <c r="M49" s="19">
        <v>5889.9508999999998</v>
      </c>
      <c r="N49" s="2"/>
      <c r="Q49" s="100">
        <v>267</v>
      </c>
      <c r="R49" s="100">
        <v>269.60000000000002</v>
      </c>
      <c r="S49"/>
      <c r="T49" s="418"/>
      <c r="U49" s="438"/>
      <c r="V49" s="342"/>
      <c r="W49"/>
      <c r="X49"/>
      <c r="Y49"/>
    </row>
    <row r="50" spans="1:46">
      <c r="A50" s="50" t="s">
        <v>1338</v>
      </c>
      <c r="B50" s="25" t="s">
        <v>588</v>
      </c>
      <c r="C50" s="38">
        <v>0.38819444444444445</v>
      </c>
      <c r="D50" s="32">
        <v>0</v>
      </c>
      <c r="E50" s="19">
        <v>30</v>
      </c>
      <c r="F50" s="16" t="s">
        <v>1037</v>
      </c>
      <c r="G50" s="1">
        <v>1190</v>
      </c>
      <c r="H50" s="1">
        <v>992</v>
      </c>
      <c r="I50" s="35" t="s">
        <v>526</v>
      </c>
      <c r="J50" s="66" t="s">
        <v>1258</v>
      </c>
      <c r="K50" s="33">
        <v>4</v>
      </c>
      <c r="L50" s="33">
        <v>180</v>
      </c>
      <c r="M50" s="19">
        <v>5891.451</v>
      </c>
      <c r="N50" t="s">
        <v>763</v>
      </c>
      <c r="O50" s="100">
        <v>267.10000000000002</v>
      </c>
      <c r="P50" s="100">
        <v>269.7</v>
      </c>
      <c r="Q50" s="100">
        <v>267</v>
      </c>
      <c r="R50" s="100">
        <v>269.60000000000002</v>
      </c>
      <c r="S50"/>
      <c r="T50" s="418"/>
      <c r="U50" s="438"/>
      <c r="V50" s="342"/>
      <c r="W50"/>
      <c r="X50"/>
      <c r="Y50"/>
    </row>
    <row r="51" spans="1:46">
      <c r="A51" s="50" t="s">
        <v>988</v>
      </c>
      <c r="B51" s="25" t="s">
        <v>1217</v>
      </c>
      <c r="C51" s="38">
        <v>0.39097222222222222</v>
      </c>
      <c r="E51" s="19">
        <v>300</v>
      </c>
      <c r="F51" s="16" t="s">
        <v>1037</v>
      </c>
      <c r="G51" s="1">
        <v>1190</v>
      </c>
      <c r="H51" s="1">
        <v>1098</v>
      </c>
      <c r="I51" s="57" t="s">
        <v>1300</v>
      </c>
      <c r="J51" s="92" t="s">
        <v>796</v>
      </c>
      <c r="K51" s="33">
        <v>4</v>
      </c>
      <c r="L51" s="33">
        <v>180</v>
      </c>
      <c r="M51" s="19">
        <v>5889.9508999999998</v>
      </c>
      <c r="Q51" s="100">
        <v>267</v>
      </c>
      <c r="R51" s="100">
        <v>269.60000000000002</v>
      </c>
      <c r="S51" s="431" t="s">
        <v>375</v>
      </c>
      <c r="T51" s="418">
        <v>0</v>
      </c>
      <c r="U51" s="438">
        <v>0</v>
      </c>
      <c r="V51" s="431" t="s">
        <v>198</v>
      </c>
      <c r="W51" s="671">
        <v>6.4625035557776505</v>
      </c>
      <c r="X51" s="671">
        <v>86.658732597031488</v>
      </c>
      <c r="Y51" s="671">
        <v>160.74189706989705</v>
      </c>
      <c r="Z51" s="675">
        <v>240.14169999999999</v>
      </c>
      <c r="AA51" s="675">
        <v>-18.426210000000001</v>
      </c>
      <c r="AB51" s="672">
        <v>206.44479999999999</v>
      </c>
      <c r="AC51" s="672">
        <v>35.1282</v>
      </c>
      <c r="AD51" s="674">
        <v>17.5292282132</v>
      </c>
      <c r="AE51" s="672">
        <v>1.7330000000000001</v>
      </c>
      <c r="AF51" s="672">
        <v>0.27400000000000002</v>
      </c>
      <c r="AG51" s="672">
        <v>3.6</v>
      </c>
      <c r="AH51" s="672">
        <v>99.537999999999997</v>
      </c>
      <c r="AI51" s="671">
        <v>1945.4659999999999</v>
      </c>
      <c r="AJ51" s="672">
        <v>355.26481999999999</v>
      </c>
      <c r="AK51" s="672">
        <v>-2.9829400000000001</v>
      </c>
      <c r="AL51" s="672">
        <v>347.81641000000002</v>
      </c>
      <c r="AM51" s="672">
        <v>-0.68330999999999997</v>
      </c>
      <c r="AN51" s="670">
        <v>151584593.40000001</v>
      </c>
      <c r="AO51" s="673">
        <v>0.2025035</v>
      </c>
      <c r="AP51" s="670">
        <v>368411.22962</v>
      </c>
      <c r="AQ51" s="673">
        <v>0.101864</v>
      </c>
      <c r="AR51" s="672">
        <v>172.18459999999999</v>
      </c>
      <c r="AS51" s="670" t="s">
        <v>473</v>
      </c>
      <c r="AT51" s="672">
        <v>7.7965999999999998</v>
      </c>
    </row>
    <row r="52" spans="1:46">
      <c r="A52" s="50" t="s">
        <v>988</v>
      </c>
      <c r="B52" s="25" t="s">
        <v>1218</v>
      </c>
      <c r="C52" s="38">
        <v>0.39583333333333331</v>
      </c>
      <c r="E52" s="19">
        <v>300</v>
      </c>
      <c r="F52" s="16" t="s">
        <v>1037</v>
      </c>
      <c r="G52" s="1">
        <v>1190</v>
      </c>
      <c r="H52" s="1">
        <v>1098</v>
      </c>
      <c r="I52" s="57" t="s">
        <v>792</v>
      </c>
      <c r="J52" s="92" t="s">
        <v>796</v>
      </c>
      <c r="K52" s="33">
        <v>4</v>
      </c>
      <c r="L52" s="33">
        <v>180</v>
      </c>
      <c r="M52" s="19">
        <v>5889.9508999999998</v>
      </c>
      <c r="Q52" s="100">
        <v>267</v>
      </c>
      <c r="R52" s="100">
        <v>269.60000000000002</v>
      </c>
      <c r="S52" s="431" t="s">
        <v>375</v>
      </c>
      <c r="T52" s="418">
        <v>0</v>
      </c>
      <c r="U52" s="438">
        <v>0</v>
      </c>
      <c r="V52" s="431" t="s">
        <v>201</v>
      </c>
      <c r="W52" s="671">
        <v>24.455839512598939</v>
      </c>
      <c r="X52" s="671">
        <v>86.201684642586102</v>
      </c>
      <c r="Y52" s="671">
        <v>368.42803917366655</v>
      </c>
      <c r="Z52" s="675">
        <v>240.18913000000001</v>
      </c>
      <c r="AA52" s="675">
        <v>-18.4315</v>
      </c>
      <c r="AB52" s="672">
        <v>208.24010000000001</v>
      </c>
      <c r="AC52" s="672">
        <v>34.457999999999998</v>
      </c>
      <c r="AD52" s="674">
        <v>17.646214306899999</v>
      </c>
      <c r="AE52" s="672">
        <v>1.7629999999999999</v>
      </c>
      <c r="AF52" s="672">
        <v>0.27900000000000003</v>
      </c>
      <c r="AG52" s="672">
        <v>3.6</v>
      </c>
      <c r="AH52" s="672">
        <v>99.534000000000006</v>
      </c>
      <c r="AI52" s="671">
        <v>1945.229</v>
      </c>
      <c r="AJ52" s="672">
        <v>355.24588999999997</v>
      </c>
      <c r="AK52" s="672">
        <v>-2.98767</v>
      </c>
      <c r="AL52" s="672">
        <v>347.75720000000001</v>
      </c>
      <c r="AM52" s="672">
        <v>-0.68345</v>
      </c>
      <c r="AN52" s="670">
        <v>151584678.19999999</v>
      </c>
      <c r="AO52" s="673">
        <v>0.20145689999999999</v>
      </c>
      <c r="AP52" s="670">
        <v>368456.08841000003</v>
      </c>
      <c r="AQ52" s="673">
        <v>0.1117306</v>
      </c>
      <c r="AR52" s="672">
        <v>172.1447</v>
      </c>
      <c r="AS52" s="670" t="s">
        <v>473</v>
      </c>
      <c r="AT52" s="672">
        <v>7.8364000000000003</v>
      </c>
    </row>
    <row r="53" spans="1:46">
      <c r="A53" s="50" t="s">
        <v>1163</v>
      </c>
      <c r="B53" s="25" t="s">
        <v>1219</v>
      </c>
      <c r="C53" s="38">
        <v>0.40138888888888885</v>
      </c>
      <c r="E53" s="19">
        <v>300</v>
      </c>
      <c r="F53" s="16" t="s">
        <v>1037</v>
      </c>
      <c r="G53" s="1">
        <v>1190</v>
      </c>
      <c r="H53" s="1">
        <v>1098</v>
      </c>
      <c r="I53" s="57" t="s">
        <v>1300</v>
      </c>
      <c r="J53" s="92" t="s">
        <v>796</v>
      </c>
      <c r="K53" s="33">
        <v>4</v>
      </c>
      <c r="L53" s="33">
        <v>180</v>
      </c>
      <c r="M53" s="19">
        <v>5889.9508999999998</v>
      </c>
      <c r="Q53" s="100">
        <v>267</v>
      </c>
      <c r="R53" s="100">
        <v>269.60000000000002</v>
      </c>
      <c r="S53" s="431" t="s">
        <v>1132</v>
      </c>
      <c r="T53" s="418">
        <v>0</v>
      </c>
      <c r="U53" s="438">
        <v>0</v>
      </c>
      <c r="V53" s="431" t="s">
        <v>199</v>
      </c>
      <c r="W53" s="671">
        <v>-110.45310979978942</v>
      </c>
      <c r="X53" s="671">
        <v>-80.122865862782717</v>
      </c>
      <c r="Y53" s="671">
        <v>160.78748377258876</v>
      </c>
      <c r="Z53" s="675">
        <v>240.24374</v>
      </c>
      <c r="AA53" s="675">
        <v>-18.437239999999999</v>
      </c>
      <c r="AB53" s="672">
        <v>210.2458</v>
      </c>
      <c r="AC53" s="672">
        <v>33.644300000000001</v>
      </c>
      <c r="AD53" s="674">
        <v>17.779912699800001</v>
      </c>
      <c r="AE53" s="672">
        <v>1.8</v>
      </c>
      <c r="AF53" s="672">
        <v>0.28499999999999998</v>
      </c>
      <c r="AG53" s="672">
        <v>3.6</v>
      </c>
      <c r="AH53" s="672">
        <v>99.528000000000006</v>
      </c>
      <c r="AI53" s="671">
        <v>1944.932</v>
      </c>
      <c r="AJ53" s="672">
        <v>355.22458</v>
      </c>
      <c r="AK53" s="672">
        <v>-2.9934400000000001</v>
      </c>
      <c r="AL53" s="672">
        <v>347.68952999999999</v>
      </c>
      <c r="AM53" s="672">
        <v>-0.68361000000000005</v>
      </c>
      <c r="AN53" s="670">
        <v>151584774.59999999</v>
      </c>
      <c r="AO53" s="673">
        <v>0.20026099999999999</v>
      </c>
      <c r="AP53" s="670">
        <v>368512.39227999997</v>
      </c>
      <c r="AQ53" s="673">
        <v>0.1228419</v>
      </c>
      <c r="AR53" s="672">
        <v>172.09870000000001</v>
      </c>
      <c r="AS53" s="670" t="s">
        <v>473</v>
      </c>
      <c r="AT53" s="672">
        <v>7.8823999999999996</v>
      </c>
    </row>
    <row r="54" spans="1:46">
      <c r="A54" s="50" t="s">
        <v>1163</v>
      </c>
      <c r="B54" s="25" t="s">
        <v>1052</v>
      </c>
      <c r="C54" s="38">
        <v>0.40625</v>
      </c>
      <c r="E54" s="19">
        <v>300</v>
      </c>
      <c r="F54" s="16" t="s">
        <v>1037</v>
      </c>
      <c r="G54" s="1">
        <v>1190</v>
      </c>
      <c r="H54" s="1">
        <v>1098</v>
      </c>
      <c r="I54" s="57" t="s">
        <v>792</v>
      </c>
      <c r="J54" s="92" t="s">
        <v>796</v>
      </c>
      <c r="K54" s="33">
        <v>4</v>
      </c>
      <c r="L54" s="33">
        <v>180</v>
      </c>
      <c r="M54" s="19">
        <v>5889.9508999999998</v>
      </c>
      <c r="Q54" s="100">
        <v>267</v>
      </c>
      <c r="R54" s="100">
        <v>269.60000000000002</v>
      </c>
      <c r="S54" s="431" t="s">
        <v>1132</v>
      </c>
      <c r="T54" s="418">
        <v>0</v>
      </c>
      <c r="U54" s="438">
        <v>0</v>
      </c>
      <c r="V54" s="431" t="s">
        <v>202</v>
      </c>
      <c r="W54" s="671">
        <v>-109.861085557564</v>
      </c>
      <c r="X54" s="671">
        <v>-79.847988120762011</v>
      </c>
      <c r="Y54" s="671">
        <v>368.52880230145274</v>
      </c>
      <c r="Z54" s="675">
        <v>240.29191</v>
      </c>
      <c r="AA54" s="675">
        <v>-18.44201</v>
      </c>
      <c r="AB54" s="672">
        <v>211.96</v>
      </c>
      <c r="AC54" s="672">
        <v>32.892099999999999</v>
      </c>
      <c r="AD54" s="674">
        <v>17.896898793599998</v>
      </c>
      <c r="AE54" s="672">
        <v>1.8360000000000001</v>
      </c>
      <c r="AF54" s="672">
        <v>0.28999999999999998</v>
      </c>
      <c r="AG54" s="672">
        <v>3.6</v>
      </c>
      <c r="AH54" s="672">
        <v>99.522999999999996</v>
      </c>
      <c r="AI54" s="671">
        <v>1944.6489999999999</v>
      </c>
      <c r="AJ54" s="672">
        <v>355.20623000000001</v>
      </c>
      <c r="AK54" s="672">
        <v>-2.9988000000000001</v>
      </c>
      <c r="AL54" s="672">
        <v>347.63031999999998</v>
      </c>
      <c r="AM54" s="672">
        <v>-0.68376000000000003</v>
      </c>
      <c r="AN54" s="670">
        <v>151584858.5</v>
      </c>
      <c r="AO54" s="673">
        <v>0.19921459999999999</v>
      </c>
      <c r="AP54" s="670">
        <v>368565.99974</v>
      </c>
      <c r="AQ54" s="673">
        <v>0.13241059999999999</v>
      </c>
      <c r="AR54" s="672">
        <v>172.05799999999999</v>
      </c>
      <c r="AS54" s="670" t="s">
        <v>473</v>
      </c>
      <c r="AT54" s="672">
        <v>7.9229000000000003</v>
      </c>
    </row>
    <row r="55" spans="1:46">
      <c r="A55" s="50" t="s">
        <v>1309</v>
      </c>
      <c r="B55" s="25" t="s">
        <v>641</v>
      </c>
      <c r="C55" s="38">
        <v>0.41111111111111115</v>
      </c>
      <c r="E55" s="19">
        <v>30</v>
      </c>
      <c r="F55" s="16" t="s">
        <v>1037</v>
      </c>
      <c r="G55" s="1">
        <v>1190</v>
      </c>
      <c r="H55" s="1">
        <v>1098</v>
      </c>
      <c r="I55" s="57" t="s">
        <v>1093</v>
      </c>
      <c r="J55" s="92" t="s">
        <v>796</v>
      </c>
      <c r="K55" s="33">
        <v>4</v>
      </c>
      <c r="L55" s="33">
        <v>180</v>
      </c>
      <c r="M55" s="19">
        <v>5889.9508999999998</v>
      </c>
      <c r="Q55" s="100">
        <v>267</v>
      </c>
      <c r="R55" s="100">
        <v>269.60000000000002</v>
      </c>
      <c r="S55" s="431" t="s">
        <v>1188</v>
      </c>
      <c r="T55" s="418"/>
      <c r="U55" s="418"/>
      <c r="V55" s="342"/>
      <c r="W55"/>
      <c r="X55"/>
      <c r="Y55"/>
      <c r="Z55" s="675">
        <v>240.31960000000001</v>
      </c>
      <c r="AA55" s="675">
        <v>-18.44464</v>
      </c>
      <c r="AB55" s="672">
        <v>212.92230000000001</v>
      </c>
      <c r="AC55" s="672">
        <v>32.446100000000001</v>
      </c>
      <c r="AD55" s="674">
        <v>17.9637479901</v>
      </c>
      <c r="AE55" s="672">
        <v>1.8580000000000001</v>
      </c>
      <c r="AF55" s="672">
        <v>0.29399999999999998</v>
      </c>
      <c r="AG55" s="672">
        <v>3.6</v>
      </c>
      <c r="AH55" s="672">
        <v>99.521000000000001</v>
      </c>
      <c r="AI55" s="671">
        <v>1944.4780000000001</v>
      </c>
      <c r="AJ55" s="672">
        <v>355.19587999999999</v>
      </c>
      <c r="AK55" s="672">
        <v>-3.0019900000000002</v>
      </c>
      <c r="AL55" s="672">
        <v>347.59649000000002</v>
      </c>
      <c r="AM55" s="672">
        <v>-0.68384</v>
      </c>
      <c r="AN55" s="670">
        <v>151584906.30000001</v>
      </c>
      <c r="AO55" s="673">
        <v>0.1986166</v>
      </c>
      <c r="AP55" s="670">
        <v>368598.42683000001</v>
      </c>
      <c r="AQ55" s="673">
        <v>0.1378105</v>
      </c>
      <c r="AR55" s="672">
        <v>172.03460000000001</v>
      </c>
      <c r="AS55" s="670" t="s">
        <v>473</v>
      </c>
      <c r="AT55" s="672">
        <v>7.9462999999999999</v>
      </c>
    </row>
    <row r="56" spans="1:46">
      <c r="A56" s="50" t="s">
        <v>984</v>
      </c>
      <c r="B56" s="25" t="s">
        <v>1081</v>
      </c>
      <c r="C56" s="38">
        <v>0.41388888888888892</v>
      </c>
      <c r="E56" s="19">
        <v>300</v>
      </c>
      <c r="F56" s="16" t="s">
        <v>1037</v>
      </c>
      <c r="G56" s="1">
        <v>1190</v>
      </c>
      <c r="H56" s="1">
        <v>1098</v>
      </c>
      <c r="I56" s="91" t="s">
        <v>6</v>
      </c>
      <c r="J56" s="92" t="s">
        <v>796</v>
      </c>
      <c r="K56" s="33">
        <v>4</v>
      </c>
      <c r="L56" s="33">
        <v>180</v>
      </c>
      <c r="M56" s="19">
        <v>5889.9508999999998</v>
      </c>
      <c r="N56" s="2"/>
      <c r="Q56" s="100">
        <v>267</v>
      </c>
      <c r="R56" s="100">
        <v>269.60000000000002</v>
      </c>
      <c r="S56"/>
      <c r="T56" s="418"/>
      <c r="U56" s="418"/>
      <c r="V56" s="342"/>
      <c r="W56"/>
      <c r="X56"/>
      <c r="Y56"/>
    </row>
    <row r="57" spans="1:46">
      <c r="A57" s="50" t="s">
        <v>1338</v>
      </c>
      <c r="B57" s="25" t="s">
        <v>1083</v>
      </c>
      <c r="C57" s="38">
        <v>0.41944444444444445</v>
      </c>
      <c r="D57" s="32">
        <v>0</v>
      </c>
      <c r="E57" s="19">
        <v>30</v>
      </c>
      <c r="F57" s="16" t="s">
        <v>1037</v>
      </c>
      <c r="G57" s="1">
        <v>1190</v>
      </c>
      <c r="H57" s="1">
        <v>992</v>
      </c>
      <c r="I57" s="35" t="s">
        <v>526</v>
      </c>
      <c r="J57" s="66" t="s">
        <v>1258</v>
      </c>
      <c r="K57" s="33">
        <v>4</v>
      </c>
      <c r="L57" s="33">
        <v>180</v>
      </c>
      <c r="M57" s="19">
        <v>5891.451</v>
      </c>
      <c r="N57" t="s">
        <v>929</v>
      </c>
      <c r="O57" s="100">
        <v>267.10000000000002</v>
      </c>
      <c r="P57" s="100">
        <v>269.7</v>
      </c>
      <c r="Q57" s="100">
        <v>267</v>
      </c>
      <c r="R57" s="100">
        <v>269.60000000000002</v>
      </c>
      <c r="S57"/>
      <c r="T57" s="418"/>
      <c r="U57" s="418"/>
      <c r="V57" s="342"/>
      <c r="W57"/>
      <c r="X57"/>
      <c r="Y57"/>
    </row>
    <row r="58" spans="1:46">
      <c r="A58" s="45" t="s">
        <v>1338</v>
      </c>
      <c r="B58" s="45" t="s">
        <v>649</v>
      </c>
      <c r="C58" s="38">
        <v>0.42222222222222222</v>
      </c>
      <c r="D58" s="32">
        <v>0</v>
      </c>
      <c r="E58" s="1">
        <v>30</v>
      </c>
      <c r="F58" s="19" t="s">
        <v>1037</v>
      </c>
      <c r="G58" s="1">
        <v>1070</v>
      </c>
      <c r="H58" s="1">
        <v>872</v>
      </c>
      <c r="I58" s="91" t="s">
        <v>239</v>
      </c>
      <c r="J58" s="66" t="s">
        <v>1258</v>
      </c>
      <c r="K58" s="33">
        <v>4</v>
      </c>
      <c r="L58" s="33">
        <v>180</v>
      </c>
      <c r="M58" s="19">
        <v>5891.451</v>
      </c>
      <c r="N58" s="57"/>
      <c r="O58" s="100">
        <v>267.10000000000002</v>
      </c>
      <c r="P58" s="100">
        <v>269.7</v>
      </c>
      <c r="Q58" s="100">
        <v>267</v>
      </c>
      <c r="R58" s="100">
        <v>269.60000000000002</v>
      </c>
      <c r="S58"/>
      <c r="T58" s="342"/>
      <c r="U58" s="342"/>
      <c r="V58" s="342"/>
      <c r="W58"/>
      <c r="X58"/>
      <c r="Y58"/>
    </row>
    <row r="59" spans="1:46">
      <c r="A59" s="59" t="s">
        <v>1259</v>
      </c>
      <c r="B59" s="64" t="s">
        <v>930</v>
      </c>
      <c r="C59" s="32">
        <v>0.4368055555555555</v>
      </c>
      <c r="D59" s="32">
        <v>0</v>
      </c>
      <c r="E59" s="33">
        <v>10</v>
      </c>
      <c r="F59" s="19" t="s">
        <v>1037</v>
      </c>
      <c r="G59" s="33">
        <v>1190</v>
      </c>
      <c r="H59" s="33">
        <v>1098</v>
      </c>
      <c r="I59" s="91" t="s">
        <v>395</v>
      </c>
      <c r="J59" s="66" t="s">
        <v>1258</v>
      </c>
      <c r="K59" s="33">
        <v>4</v>
      </c>
      <c r="L59" s="33">
        <v>180</v>
      </c>
      <c r="M59" s="19">
        <v>5889.9508999999998</v>
      </c>
      <c r="O59" s="100">
        <v>266.60000000000002</v>
      </c>
      <c r="P59" s="100">
        <v>269.2</v>
      </c>
      <c r="Q59" s="100">
        <v>267</v>
      </c>
      <c r="R59" s="100">
        <v>269.60000000000002</v>
      </c>
      <c r="S59"/>
      <c r="T59"/>
      <c r="U59"/>
      <c r="V59"/>
      <c r="W59"/>
      <c r="X59"/>
      <c r="Y59"/>
    </row>
    <row r="60" spans="1:46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N60" t="s">
        <v>931</v>
      </c>
      <c r="S60"/>
      <c r="T60"/>
      <c r="U60"/>
      <c r="V60"/>
      <c r="W60"/>
      <c r="X60"/>
      <c r="Y60"/>
    </row>
    <row r="61" spans="1:46">
      <c r="A61" s="50"/>
      <c r="B61" s="25"/>
      <c r="C61" s="38"/>
      <c r="E61" s="19"/>
      <c r="F61" s="16"/>
      <c r="G61" s="1"/>
      <c r="H61" s="1"/>
      <c r="I61" s="91"/>
      <c r="J61" s="66"/>
      <c r="K61" s="33"/>
      <c r="L61" s="33"/>
      <c r="S61"/>
      <c r="T61"/>
      <c r="U61"/>
      <c r="V61"/>
      <c r="W61"/>
      <c r="X61"/>
      <c r="Y61"/>
    </row>
    <row r="62" spans="1:46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S62"/>
      <c r="T62"/>
      <c r="U62"/>
      <c r="V62"/>
      <c r="W62"/>
      <c r="X62"/>
      <c r="Y62"/>
    </row>
    <row r="63" spans="1:46">
      <c r="A63" s="50"/>
      <c r="B63" s="5" t="s">
        <v>1260</v>
      </c>
      <c r="C63" s="147" t="s">
        <v>1261</v>
      </c>
      <c r="D63" s="84">
        <v>5888.5839999999998</v>
      </c>
      <c r="E63" s="149"/>
      <c r="F63" s="84" t="s">
        <v>1262</v>
      </c>
      <c r="G63" s="84" t="s">
        <v>1263</v>
      </c>
      <c r="H63" s="84" t="s">
        <v>1264</v>
      </c>
      <c r="I63" s="22" t="s">
        <v>1100</v>
      </c>
      <c r="J63" s="84" t="s">
        <v>1101</v>
      </c>
      <c r="K63" s="84" t="s">
        <v>1102</v>
      </c>
      <c r="L63" s="177"/>
      <c r="S63"/>
      <c r="T63"/>
      <c r="U63"/>
      <c r="V63"/>
      <c r="W63"/>
      <c r="X63"/>
      <c r="Y63"/>
    </row>
    <row r="64" spans="1:46">
      <c r="A64" s="50"/>
      <c r="B64" s="183"/>
      <c r="C64" s="147" t="s">
        <v>1099</v>
      </c>
      <c r="D64" s="84">
        <v>5889.9508999999998</v>
      </c>
      <c r="E64" s="149"/>
      <c r="F64" s="84" t="s">
        <v>652</v>
      </c>
      <c r="G64" s="84" t="s">
        <v>653</v>
      </c>
      <c r="H64" s="84" t="s">
        <v>654</v>
      </c>
      <c r="I64" s="22" t="s">
        <v>1294</v>
      </c>
      <c r="J64" s="84" t="s">
        <v>1295</v>
      </c>
      <c r="K64" s="84" t="s">
        <v>501</v>
      </c>
      <c r="L64" s="177"/>
      <c r="S64"/>
      <c r="T64"/>
      <c r="U64"/>
      <c r="V64"/>
      <c r="W64"/>
      <c r="X64"/>
      <c r="Y64"/>
    </row>
    <row r="65" spans="1:25">
      <c r="A65" s="50"/>
      <c r="B65" s="182"/>
      <c r="C65" s="147" t="s">
        <v>502</v>
      </c>
      <c r="D65" s="84">
        <v>5891.451</v>
      </c>
      <c r="E65" s="149"/>
      <c r="F65" s="84" t="s">
        <v>503</v>
      </c>
      <c r="G65" s="84" t="s">
        <v>504</v>
      </c>
      <c r="H65" s="84" t="s">
        <v>505</v>
      </c>
      <c r="I65" s="22" t="s">
        <v>480</v>
      </c>
      <c r="J65" s="84" t="s">
        <v>496</v>
      </c>
      <c r="K65" s="84" t="s">
        <v>440</v>
      </c>
      <c r="L65" s="177"/>
      <c r="S65"/>
      <c r="T65"/>
      <c r="U65"/>
      <c r="V65"/>
      <c r="W65"/>
      <c r="X65"/>
      <c r="Y65"/>
    </row>
    <row r="66" spans="1:25">
      <c r="A66" s="50"/>
      <c r="B66" s="182"/>
      <c r="C66" s="147" t="s">
        <v>497</v>
      </c>
      <c r="D66" s="155">
        <v>7647.38</v>
      </c>
      <c r="E66" s="149"/>
      <c r="F66" s="84" t="s">
        <v>1132</v>
      </c>
      <c r="G66" s="84" t="s">
        <v>1095</v>
      </c>
      <c r="H66" s="84" t="s">
        <v>1293</v>
      </c>
      <c r="I66" s="22" t="s">
        <v>498</v>
      </c>
      <c r="J66" s="84" t="s">
        <v>499</v>
      </c>
      <c r="K66" s="84" t="s">
        <v>500</v>
      </c>
      <c r="L66" s="177"/>
      <c r="S66"/>
      <c r="T66"/>
      <c r="U66"/>
      <c r="V66"/>
      <c r="W66"/>
      <c r="X66"/>
      <c r="Y66"/>
    </row>
    <row r="67" spans="1:25">
      <c r="A67" s="50"/>
      <c r="B67" s="182"/>
      <c r="C67" s="147" t="s">
        <v>374</v>
      </c>
      <c r="D67" s="84">
        <v>7698.9647000000004</v>
      </c>
      <c r="E67" s="149"/>
      <c r="F67" s="84" t="s">
        <v>375</v>
      </c>
      <c r="G67" s="84" t="s">
        <v>376</v>
      </c>
      <c r="H67" s="84" t="s">
        <v>377</v>
      </c>
      <c r="I67" s="22" t="s">
        <v>378</v>
      </c>
      <c r="J67" s="84" t="s">
        <v>379</v>
      </c>
      <c r="K67" s="84" t="s">
        <v>380</v>
      </c>
      <c r="L67" s="177"/>
      <c r="S67"/>
      <c r="T67"/>
      <c r="U67"/>
      <c r="V67"/>
      <c r="W67"/>
      <c r="X67"/>
      <c r="Y67"/>
    </row>
    <row r="68" spans="1:25">
      <c r="B68" s="182"/>
      <c r="C68" s="147"/>
      <c r="D68" s="84"/>
      <c r="E68" s="149"/>
      <c r="F68" s="84"/>
      <c r="G68" s="177"/>
      <c r="H68" s="177"/>
      <c r="J68" s="177"/>
      <c r="K68" s="177"/>
      <c r="L68" s="177"/>
      <c r="S68"/>
      <c r="T68"/>
      <c r="U68"/>
      <c r="V68"/>
      <c r="W68"/>
      <c r="X68"/>
      <c r="Y68"/>
    </row>
    <row r="69" spans="1:25">
      <c r="B69" s="182"/>
      <c r="C69" s="147" t="s">
        <v>1302</v>
      </c>
      <c r="D69" s="748" t="s">
        <v>1297</v>
      </c>
      <c r="E69" s="748"/>
      <c r="F69" s="84" t="s">
        <v>381</v>
      </c>
      <c r="G69" s="177"/>
      <c r="H69" s="177"/>
      <c r="I69" s="173" t="s">
        <v>1139</v>
      </c>
      <c r="J69" s="736" t="s">
        <v>1140</v>
      </c>
      <c r="K69" s="736"/>
      <c r="L69" s="148" t="s">
        <v>1141</v>
      </c>
      <c r="S69"/>
      <c r="T69"/>
      <c r="U69"/>
      <c r="V69"/>
      <c r="W69"/>
      <c r="X69"/>
      <c r="Y69"/>
    </row>
    <row r="70" spans="1:25">
      <c r="B70" s="182"/>
      <c r="C70" s="147" t="s">
        <v>1303</v>
      </c>
      <c r="D70" s="748" t="s">
        <v>1298</v>
      </c>
      <c r="E70" s="748"/>
      <c r="F70" s="19"/>
      <c r="G70" s="177"/>
      <c r="H70" s="177"/>
      <c r="J70" s="736" t="s">
        <v>441</v>
      </c>
      <c r="K70" s="736"/>
      <c r="L70" s="148" t="s">
        <v>1143</v>
      </c>
      <c r="S70"/>
      <c r="T70"/>
      <c r="U70"/>
      <c r="V70"/>
      <c r="W70"/>
      <c r="X70"/>
      <c r="Y70"/>
    </row>
    <row r="71" spans="1:25">
      <c r="B71" s="182"/>
      <c r="C71" s="147" t="s">
        <v>1304</v>
      </c>
      <c r="D71" s="748" t="s">
        <v>1299</v>
      </c>
      <c r="E71" s="748"/>
      <c r="F71" s="19"/>
      <c r="G71" s="177"/>
      <c r="H71" s="177"/>
      <c r="J71" s="177"/>
      <c r="K71" s="177"/>
      <c r="L71" s="177"/>
      <c r="S71"/>
      <c r="T71"/>
      <c r="U71"/>
      <c r="V71"/>
      <c r="W71"/>
      <c r="X71"/>
      <c r="Y71"/>
    </row>
    <row r="72" spans="1:25">
      <c r="B72" s="182"/>
      <c r="C72" s="147" t="s">
        <v>1305</v>
      </c>
      <c r="D72" s="748" t="s">
        <v>1138</v>
      </c>
      <c r="E72" s="748"/>
      <c r="F72" s="19"/>
      <c r="G72" s="177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25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25">
      <c r="B74" s="182"/>
      <c r="C74" s="28" t="s">
        <v>786</v>
      </c>
      <c r="D74" s="175">
        <v>1</v>
      </c>
      <c r="E74" s="749" t="s">
        <v>1032</v>
      </c>
      <c r="F74" s="749"/>
      <c r="G74" s="749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25">
      <c r="B75" s="182"/>
      <c r="C75" s="19"/>
      <c r="D75" s="28"/>
      <c r="E75" s="750" t="s">
        <v>1183</v>
      </c>
      <c r="F75" s="751"/>
      <c r="G75" s="751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25">
      <c r="B76" s="182"/>
      <c r="C76" s="85"/>
      <c r="D76" s="28">
        <v>2</v>
      </c>
      <c r="E76" s="749" t="s">
        <v>1008</v>
      </c>
      <c r="F76" s="749"/>
      <c r="G76" s="749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25">
      <c r="B77" s="182"/>
      <c r="C77" s="85"/>
      <c r="D77" s="28"/>
      <c r="E77" s="750" t="s">
        <v>1009</v>
      </c>
      <c r="F77" s="751"/>
      <c r="G77" s="751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25">
      <c r="B78" s="182"/>
      <c r="C78" s="177"/>
      <c r="D78" s="175">
        <v>3</v>
      </c>
      <c r="E78" s="736" t="s">
        <v>1010</v>
      </c>
      <c r="F78" s="736"/>
      <c r="G78" s="736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25">
      <c r="B79" s="182"/>
      <c r="C79" s="177"/>
      <c r="D79" s="175"/>
      <c r="E79" s="746" t="s">
        <v>1353</v>
      </c>
      <c r="F79" s="746"/>
      <c r="G79" s="746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25">
      <c r="B80" s="182"/>
      <c r="C80" s="177"/>
      <c r="D80" s="175">
        <v>4</v>
      </c>
      <c r="E80" s="736" t="s">
        <v>1035</v>
      </c>
      <c r="F80" s="736"/>
      <c r="G80" s="736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20"/>
      <c r="C81" s="61"/>
      <c r="D81" s="61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2"/>
      <c r="C82" s="1"/>
      <c r="D82" s="38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F83" s="1"/>
      <c r="G83" s="16"/>
      <c r="H83" s="16"/>
      <c r="S83"/>
      <c r="T83"/>
      <c r="U83"/>
      <c r="V83"/>
      <c r="W83"/>
      <c r="X83"/>
      <c r="Y83"/>
    </row>
    <row r="84" spans="2:25">
      <c r="B84" s="3"/>
      <c r="C84" s="6"/>
      <c r="D84" s="43"/>
      <c r="E84" s="8"/>
      <c r="S84"/>
      <c r="T84"/>
      <c r="U84"/>
      <c r="V84"/>
      <c r="W84"/>
      <c r="X84"/>
      <c r="Y84"/>
    </row>
    <row r="85" spans="2:25">
      <c r="C85" s="1"/>
      <c r="D85" s="38"/>
      <c r="E85" s="1"/>
      <c r="F85" s="1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3"/>
      <c r="C86" s="6"/>
      <c r="D86" s="62"/>
      <c r="E86" s="62"/>
      <c r="F86" s="62"/>
      <c r="G86" s="1"/>
      <c r="H86" s="1"/>
      <c r="I86" s="17"/>
      <c r="J86" s="1"/>
      <c r="K86" s="1"/>
      <c r="S86"/>
      <c r="T86"/>
      <c r="U86"/>
      <c r="V86"/>
      <c r="W86"/>
      <c r="X86"/>
      <c r="Y86"/>
    </row>
    <row r="87" spans="2:25">
      <c r="B87" s="24"/>
      <c r="C87" s="3"/>
      <c r="D87" s="58"/>
      <c r="E87" s="47"/>
      <c r="F87" s="47"/>
      <c r="G87" s="22"/>
      <c r="H87" s="22"/>
      <c r="J87" s="1"/>
      <c r="K87" s="1"/>
      <c r="S87"/>
      <c r="T87"/>
      <c r="U87"/>
      <c r="V87"/>
      <c r="W87"/>
      <c r="X87"/>
      <c r="Y87"/>
    </row>
    <row r="88" spans="2:25">
      <c r="B88" s="2"/>
      <c r="C88" s="67"/>
      <c r="D88" s="62"/>
      <c r="E88" s="62"/>
      <c r="F88" s="62"/>
      <c r="G88" s="22"/>
      <c r="H88" s="22"/>
      <c r="S88"/>
      <c r="T88"/>
      <c r="U88"/>
      <c r="V88"/>
      <c r="W88"/>
      <c r="X88"/>
      <c r="Y88"/>
    </row>
    <row r="89" spans="2:25">
      <c r="B89" s="2"/>
      <c r="C89" s="3"/>
      <c r="D89" s="58"/>
      <c r="E89" s="47"/>
      <c r="F89" s="47"/>
      <c r="G89" s="22"/>
      <c r="H89" s="22"/>
      <c r="S89"/>
      <c r="T89"/>
      <c r="U89"/>
      <c r="V89"/>
      <c r="W89"/>
      <c r="X89"/>
      <c r="Y89"/>
    </row>
    <row r="90" spans="2:25">
      <c r="C90" s="6"/>
      <c r="D90" s="87"/>
      <c r="E90" s="87"/>
      <c r="F90" s="87"/>
      <c r="G90" s="22"/>
      <c r="H90" s="22"/>
      <c r="S90"/>
      <c r="T90"/>
      <c r="U90"/>
      <c r="V90"/>
      <c r="W90"/>
      <c r="X90"/>
      <c r="Y90"/>
    </row>
    <row r="91" spans="2:25">
      <c r="C91" s="5"/>
      <c r="D91" s="1"/>
      <c r="E91" s="1"/>
      <c r="F91" s="1"/>
      <c r="G91" s="1"/>
      <c r="H91" s="1"/>
      <c r="I91" s="40"/>
      <c r="S91"/>
      <c r="T91"/>
      <c r="U91"/>
      <c r="V91"/>
      <c r="W91"/>
      <c r="X91"/>
      <c r="Y91"/>
    </row>
    <row r="92" spans="2:25">
      <c r="C92" s="6"/>
      <c r="D92" s="87"/>
      <c r="E92" s="87"/>
      <c r="F92" s="87"/>
      <c r="G92" s="1"/>
      <c r="H92" s="1"/>
      <c r="I92" s="17"/>
      <c r="S92"/>
      <c r="T92"/>
      <c r="U92"/>
      <c r="V92"/>
      <c r="W92"/>
      <c r="X92"/>
      <c r="Y92"/>
    </row>
    <row r="93" spans="2:25">
      <c r="D93" s="1"/>
      <c r="E93" s="1"/>
      <c r="F93" s="1"/>
      <c r="G93" s="1"/>
      <c r="H93" s="1"/>
      <c r="I93" s="17"/>
      <c r="S93"/>
      <c r="T93"/>
      <c r="U93"/>
      <c r="V93"/>
      <c r="W93"/>
      <c r="X93"/>
      <c r="Y93"/>
    </row>
  </sheetData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9:E69"/>
    <mergeCell ref="J69:K69"/>
    <mergeCell ref="O12:P12"/>
    <mergeCell ref="F6:I6"/>
    <mergeCell ref="F9:I9"/>
    <mergeCell ref="G12:H12"/>
    <mergeCell ref="F8:I8"/>
    <mergeCell ref="F7:I7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F1" workbookViewId="0">
      <selection activeCell="AX24" sqref="AX24"/>
    </sheetView>
  </sheetViews>
  <sheetFormatPr baseColWidth="10" defaultColWidth="8.83203125" defaultRowHeight="12"/>
  <cols>
    <col min="1" max="1" width="15.3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932</v>
      </c>
      <c r="B4" s="3"/>
      <c r="C4" s="6"/>
      <c r="D4" s="43"/>
      <c r="E4" s="6"/>
      <c r="F4" s="738" t="s">
        <v>615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774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197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 ht="12.75" customHeight="1">
      <c r="A7" s="67" t="s">
        <v>1220</v>
      </c>
      <c r="B7" s="298" t="s">
        <v>1123</v>
      </c>
      <c r="C7" s="298" t="s">
        <v>1124</v>
      </c>
      <c r="D7" s="43" t="s">
        <v>1125</v>
      </c>
      <c r="E7" s="8"/>
      <c r="F7" s="754" t="s">
        <v>439</v>
      </c>
      <c r="G7" s="754"/>
      <c r="H7" s="754"/>
      <c r="I7" s="754"/>
      <c r="J7" s="7"/>
      <c r="K7" s="7"/>
      <c r="L7" s="7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298" t="s">
        <v>1129</v>
      </c>
      <c r="D8" s="43" t="s">
        <v>1130</v>
      </c>
      <c r="E8" s="8"/>
      <c r="F8" s="754" t="s">
        <v>1205</v>
      </c>
      <c r="G8" s="754"/>
      <c r="H8" s="754"/>
      <c r="I8" s="754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0"/>
      <c r="D9" s="43"/>
      <c r="E9" s="8"/>
      <c r="F9" s="754" t="s">
        <v>1206</v>
      </c>
      <c r="G9" s="754"/>
      <c r="H9" s="754"/>
      <c r="I9" s="754"/>
      <c r="J9" s="7"/>
      <c r="K9" s="7"/>
      <c r="L9" s="7"/>
      <c r="N9" s="25"/>
      <c r="S9"/>
      <c r="T9"/>
      <c r="U9"/>
      <c r="V9"/>
      <c r="W9"/>
      <c r="X9"/>
      <c r="Y9"/>
    </row>
    <row r="10" spans="1:47">
      <c r="A10" s="3"/>
      <c r="B10" s="3"/>
      <c r="C10" s="6"/>
      <c r="D10" s="43"/>
      <c r="E10" s="8"/>
      <c r="F10" s="1"/>
      <c r="G10" s="1"/>
      <c r="H10" s="1"/>
      <c r="I10" s="44"/>
      <c r="J10" s="27"/>
      <c r="K10" s="27"/>
      <c r="L10" s="27"/>
      <c r="N10" s="25"/>
      <c r="S10"/>
      <c r="T10"/>
      <c r="U10"/>
      <c r="V10"/>
      <c r="W10"/>
      <c r="X10"/>
      <c r="Y10"/>
    </row>
    <row r="11" spans="1:47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8.9583333333333334E-2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1098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269.39999999999998</v>
      </c>
      <c r="Q14" s="100">
        <f>AVERAGE(O14:O16)</f>
        <v>267.06666666666666</v>
      </c>
      <c r="R14" s="100">
        <f>AVERAGE(P14:P16)</f>
        <v>269.56666666666666</v>
      </c>
      <c r="S14"/>
      <c r="T14" s="418"/>
      <c r="U14" s="438"/>
      <c r="V14" s="342"/>
      <c r="W14"/>
      <c r="X14"/>
      <c r="Y14"/>
    </row>
    <row r="15" spans="1:47">
      <c r="A15" s="45" t="s">
        <v>1338</v>
      </c>
      <c r="B15" s="45" t="s">
        <v>1266</v>
      </c>
      <c r="C15" s="38">
        <v>0.1076388888888889</v>
      </c>
      <c r="D15" s="32">
        <v>0</v>
      </c>
      <c r="E15" s="1">
        <v>30</v>
      </c>
      <c r="F15" s="19" t="s">
        <v>1037</v>
      </c>
      <c r="G15" s="47">
        <v>1190</v>
      </c>
      <c r="H15" s="1">
        <v>992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57" t="s">
        <v>933</v>
      </c>
      <c r="O15" s="100">
        <v>267.10000000000002</v>
      </c>
      <c r="P15" s="100">
        <v>269.60000000000002</v>
      </c>
      <c r="Q15" s="100">
        <v>267.10000000000002</v>
      </c>
      <c r="R15" s="100">
        <v>269.60000000000002</v>
      </c>
      <c r="S15"/>
      <c r="T15" s="418"/>
      <c r="U15" s="438"/>
      <c r="V15" s="342"/>
      <c r="W15"/>
      <c r="X15"/>
      <c r="Y15"/>
    </row>
    <row r="16" spans="1:47">
      <c r="A16" s="45" t="s">
        <v>1338</v>
      </c>
      <c r="B16" s="45" t="s">
        <v>1339</v>
      </c>
      <c r="C16" s="38">
        <v>0.1111111111111111</v>
      </c>
      <c r="D16" s="32">
        <v>0</v>
      </c>
      <c r="E16" s="1">
        <v>30</v>
      </c>
      <c r="F16" s="19" t="s">
        <v>1037</v>
      </c>
      <c r="G16" s="1">
        <v>1070</v>
      </c>
      <c r="H16" s="1">
        <v>872</v>
      </c>
      <c r="I16" s="91" t="s">
        <v>239</v>
      </c>
      <c r="J16" s="66" t="s">
        <v>1258</v>
      </c>
      <c r="K16" s="33">
        <v>4</v>
      </c>
      <c r="L16" s="33">
        <v>180</v>
      </c>
      <c r="M16" s="19">
        <v>5891.451</v>
      </c>
      <c r="N16" s="57"/>
      <c r="O16" s="100">
        <v>267.10000000000002</v>
      </c>
      <c r="P16" s="100">
        <v>269.7</v>
      </c>
      <c r="Q16" s="100">
        <v>267.10000000000002</v>
      </c>
      <c r="R16" s="100">
        <v>269.60000000000002</v>
      </c>
      <c r="S16"/>
      <c r="T16" s="418"/>
      <c r="U16" s="438"/>
      <c r="V16" s="342"/>
      <c r="W16"/>
      <c r="X16"/>
      <c r="Y16"/>
    </row>
    <row r="17" spans="1:46">
      <c r="A17" s="45" t="s">
        <v>1338</v>
      </c>
      <c r="B17" s="45" t="s">
        <v>1340</v>
      </c>
      <c r="C17" s="38">
        <v>0.12291666666666667</v>
      </c>
      <c r="D17" s="32">
        <v>0</v>
      </c>
      <c r="E17" s="1">
        <v>30</v>
      </c>
      <c r="F17" s="16" t="s">
        <v>1038</v>
      </c>
      <c r="G17" s="1">
        <v>880</v>
      </c>
      <c r="H17" s="1">
        <v>862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264.39999999999998</v>
      </c>
      <c r="P17" s="100">
        <v>263.89999999999998</v>
      </c>
      <c r="Q17" s="100">
        <v>264.2</v>
      </c>
      <c r="R17" s="100">
        <v>263.89999999999998</v>
      </c>
      <c r="S17"/>
      <c r="T17" s="418"/>
      <c r="U17" s="438"/>
      <c r="V17" s="342"/>
      <c r="W17"/>
      <c r="X17"/>
      <c r="Y17"/>
    </row>
    <row r="18" spans="1:46">
      <c r="A18" s="45" t="s">
        <v>1309</v>
      </c>
      <c r="B18" s="45" t="s">
        <v>1269</v>
      </c>
      <c r="C18" s="38">
        <v>0.19444444444444445</v>
      </c>
      <c r="E18" s="1">
        <v>30</v>
      </c>
      <c r="F18" s="16" t="s">
        <v>1039</v>
      </c>
      <c r="G18" s="1">
        <v>870</v>
      </c>
      <c r="H18" s="1">
        <v>776</v>
      </c>
      <c r="I18" t="s">
        <v>1093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Q18" s="100">
        <v>264.2</v>
      </c>
      <c r="R18" s="100">
        <v>263.89999999999998</v>
      </c>
      <c r="S18" s="431" t="s">
        <v>1188</v>
      </c>
      <c r="T18" s="418"/>
      <c r="U18" s="438"/>
      <c r="V18" s="342"/>
      <c r="W18"/>
      <c r="X18"/>
      <c r="Y18"/>
      <c r="Z18" s="681">
        <v>253.17438999999999</v>
      </c>
      <c r="AA18" s="681">
        <v>-19.337869999999999</v>
      </c>
      <c r="AB18" s="678">
        <v>122.28100000000001</v>
      </c>
      <c r="AC18" s="678">
        <v>12.1571</v>
      </c>
      <c r="AD18" s="680">
        <v>12.815221598899999</v>
      </c>
      <c r="AE18" s="678">
        <v>4.625</v>
      </c>
      <c r="AF18" s="678">
        <v>0.73199999999999998</v>
      </c>
      <c r="AG18" s="678">
        <v>3.87</v>
      </c>
      <c r="AH18" s="678">
        <v>97.194999999999993</v>
      </c>
      <c r="AI18" s="677">
        <v>1945.3679999999999</v>
      </c>
      <c r="AJ18" s="678">
        <v>357.02602000000002</v>
      </c>
      <c r="AK18" s="678">
        <v>-4.2753199999999998</v>
      </c>
      <c r="AL18" s="678">
        <v>338.05497000000003</v>
      </c>
      <c r="AM18" s="678">
        <v>-0.70669999999999999</v>
      </c>
      <c r="AN18" s="676">
        <v>151592677.30000001</v>
      </c>
      <c r="AO18" s="679">
        <v>3.1789900000000003E-2</v>
      </c>
      <c r="AP18" s="676">
        <v>368429.78866999998</v>
      </c>
      <c r="AQ18" s="679">
        <v>-0.34053739999999999</v>
      </c>
      <c r="AR18" s="678">
        <v>160.66579999999999</v>
      </c>
      <c r="AS18" s="676" t="s">
        <v>473</v>
      </c>
      <c r="AT18" s="678">
        <v>19.2882</v>
      </c>
    </row>
    <row r="19" spans="1:46">
      <c r="A19" s="45" t="s">
        <v>437</v>
      </c>
      <c r="B19" s="45" t="s">
        <v>1244</v>
      </c>
      <c r="C19" s="15">
        <v>0.19722222222222222</v>
      </c>
      <c r="D19" s="32"/>
      <c r="E19" s="19">
        <v>300</v>
      </c>
      <c r="F19" s="16" t="s">
        <v>1039</v>
      </c>
      <c r="G19" s="1">
        <v>870</v>
      </c>
      <c r="H19" s="1">
        <v>776</v>
      </c>
      <c r="I19" t="s">
        <v>1300</v>
      </c>
      <c r="J19" s="92" t="s">
        <v>796</v>
      </c>
      <c r="K19" s="33">
        <v>4</v>
      </c>
      <c r="L19" s="33">
        <v>180</v>
      </c>
      <c r="M19" s="19">
        <v>7698.9647000000004</v>
      </c>
      <c r="N19" s="91" t="s">
        <v>773</v>
      </c>
      <c r="Q19" s="100">
        <v>264.2</v>
      </c>
      <c r="R19" s="100">
        <v>263.89999999999998</v>
      </c>
      <c r="S19" s="431" t="s">
        <v>652</v>
      </c>
      <c r="T19" s="418">
        <v>0</v>
      </c>
      <c r="U19" s="441">
        <v>0</v>
      </c>
      <c r="V19" s="431" t="s">
        <v>13</v>
      </c>
      <c r="W19" s="677">
        <v>-90.483091868702672</v>
      </c>
      <c r="X19" s="677">
        <v>26.827783119528146</v>
      </c>
      <c r="Y19" s="677">
        <v>160.70041147379447</v>
      </c>
      <c r="Z19" s="681">
        <v>253.23452</v>
      </c>
      <c r="AA19" s="681">
        <v>-19.348939999999999</v>
      </c>
      <c r="AB19" s="678">
        <v>123.363</v>
      </c>
      <c r="AC19" s="678">
        <v>13.3581</v>
      </c>
      <c r="AD19" s="680">
        <v>12.932207695100001</v>
      </c>
      <c r="AE19" s="678">
        <v>4.2350000000000003</v>
      </c>
      <c r="AF19" s="678">
        <v>0.67</v>
      </c>
      <c r="AG19" s="678">
        <v>3.87</v>
      </c>
      <c r="AH19" s="678">
        <v>97.18</v>
      </c>
      <c r="AI19" s="677">
        <v>1946.1179999999999</v>
      </c>
      <c r="AJ19" s="678">
        <v>357.01985000000002</v>
      </c>
      <c r="AK19" s="678">
        <v>-4.2719199999999997</v>
      </c>
      <c r="AL19" s="678">
        <v>337.99576000000002</v>
      </c>
      <c r="AM19" s="678">
        <v>-0.70684000000000002</v>
      </c>
      <c r="AN19" s="676">
        <v>151592690.40000001</v>
      </c>
      <c r="AO19" s="679">
        <v>3.07722E-2</v>
      </c>
      <c r="AP19" s="676">
        <v>368287.87494000001</v>
      </c>
      <c r="AQ19" s="679">
        <v>-0.3352193</v>
      </c>
      <c r="AR19" s="678">
        <v>160.61429999999999</v>
      </c>
      <c r="AS19" s="676" t="s">
        <v>473</v>
      </c>
      <c r="AT19" s="678">
        <v>19.339700000000001</v>
      </c>
    </row>
    <row r="20" spans="1:46">
      <c r="A20" s="45" t="s">
        <v>437</v>
      </c>
      <c r="B20" s="45" t="s">
        <v>1221</v>
      </c>
      <c r="C20" s="38">
        <v>0.20138888888888887</v>
      </c>
      <c r="D20" s="32"/>
      <c r="E20" s="19">
        <v>300</v>
      </c>
      <c r="F20" s="16" t="s">
        <v>1039</v>
      </c>
      <c r="G20" s="1">
        <v>870</v>
      </c>
      <c r="H20" s="1">
        <v>776</v>
      </c>
      <c r="I20" s="57" t="s">
        <v>792</v>
      </c>
      <c r="J20" s="92" t="s">
        <v>796</v>
      </c>
      <c r="K20" s="33">
        <v>4</v>
      </c>
      <c r="L20" s="33">
        <v>180</v>
      </c>
      <c r="M20" s="19">
        <v>7698.9647000000004</v>
      </c>
      <c r="Q20" s="100">
        <v>264.2</v>
      </c>
      <c r="R20" s="100">
        <v>263.89999999999998</v>
      </c>
      <c r="S20" s="431" t="s">
        <v>652</v>
      </c>
      <c r="T20" s="418">
        <v>0</v>
      </c>
      <c r="U20" s="441">
        <v>0</v>
      </c>
      <c r="V20" s="431" t="s">
        <v>203</v>
      </c>
      <c r="W20" s="677">
        <v>-90.642103277236089</v>
      </c>
      <c r="X20" s="677">
        <v>24.847537372278726</v>
      </c>
      <c r="Y20" s="677">
        <v>368.14161794838901</v>
      </c>
      <c r="Z20" s="681">
        <v>253.28554</v>
      </c>
      <c r="AA20" s="681">
        <v>-19.358309999999999</v>
      </c>
      <c r="AB20" s="678">
        <v>124.30880000000001</v>
      </c>
      <c r="AC20" s="678">
        <v>14.375999999999999</v>
      </c>
      <c r="AD20" s="680">
        <v>13.0324814918</v>
      </c>
      <c r="AE20" s="678">
        <v>3.9529999999999998</v>
      </c>
      <c r="AF20" s="678">
        <v>0.625</v>
      </c>
      <c r="AG20" s="678">
        <v>3.87</v>
      </c>
      <c r="AH20" s="678">
        <v>97.168000000000006</v>
      </c>
      <c r="AI20" s="677">
        <v>1946.751</v>
      </c>
      <c r="AJ20" s="678">
        <v>357.01404000000002</v>
      </c>
      <c r="AK20" s="678">
        <v>-4.2690400000000004</v>
      </c>
      <c r="AL20" s="678">
        <v>337.94499999999999</v>
      </c>
      <c r="AM20" s="678">
        <v>-0.70696999999999999</v>
      </c>
      <c r="AN20" s="676">
        <v>151592701.40000001</v>
      </c>
      <c r="AO20" s="679">
        <v>2.9900199999999998E-2</v>
      </c>
      <c r="AP20" s="676">
        <v>368168.05330000003</v>
      </c>
      <c r="AQ20" s="679">
        <v>-0.33044580000000001</v>
      </c>
      <c r="AR20" s="678">
        <v>160.57060000000001</v>
      </c>
      <c r="AS20" s="676" t="s">
        <v>473</v>
      </c>
      <c r="AT20" s="678">
        <v>19.383299999999998</v>
      </c>
    </row>
    <row r="21" spans="1:46">
      <c r="A21" s="45" t="s">
        <v>437</v>
      </c>
      <c r="B21" s="45" t="s">
        <v>1182</v>
      </c>
      <c r="C21" s="15">
        <v>0.20555555555555557</v>
      </c>
      <c r="D21" s="32"/>
      <c r="E21" s="19">
        <v>300</v>
      </c>
      <c r="F21" s="16" t="s">
        <v>1039</v>
      </c>
      <c r="G21" s="1">
        <v>870</v>
      </c>
      <c r="H21" s="1">
        <v>776</v>
      </c>
      <c r="I21" t="s">
        <v>1300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264.2</v>
      </c>
      <c r="R21" s="100">
        <v>263.89999999999998</v>
      </c>
      <c r="S21" s="431" t="s">
        <v>652</v>
      </c>
      <c r="T21" s="418">
        <v>0</v>
      </c>
      <c r="U21" s="441">
        <v>0</v>
      </c>
      <c r="V21" s="431" t="s">
        <v>13</v>
      </c>
      <c r="W21" s="677">
        <v>-90.498888894121322</v>
      </c>
      <c r="X21" s="677">
        <v>26.814073634240998</v>
      </c>
      <c r="Y21" s="677">
        <v>160.59448206284333</v>
      </c>
      <c r="Z21" s="681">
        <v>253.33607000000001</v>
      </c>
      <c r="AA21" s="681">
        <v>-19.367570000000001</v>
      </c>
      <c r="AB21" s="678">
        <v>125.2722</v>
      </c>
      <c r="AC21" s="678">
        <v>15.3826</v>
      </c>
      <c r="AD21" s="680">
        <v>13.1327552886</v>
      </c>
      <c r="AE21" s="678">
        <v>3.7090000000000001</v>
      </c>
      <c r="AF21" s="678">
        <v>0.58699999999999997</v>
      </c>
      <c r="AG21" s="678">
        <v>3.87</v>
      </c>
      <c r="AH21" s="678">
        <v>97.155000000000001</v>
      </c>
      <c r="AI21" s="677">
        <v>1947.376</v>
      </c>
      <c r="AJ21" s="678">
        <v>357.00776000000002</v>
      </c>
      <c r="AK21" s="678">
        <v>-4.2661800000000003</v>
      </c>
      <c r="AL21" s="678">
        <v>337.89424000000002</v>
      </c>
      <c r="AM21" s="678">
        <v>-0.70709</v>
      </c>
      <c r="AN21" s="676">
        <v>151592712</v>
      </c>
      <c r="AO21" s="679">
        <v>2.9028399999999999E-2</v>
      </c>
      <c r="AP21" s="676">
        <v>368049.98534999997</v>
      </c>
      <c r="AQ21" s="679">
        <v>-0.32547670000000001</v>
      </c>
      <c r="AR21" s="678">
        <v>160.5274</v>
      </c>
      <c r="AS21" s="676" t="s">
        <v>473</v>
      </c>
      <c r="AT21" s="678">
        <v>19.426400000000001</v>
      </c>
    </row>
    <row r="22" spans="1:46">
      <c r="A22" s="50" t="s">
        <v>1309</v>
      </c>
      <c r="B22" s="25" t="s">
        <v>582</v>
      </c>
      <c r="C22" s="38">
        <v>0.21458333333333335</v>
      </c>
      <c r="E22" s="19">
        <v>30</v>
      </c>
      <c r="F22" s="16" t="s">
        <v>1037</v>
      </c>
      <c r="G22" s="1">
        <v>1190</v>
      </c>
      <c r="H22" s="1">
        <v>1098</v>
      </c>
      <c r="I22" s="91" t="s">
        <v>1093</v>
      </c>
      <c r="J22" s="92" t="s">
        <v>796</v>
      </c>
      <c r="K22" s="33">
        <v>4</v>
      </c>
      <c r="L22" s="33">
        <v>180</v>
      </c>
      <c r="M22" s="19">
        <v>5889.9508999999998</v>
      </c>
      <c r="N22" s="91" t="s">
        <v>802</v>
      </c>
      <c r="Q22" s="100">
        <f>AVERAGE(O32,O40,O48,O57:O59)</f>
        <v>267.61666666666673</v>
      </c>
      <c r="R22" s="100">
        <f>AVERAGE(P32,P40,P48,P57:P59)</f>
        <v>269.48333333333329</v>
      </c>
      <c r="S22" s="431" t="s">
        <v>1188</v>
      </c>
      <c r="T22" s="418"/>
      <c r="U22" s="438"/>
      <c r="V22" s="342"/>
      <c r="W22"/>
      <c r="X22"/>
      <c r="Y22"/>
      <c r="Z22" s="681">
        <v>253.41924</v>
      </c>
      <c r="AA22" s="681">
        <v>-19.382750000000001</v>
      </c>
      <c r="AB22" s="678">
        <v>126.9187</v>
      </c>
      <c r="AC22" s="678">
        <v>17.033899999999999</v>
      </c>
      <c r="AD22" s="680">
        <v>13.2998782832</v>
      </c>
      <c r="AE22" s="678">
        <v>3.3690000000000002</v>
      </c>
      <c r="AF22" s="678">
        <v>0.53300000000000003</v>
      </c>
      <c r="AG22" s="678">
        <v>3.87</v>
      </c>
      <c r="AH22" s="678">
        <v>97.134</v>
      </c>
      <c r="AI22" s="677">
        <v>1948.396</v>
      </c>
      <c r="AJ22" s="678">
        <v>356.99626000000001</v>
      </c>
      <c r="AK22" s="678">
        <v>-4.2615100000000004</v>
      </c>
      <c r="AL22" s="678">
        <v>337.80964999999998</v>
      </c>
      <c r="AM22" s="678">
        <v>-0.70728999999999997</v>
      </c>
      <c r="AN22" s="676">
        <v>151592728.90000001</v>
      </c>
      <c r="AO22" s="679">
        <v>2.75759E-2</v>
      </c>
      <c r="AP22" s="676">
        <v>367857.29180000001</v>
      </c>
      <c r="AQ22" s="679">
        <v>-0.31676860000000001</v>
      </c>
      <c r="AR22" s="678">
        <v>160.4563</v>
      </c>
      <c r="AS22" s="676" t="s">
        <v>473</v>
      </c>
      <c r="AT22" s="678">
        <v>19.497299999999999</v>
      </c>
    </row>
    <row r="23" spans="1:46">
      <c r="A23" s="50" t="s">
        <v>822</v>
      </c>
      <c r="B23" s="25" t="s">
        <v>794</v>
      </c>
      <c r="C23" s="15">
        <v>0.21805555555555556</v>
      </c>
      <c r="E23" s="19">
        <v>300</v>
      </c>
      <c r="F23" s="16" t="s">
        <v>1037</v>
      </c>
      <c r="G23" s="16">
        <v>1190</v>
      </c>
      <c r="H23" s="1">
        <v>1098</v>
      </c>
      <c r="I23" s="91" t="s">
        <v>625</v>
      </c>
      <c r="J23" s="92" t="s">
        <v>796</v>
      </c>
      <c r="K23" s="33">
        <v>4</v>
      </c>
      <c r="L23" s="33">
        <v>180</v>
      </c>
      <c r="M23" s="19">
        <v>5889.9508999999998</v>
      </c>
      <c r="N23" s="57"/>
      <c r="Q23" s="100">
        <v>267.60000000000002</v>
      </c>
      <c r="R23" s="100">
        <v>269.5</v>
      </c>
      <c r="S23" s="431" t="s">
        <v>1100</v>
      </c>
      <c r="T23" s="418">
        <v>-10</v>
      </c>
      <c r="U23" s="441">
        <v>0</v>
      </c>
      <c r="V23" s="432" t="s">
        <v>165</v>
      </c>
      <c r="W23" s="677">
        <v>87.283340168991913</v>
      </c>
      <c r="X23" s="677">
        <v>-7.8029292277748725</v>
      </c>
      <c r="Y23" s="677">
        <v>74.24946639157838</v>
      </c>
      <c r="Z23" s="681">
        <v>253.48484999999999</v>
      </c>
      <c r="AA23" s="681">
        <v>-19.394649999999999</v>
      </c>
      <c r="AB23" s="678">
        <v>128.27449999999999</v>
      </c>
      <c r="AC23" s="678">
        <v>18.329599999999999</v>
      </c>
      <c r="AD23" s="680">
        <v>13.4335766789</v>
      </c>
      <c r="AE23" s="678">
        <v>3.1440000000000001</v>
      </c>
      <c r="AF23" s="678">
        <v>0.497</v>
      </c>
      <c r="AG23" s="678">
        <v>3.88</v>
      </c>
      <c r="AH23" s="678">
        <v>97.117999999999995</v>
      </c>
      <c r="AI23" s="677">
        <v>1949.192</v>
      </c>
      <c r="AJ23" s="678">
        <v>356.98615999999998</v>
      </c>
      <c r="AK23" s="678">
        <v>-4.25786</v>
      </c>
      <c r="AL23" s="678">
        <v>337.74198000000001</v>
      </c>
      <c r="AM23" s="678">
        <v>-0.70745000000000002</v>
      </c>
      <c r="AN23" s="676">
        <v>151592741.90000001</v>
      </c>
      <c r="AO23" s="679">
        <v>2.6414300000000002E-2</v>
      </c>
      <c r="AP23" s="676">
        <v>367706.99670999998</v>
      </c>
      <c r="AQ23" s="679">
        <v>-0.30942700000000001</v>
      </c>
      <c r="AR23" s="678">
        <v>160.40029999999999</v>
      </c>
      <c r="AS23" s="676" t="s">
        <v>473</v>
      </c>
      <c r="AT23" s="678">
        <v>19.5532</v>
      </c>
    </row>
    <row r="24" spans="1:46">
      <c r="A24" s="50" t="s">
        <v>822</v>
      </c>
      <c r="B24" s="25" t="s">
        <v>795</v>
      </c>
      <c r="C24" s="38">
        <v>0.22291666666666665</v>
      </c>
      <c r="E24" s="19">
        <v>300</v>
      </c>
      <c r="F24" s="16" t="s">
        <v>1037</v>
      </c>
      <c r="G24" s="1">
        <v>1190</v>
      </c>
      <c r="H24" s="1">
        <v>1098</v>
      </c>
      <c r="I24" s="57" t="s">
        <v>919</v>
      </c>
      <c r="J24" s="92" t="s">
        <v>796</v>
      </c>
      <c r="K24" s="33">
        <v>4</v>
      </c>
      <c r="L24" s="33">
        <v>180</v>
      </c>
      <c r="M24" s="19">
        <v>5889.9508999999998</v>
      </c>
      <c r="N24" s="57"/>
      <c r="Q24" s="100">
        <v>267.60000000000002</v>
      </c>
      <c r="R24" s="100">
        <v>269.5</v>
      </c>
      <c r="S24" s="431" t="s">
        <v>1100</v>
      </c>
      <c r="T24" s="418">
        <v>-20</v>
      </c>
      <c r="U24" s="441">
        <v>0</v>
      </c>
      <c r="V24" s="432" t="s">
        <v>165</v>
      </c>
      <c r="W24" s="677">
        <v>87.234651604693482</v>
      </c>
      <c r="X24" s="677">
        <v>-7.7825521085799592</v>
      </c>
      <c r="Y24" s="677">
        <v>326.36148666712506</v>
      </c>
      <c r="Z24" s="681">
        <v>253.54159000000001</v>
      </c>
      <c r="AA24" s="681">
        <v>-19.404879999999999</v>
      </c>
      <c r="AB24" s="678">
        <v>129.49019999999999</v>
      </c>
      <c r="AC24" s="678">
        <v>19.443899999999999</v>
      </c>
      <c r="AD24" s="680">
        <v>13.5505627752</v>
      </c>
      <c r="AE24" s="678">
        <v>2.9750000000000001</v>
      </c>
      <c r="AF24" s="678">
        <v>0.47</v>
      </c>
      <c r="AG24" s="678">
        <v>3.88</v>
      </c>
      <c r="AH24" s="678">
        <v>97.103999999999999</v>
      </c>
      <c r="AI24" s="677">
        <v>1949.874</v>
      </c>
      <c r="AJ24" s="678">
        <v>356.97667000000001</v>
      </c>
      <c r="AK24" s="678">
        <v>-4.25474</v>
      </c>
      <c r="AL24" s="678">
        <v>337.68275999999997</v>
      </c>
      <c r="AM24" s="678">
        <v>-0.70759000000000005</v>
      </c>
      <c r="AN24" s="676">
        <v>151592752.80000001</v>
      </c>
      <c r="AO24" s="679">
        <v>2.5398299999999999E-2</v>
      </c>
      <c r="AP24" s="676">
        <v>367578.43810000003</v>
      </c>
      <c r="AQ24" s="679">
        <v>-0.30273640000000002</v>
      </c>
      <c r="AR24" s="678">
        <v>160.3519</v>
      </c>
      <c r="AS24" s="676" t="s">
        <v>473</v>
      </c>
      <c r="AT24" s="678">
        <v>19.601500000000001</v>
      </c>
    </row>
    <row r="25" spans="1:46">
      <c r="A25" s="50" t="s">
        <v>822</v>
      </c>
      <c r="B25" s="25" t="s">
        <v>797</v>
      </c>
      <c r="C25" s="15">
        <v>0.22847222222222222</v>
      </c>
      <c r="D25" s="32"/>
      <c r="E25" s="19">
        <v>300</v>
      </c>
      <c r="F25" s="16" t="s">
        <v>1037</v>
      </c>
      <c r="G25" s="16">
        <v>1190</v>
      </c>
      <c r="H25" s="1">
        <v>1098</v>
      </c>
      <c r="I25" s="91" t="s">
        <v>69</v>
      </c>
      <c r="J25" s="92" t="s">
        <v>796</v>
      </c>
      <c r="K25" s="33">
        <v>4</v>
      </c>
      <c r="L25" s="33">
        <v>180</v>
      </c>
      <c r="M25" s="19">
        <v>5889.9508999999998</v>
      </c>
      <c r="Q25" s="100">
        <v>267.60000000000002</v>
      </c>
      <c r="R25" s="100">
        <v>269.5</v>
      </c>
      <c r="S25" s="431" t="s">
        <v>1100</v>
      </c>
      <c r="T25" s="418">
        <v>-30</v>
      </c>
      <c r="U25" s="441">
        <v>0</v>
      </c>
      <c r="V25" s="435" t="s">
        <v>70</v>
      </c>
      <c r="W25" s="677">
        <v>87.180614356291386</v>
      </c>
      <c r="X25" s="677">
        <v>-7.7631684911741123</v>
      </c>
      <c r="Y25" s="677">
        <v>578.30014613383173</v>
      </c>
      <c r="Z25" s="681">
        <v>253.60570999999999</v>
      </c>
      <c r="AA25" s="681">
        <v>-19.416350000000001</v>
      </c>
      <c r="AB25" s="678">
        <v>130.91460000000001</v>
      </c>
      <c r="AC25" s="678">
        <v>20.6936</v>
      </c>
      <c r="AD25" s="680">
        <v>13.684261170899999</v>
      </c>
      <c r="AE25" s="678">
        <v>2.806</v>
      </c>
      <c r="AF25" s="678">
        <v>0.44400000000000001</v>
      </c>
      <c r="AG25" s="678">
        <v>3.88</v>
      </c>
      <c r="AH25" s="678">
        <v>97.087999999999994</v>
      </c>
      <c r="AI25" s="677">
        <v>1950.635</v>
      </c>
      <c r="AJ25" s="678">
        <v>356.96510000000001</v>
      </c>
      <c r="AK25" s="678">
        <v>-4.2512699999999999</v>
      </c>
      <c r="AL25" s="678">
        <v>337.61507999999998</v>
      </c>
      <c r="AM25" s="678">
        <v>-0.70775999999999994</v>
      </c>
      <c r="AN25" s="676">
        <v>151592764.69999999</v>
      </c>
      <c r="AO25" s="679">
        <v>2.4237399999999999E-2</v>
      </c>
      <c r="AP25" s="676">
        <v>367435.02338000003</v>
      </c>
      <c r="AQ25" s="679">
        <v>-0.29479280000000002</v>
      </c>
      <c r="AR25" s="678">
        <v>160.29730000000001</v>
      </c>
      <c r="AS25" s="676" t="s">
        <v>473</v>
      </c>
      <c r="AT25" s="678">
        <v>19.655999999999999</v>
      </c>
    </row>
    <row r="26" spans="1:46">
      <c r="A26" s="50" t="s">
        <v>1309</v>
      </c>
      <c r="B26" s="25" t="s">
        <v>798</v>
      </c>
      <c r="C26" s="38">
        <v>0.23402777777777781</v>
      </c>
      <c r="E26" s="19">
        <v>30</v>
      </c>
      <c r="F26" s="16" t="s">
        <v>1037</v>
      </c>
      <c r="G26" s="16">
        <v>1190</v>
      </c>
      <c r="H26" s="1">
        <v>1098</v>
      </c>
      <c r="I26" s="57" t="s">
        <v>1093</v>
      </c>
      <c r="J26" s="92" t="s">
        <v>796</v>
      </c>
      <c r="K26" s="33">
        <v>4</v>
      </c>
      <c r="L26" s="33">
        <v>180</v>
      </c>
      <c r="M26" s="19">
        <v>5889.9508999999998</v>
      </c>
      <c r="Q26" s="100">
        <v>267.60000000000002</v>
      </c>
      <c r="R26" s="100">
        <v>269.5</v>
      </c>
      <c r="S26" s="431" t="s">
        <v>1188</v>
      </c>
      <c r="T26" s="418"/>
      <c r="U26" s="438"/>
      <c r="V26" s="435"/>
      <c r="W26"/>
      <c r="X26"/>
      <c r="Y26"/>
      <c r="Z26" s="681">
        <v>253.64538999999999</v>
      </c>
      <c r="AA26" s="681">
        <v>-19.423400000000001</v>
      </c>
      <c r="AB26" s="678">
        <v>131.8244</v>
      </c>
      <c r="AC26" s="678">
        <v>21.461300000000001</v>
      </c>
      <c r="AD26" s="680">
        <v>13.767822668199999</v>
      </c>
      <c r="AE26" s="678">
        <v>2.7120000000000002</v>
      </c>
      <c r="AF26" s="678">
        <v>0.42899999999999999</v>
      </c>
      <c r="AG26" s="678">
        <v>3.88</v>
      </c>
      <c r="AH26" s="678">
        <v>97.078000000000003</v>
      </c>
      <c r="AI26" s="677">
        <v>1951.1010000000001</v>
      </c>
      <c r="AJ26" s="678">
        <v>356.95747999999998</v>
      </c>
      <c r="AK26" s="678">
        <v>-4.2491700000000003</v>
      </c>
      <c r="AL26" s="678">
        <v>337.57279</v>
      </c>
      <c r="AM26" s="678">
        <v>-0.70786000000000004</v>
      </c>
      <c r="AN26" s="676">
        <v>151592771.90000001</v>
      </c>
      <c r="AO26" s="679">
        <v>2.3512100000000001E-2</v>
      </c>
      <c r="AP26" s="676">
        <v>367347.35382000002</v>
      </c>
      <c r="AQ26" s="679">
        <v>-0.2896707</v>
      </c>
      <c r="AR26" s="678">
        <v>160.2636</v>
      </c>
      <c r="AS26" s="676" t="s">
        <v>473</v>
      </c>
      <c r="AT26" s="678">
        <v>19.689699999999998</v>
      </c>
    </row>
    <row r="27" spans="1:46">
      <c r="A27" s="50" t="s">
        <v>257</v>
      </c>
      <c r="B27" s="25" t="s">
        <v>799</v>
      </c>
      <c r="C27" s="38">
        <v>0.23611111111111113</v>
      </c>
      <c r="E27" s="19">
        <v>300</v>
      </c>
      <c r="F27" s="16" t="s">
        <v>1037</v>
      </c>
      <c r="G27" s="16">
        <v>1190</v>
      </c>
      <c r="H27" s="1">
        <v>1098</v>
      </c>
      <c r="I27" s="91" t="s">
        <v>920</v>
      </c>
      <c r="J27" s="92" t="s">
        <v>796</v>
      </c>
      <c r="K27" s="33">
        <v>4</v>
      </c>
      <c r="L27" s="33">
        <v>180</v>
      </c>
      <c r="M27" s="19">
        <v>5889.9508999999998</v>
      </c>
      <c r="Q27" s="100">
        <v>267.60000000000002</v>
      </c>
      <c r="R27" s="100">
        <v>269.5</v>
      </c>
      <c r="S27" s="431" t="s">
        <v>498</v>
      </c>
      <c r="T27" s="418">
        <v>-13</v>
      </c>
      <c r="U27" s="441">
        <v>0</v>
      </c>
      <c r="V27" s="432" t="s">
        <v>165</v>
      </c>
      <c r="W27" s="677">
        <v>84.499605433070784</v>
      </c>
      <c r="X27" s="677">
        <v>26.564282293085906</v>
      </c>
      <c r="Y27" s="677">
        <v>97.668214523313281</v>
      </c>
      <c r="Z27" s="681">
        <v>253.69263000000001</v>
      </c>
      <c r="AA27" s="681">
        <v>-19.431730000000002</v>
      </c>
      <c r="AB27" s="678">
        <v>132.9367</v>
      </c>
      <c r="AC27" s="678">
        <v>22.368099999999998</v>
      </c>
      <c r="AD27" s="680">
        <v>13.868096465100001</v>
      </c>
      <c r="AE27" s="678">
        <v>2.609</v>
      </c>
      <c r="AF27" s="678">
        <v>0.41299999999999998</v>
      </c>
      <c r="AG27" s="678">
        <v>3.88</v>
      </c>
      <c r="AH27" s="678">
        <v>97.066000000000003</v>
      </c>
      <c r="AI27" s="677">
        <v>1951.6489999999999</v>
      </c>
      <c r="AJ27" s="678">
        <v>356.94796000000002</v>
      </c>
      <c r="AK27" s="678">
        <v>-4.2466999999999997</v>
      </c>
      <c r="AL27" s="678">
        <v>337.52202999999997</v>
      </c>
      <c r="AM27" s="678">
        <v>-0.70798000000000005</v>
      </c>
      <c r="AN27" s="676">
        <v>151592780.19999999</v>
      </c>
      <c r="AO27" s="679">
        <v>2.2641999999999999E-2</v>
      </c>
      <c r="AP27" s="676">
        <v>367244.20523999998</v>
      </c>
      <c r="AQ27" s="679">
        <v>-0.28336820000000001</v>
      </c>
      <c r="AR27" s="678">
        <v>160.2234</v>
      </c>
      <c r="AS27" s="676" t="s">
        <v>473</v>
      </c>
      <c r="AT27" s="678">
        <v>19.729800000000001</v>
      </c>
    </row>
    <row r="28" spans="1:46">
      <c r="A28" s="50" t="s">
        <v>257</v>
      </c>
      <c r="B28" s="25" t="s">
        <v>800</v>
      </c>
      <c r="C28" s="94">
        <v>0.24166666666666667</v>
      </c>
      <c r="E28" s="19">
        <v>300</v>
      </c>
      <c r="F28" s="16" t="s">
        <v>1037</v>
      </c>
      <c r="G28" s="16">
        <v>1190</v>
      </c>
      <c r="H28" s="1">
        <v>1098</v>
      </c>
      <c r="I28" s="57" t="s">
        <v>921</v>
      </c>
      <c r="J28" s="92" t="s">
        <v>796</v>
      </c>
      <c r="K28" s="33">
        <v>4</v>
      </c>
      <c r="L28" s="33">
        <v>180</v>
      </c>
      <c r="M28" s="19">
        <v>5889.9508999999998</v>
      </c>
      <c r="Q28" s="100">
        <v>267.60000000000002</v>
      </c>
      <c r="R28" s="100">
        <v>269.5</v>
      </c>
      <c r="S28" s="431" t="s">
        <v>498</v>
      </c>
      <c r="T28" s="418">
        <v>-23</v>
      </c>
      <c r="U28" s="441">
        <v>0</v>
      </c>
      <c r="V28" s="432" t="s">
        <v>165</v>
      </c>
      <c r="W28" s="677">
        <v>84.816235945979258</v>
      </c>
      <c r="X28" s="677">
        <v>22.612550994353573</v>
      </c>
      <c r="Y28" s="677">
        <v>311.10698696463533</v>
      </c>
      <c r="Z28" s="681">
        <v>253.75496999999999</v>
      </c>
      <c r="AA28" s="681">
        <v>-19.442609999999998</v>
      </c>
      <c r="AB28" s="678">
        <v>134.4554</v>
      </c>
      <c r="AC28" s="678">
        <v>23.5519</v>
      </c>
      <c r="AD28" s="680">
        <v>14.0017948608</v>
      </c>
      <c r="AE28" s="678">
        <v>2.4870000000000001</v>
      </c>
      <c r="AF28" s="678">
        <v>0.39300000000000002</v>
      </c>
      <c r="AG28" s="678">
        <v>3.88</v>
      </c>
      <c r="AH28" s="678">
        <v>97.051000000000002</v>
      </c>
      <c r="AI28" s="677">
        <v>1952.3610000000001</v>
      </c>
      <c r="AJ28" s="678">
        <v>356.93463000000003</v>
      </c>
      <c r="AK28" s="678">
        <v>-4.2435400000000003</v>
      </c>
      <c r="AL28" s="678">
        <v>337.45436000000001</v>
      </c>
      <c r="AM28" s="678">
        <v>-0.70813999999999999</v>
      </c>
      <c r="AN28" s="676">
        <v>151592790.80000001</v>
      </c>
      <c r="AO28" s="679">
        <v>2.1482100000000001E-2</v>
      </c>
      <c r="AP28" s="676">
        <v>367110.26014999999</v>
      </c>
      <c r="AQ28" s="679">
        <v>-0.27470670000000003</v>
      </c>
      <c r="AR28" s="678">
        <v>160.1705</v>
      </c>
      <c r="AS28" s="676" t="s">
        <v>473</v>
      </c>
      <c r="AT28" s="678">
        <v>19.782599999999999</v>
      </c>
    </row>
    <row r="29" spans="1:46">
      <c r="A29" s="50" t="s">
        <v>257</v>
      </c>
      <c r="B29" s="25" t="s">
        <v>1040</v>
      </c>
      <c r="C29" s="38">
        <v>0.24652777777777779</v>
      </c>
      <c r="E29" s="19">
        <v>300</v>
      </c>
      <c r="F29" s="16" t="s">
        <v>1037</v>
      </c>
      <c r="G29" s="16">
        <v>1190</v>
      </c>
      <c r="H29" s="1">
        <v>1098</v>
      </c>
      <c r="I29" s="57" t="s">
        <v>761</v>
      </c>
      <c r="J29" s="92" t="s">
        <v>796</v>
      </c>
      <c r="K29" s="33">
        <v>4</v>
      </c>
      <c r="L29" s="33">
        <v>180</v>
      </c>
      <c r="M29" s="19">
        <v>5889.9508999999998</v>
      </c>
      <c r="Q29" s="100">
        <v>267.60000000000002</v>
      </c>
      <c r="R29" s="100">
        <v>269.5</v>
      </c>
      <c r="S29" s="431" t="s">
        <v>498</v>
      </c>
      <c r="T29" s="418">
        <v>-33</v>
      </c>
      <c r="U29" s="441">
        <v>0</v>
      </c>
      <c r="V29" s="432" t="s">
        <v>165</v>
      </c>
      <c r="W29" s="677">
        <v>85.048055294419711</v>
      </c>
      <c r="X29" s="677">
        <v>19.422878877050842</v>
      </c>
      <c r="Y29" s="677">
        <v>532.35136724722224</v>
      </c>
      <c r="Z29" s="681">
        <v>253.80893</v>
      </c>
      <c r="AA29" s="681">
        <v>-19.451920000000001</v>
      </c>
      <c r="AB29" s="678">
        <v>135.81880000000001</v>
      </c>
      <c r="AC29" s="678">
        <v>24.5627</v>
      </c>
      <c r="AD29" s="680">
        <v>14.1187809571</v>
      </c>
      <c r="AE29" s="678">
        <v>2.3919999999999999</v>
      </c>
      <c r="AF29" s="678">
        <v>0.378</v>
      </c>
      <c r="AG29" s="678">
        <v>3.88</v>
      </c>
      <c r="AH29" s="678">
        <v>97.037000000000006</v>
      </c>
      <c r="AI29" s="677">
        <v>1952.9659999999999</v>
      </c>
      <c r="AJ29" s="678">
        <v>356.92239000000001</v>
      </c>
      <c r="AK29" s="678">
        <v>-4.2408900000000003</v>
      </c>
      <c r="AL29" s="678">
        <v>337.39514000000003</v>
      </c>
      <c r="AM29" s="678">
        <v>-0.70828999999999998</v>
      </c>
      <c r="AN29" s="676">
        <v>151592799.59999999</v>
      </c>
      <c r="AO29" s="679">
        <v>2.04675E-2</v>
      </c>
      <c r="AP29" s="676">
        <v>366996.52059999999</v>
      </c>
      <c r="AQ29" s="679">
        <v>-0.26689269999999998</v>
      </c>
      <c r="AR29" s="678">
        <v>160.12469999999999</v>
      </c>
      <c r="AS29" s="676" t="s">
        <v>473</v>
      </c>
      <c r="AT29" s="678">
        <v>19.828299999999999</v>
      </c>
    </row>
    <row r="30" spans="1:46">
      <c r="A30" s="50" t="s">
        <v>1309</v>
      </c>
      <c r="B30" s="25" t="s">
        <v>1041</v>
      </c>
      <c r="C30" s="38">
        <v>0.25208333333333333</v>
      </c>
      <c r="E30" s="19">
        <v>30</v>
      </c>
      <c r="F30" s="16" t="s">
        <v>1037</v>
      </c>
      <c r="G30" s="16">
        <v>1190</v>
      </c>
      <c r="H30" s="1">
        <v>1098</v>
      </c>
      <c r="I30" s="57" t="s">
        <v>1093</v>
      </c>
      <c r="J30" s="92" t="s">
        <v>796</v>
      </c>
      <c r="K30" s="33">
        <v>4</v>
      </c>
      <c r="L30" s="33">
        <v>180</v>
      </c>
      <c r="M30" s="19">
        <v>5889.9508999999998</v>
      </c>
      <c r="N30" s="37"/>
      <c r="Q30" s="100">
        <v>267.60000000000002</v>
      </c>
      <c r="R30" s="100">
        <v>269.5</v>
      </c>
      <c r="S30" s="431" t="s">
        <v>1188</v>
      </c>
      <c r="T30" s="418"/>
      <c r="U30" s="438"/>
      <c r="V30" s="342"/>
      <c r="W30"/>
      <c r="X30"/>
      <c r="Y30"/>
      <c r="Z30" s="681">
        <v>253.84716</v>
      </c>
      <c r="AA30" s="681">
        <v>-19.458449999999999</v>
      </c>
      <c r="AB30" s="678">
        <v>136.81280000000001</v>
      </c>
      <c r="AC30" s="678">
        <v>25.2698</v>
      </c>
      <c r="AD30" s="680">
        <v>14.2023424545</v>
      </c>
      <c r="AE30" s="678">
        <v>2.33</v>
      </c>
      <c r="AF30" s="678">
        <v>0.36799999999999999</v>
      </c>
      <c r="AG30" s="678">
        <v>3.88</v>
      </c>
      <c r="AH30" s="678">
        <v>97.028000000000006</v>
      </c>
      <c r="AI30" s="677">
        <v>1953.3869999999999</v>
      </c>
      <c r="AJ30" s="678">
        <v>356.91332999999997</v>
      </c>
      <c r="AK30" s="678">
        <v>-4.2390699999999999</v>
      </c>
      <c r="AL30" s="678">
        <v>337.35284000000001</v>
      </c>
      <c r="AM30" s="678">
        <v>-0.70838999999999996</v>
      </c>
      <c r="AN30" s="676">
        <v>151592805.59999999</v>
      </c>
      <c r="AO30" s="679">
        <v>1.97431E-2</v>
      </c>
      <c r="AP30" s="676">
        <v>366917.30961</v>
      </c>
      <c r="AQ30" s="679">
        <v>-0.26118079999999999</v>
      </c>
      <c r="AR30" s="678">
        <v>160.09229999999999</v>
      </c>
      <c r="AS30" s="676" t="s">
        <v>473</v>
      </c>
      <c r="AT30" s="678">
        <v>19.860700000000001</v>
      </c>
    </row>
    <row r="31" spans="1:46">
      <c r="A31" s="50" t="s">
        <v>984</v>
      </c>
      <c r="B31" s="25" t="s">
        <v>775</v>
      </c>
      <c r="C31" s="38">
        <v>0.25347222222222221</v>
      </c>
      <c r="E31" s="19">
        <v>300</v>
      </c>
      <c r="F31" s="16" t="s">
        <v>1037</v>
      </c>
      <c r="G31" s="1">
        <v>1190</v>
      </c>
      <c r="H31" s="1">
        <v>1098</v>
      </c>
      <c r="I31" s="91" t="s">
        <v>3</v>
      </c>
      <c r="J31" s="92" t="s">
        <v>796</v>
      </c>
      <c r="K31" s="33">
        <v>4</v>
      </c>
      <c r="L31" s="33">
        <v>180</v>
      </c>
      <c r="M31" s="19">
        <v>5889.9508999999998</v>
      </c>
      <c r="Q31" s="100">
        <v>267.60000000000002</v>
      </c>
      <c r="R31" s="100">
        <v>269.5</v>
      </c>
      <c r="S31"/>
      <c r="T31" s="418"/>
      <c r="U31" s="438"/>
      <c r="V31" s="342"/>
      <c r="W31"/>
      <c r="X31"/>
      <c r="Y31"/>
    </row>
    <row r="32" spans="1:46">
      <c r="A32" s="50" t="s">
        <v>1338</v>
      </c>
      <c r="B32" s="25" t="s">
        <v>1073</v>
      </c>
      <c r="C32" s="94">
        <v>0.25833333333333336</v>
      </c>
      <c r="D32" s="32">
        <v>0</v>
      </c>
      <c r="E32" s="19">
        <v>30</v>
      </c>
      <c r="F32" s="16" t="s">
        <v>1037</v>
      </c>
      <c r="G32" s="1">
        <v>1190</v>
      </c>
      <c r="H32" s="1">
        <v>992</v>
      </c>
      <c r="I32" s="35" t="s">
        <v>526</v>
      </c>
      <c r="J32" s="66" t="s">
        <v>1258</v>
      </c>
      <c r="K32" s="33">
        <v>4</v>
      </c>
      <c r="L32" s="33">
        <v>180</v>
      </c>
      <c r="M32" s="19">
        <v>5891.451</v>
      </c>
      <c r="N32" t="s">
        <v>624</v>
      </c>
      <c r="O32" s="100">
        <v>267.60000000000002</v>
      </c>
      <c r="P32" s="100">
        <v>269.39999999999998</v>
      </c>
      <c r="Q32" s="100">
        <v>267.60000000000002</v>
      </c>
      <c r="R32" s="100">
        <v>269.5</v>
      </c>
      <c r="S32"/>
      <c r="T32" s="418"/>
      <c r="U32" s="438"/>
      <c r="V32" s="342"/>
      <c r="W32"/>
      <c r="X32"/>
      <c r="Y32"/>
    </row>
    <row r="33" spans="1:46">
      <c r="A33" s="45" t="s">
        <v>437</v>
      </c>
      <c r="B33" s="25" t="s">
        <v>1044</v>
      </c>
      <c r="C33" s="38">
        <v>0.26041666666666669</v>
      </c>
      <c r="E33" s="19">
        <v>300</v>
      </c>
      <c r="F33" s="16" t="s">
        <v>1037</v>
      </c>
      <c r="G33" s="1">
        <v>1190</v>
      </c>
      <c r="H33" s="1">
        <v>1098</v>
      </c>
      <c r="I33" s="57" t="s">
        <v>1300</v>
      </c>
      <c r="J33" s="92" t="s">
        <v>796</v>
      </c>
      <c r="K33" s="33">
        <v>4</v>
      </c>
      <c r="L33" s="33">
        <v>180</v>
      </c>
      <c r="M33" s="19">
        <v>5889.9508999999998</v>
      </c>
      <c r="Q33" s="100">
        <v>267.60000000000002</v>
      </c>
      <c r="R33" s="100">
        <v>269.5</v>
      </c>
      <c r="S33" s="431" t="s">
        <v>652</v>
      </c>
      <c r="T33" s="418">
        <v>0</v>
      </c>
      <c r="U33" s="441">
        <v>0</v>
      </c>
      <c r="V33" s="431" t="s">
        <v>13</v>
      </c>
      <c r="W33" s="677">
        <v>-90.64450422349779</v>
      </c>
      <c r="X33" s="677">
        <v>26.736469106276143</v>
      </c>
      <c r="Y33" s="677">
        <v>159.99455824694132</v>
      </c>
      <c r="Z33" s="681">
        <v>253.96028000000001</v>
      </c>
      <c r="AA33" s="681">
        <v>-19.477370000000001</v>
      </c>
      <c r="AB33" s="678">
        <v>139.89879999999999</v>
      </c>
      <c r="AC33" s="678">
        <v>27.311199999999999</v>
      </c>
      <c r="AD33" s="680">
        <v>14.4530269466</v>
      </c>
      <c r="AE33" s="678">
        <v>2.169</v>
      </c>
      <c r="AF33" s="678">
        <v>0.34300000000000003</v>
      </c>
      <c r="AG33" s="678">
        <v>3.88</v>
      </c>
      <c r="AH33" s="678">
        <v>96.998999999999995</v>
      </c>
      <c r="AI33" s="677">
        <v>1954.597</v>
      </c>
      <c r="AJ33" s="678">
        <v>356.88459</v>
      </c>
      <c r="AK33" s="678">
        <v>-4.234</v>
      </c>
      <c r="AL33" s="678">
        <v>337.22595000000001</v>
      </c>
      <c r="AM33" s="678">
        <v>-0.70869000000000004</v>
      </c>
      <c r="AN33" s="676">
        <v>151592822.40000001</v>
      </c>
      <c r="AO33" s="679">
        <v>1.7570599999999999E-2</v>
      </c>
      <c r="AP33" s="676">
        <v>366690.17814999999</v>
      </c>
      <c r="AQ33" s="679">
        <v>-0.24342</v>
      </c>
      <c r="AR33" s="678">
        <v>159.9965</v>
      </c>
      <c r="AS33" s="676" t="s">
        <v>473</v>
      </c>
      <c r="AT33" s="678">
        <v>19.956199999999999</v>
      </c>
    </row>
    <row r="34" spans="1:46">
      <c r="A34" s="45" t="s">
        <v>437</v>
      </c>
      <c r="B34" s="25" t="s">
        <v>874</v>
      </c>
      <c r="C34" s="38">
        <v>0.26458333333333334</v>
      </c>
      <c r="E34" s="19">
        <v>300</v>
      </c>
      <c r="F34" s="16" t="s">
        <v>1037</v>
      </c>
      <c r="G34" s="1">
        <v>1190</v>
      </c>
      <c r="H34" s="1">
        <v>1098</v>
      </c>
      <c r="I34" s="57" t="s">
        <v>792</v>
      </c>
      <c r="J34" s="92" t="s">
        <v>796</v>
      </c>
      <c r="K34" s="33">
        <v>4</v>
      </c>
      <c r="L34" s="33">
        <v>180</v>
      </c>
      <c r="M34" s="19">
        <v>5889.9508999999998</v>
      </c>
      <c r="Q34" s="100">
        <v>267.60000000000002</v>
      </c>
      <c r="R34" s="100">
        <v>269.5</v>
      </c>
      <c r="S34" s="431" t="s">
        <v>652</v>
      </c>
      <c r="T34" s="418">
        <v>0</v>
      </c>
      <c r="U34" s="441">
        <v>0</v>
      </c>
      <c r="V34" s="431" t="s">
        <v>203</v>
      </c>
      <c r="W34" s="677">
        <v>-90.810628352453563</v>
      </c>
      <c r="X34" s="677">
        <v>24.743085842411034</v>
      </c>
      <c r="Y34" s="677">
        <v>366.57595626533703</v>
      </c>
      <c r="Z34" s="681">
        <v>254.00491</v>
      </c>
      <c r="AA34" s="681">
        <v>-19.484660000000002</v>
      </c>
      <c r="AB34" s="678">
        <v>141.17789999999999</v>
      </c>
      <c r="AC34" s="678">
        <v>28.092300000000002</v>
      </c>
      <c r="AD34" s="680">
        <v>14.553300743499999</v>
      </c>
      <c r="AE34" s="678">
        <v>2.1139999999999999</v>
      </c>
      <c r="AF34" s="678">
        <v>0.33400000000000002</v>
      </c>
      <c r="AG34" s="678">
        <v>3.89</v>
      </c>
      <c r="AH34" s="678">
        <v>96.988</v>
      </c>
      <c r="AI34" s="677">
        <v>1955.057</v>
      </c>
      <c r="AJ34" s="678">
        <v>356.87247000000002</v>
      </c>
      <c r="AK34" s="678">
        <v>-4.2321600000000004</v>
      </c>
      <c r="AL34" s="678">
        <v>337.17518999999999</v>
      </c>
      <c r="AM34" s="678">
        <v>-0.70881000000000005</v>
      </c>
      <c r="AN34" s="676">
        <v>151592828.59999999</v>
      </c>
      <c r="AO34" s="679">
        <v>1.6702000000000002E-2</v>
      </c>
      <c r="AP34" s="676">
        <v>366603.86969000002</v>
      </c>
      <c r="AQ34" s="679">
        <v>-0.23606469999999999</v>
      </c>
      <c r="AR34" s="678">
        <v>159.9588</v>
      </c>
      <c r="AS34" s="676" t="s">
        <v>473</v>
      </c>
      <c r="AT34" s="678">
        <v>19.9939</v>
      </c>
    </row>
    <row r="35" spans="1:46">
      <c r="A35" s="45" t="s">
        <v>437</v>
      </c>
      <c r="B35" s="25" t="s">
        <v>875</v>
      </c>
      <c r="C35" s="38">
        <v>0.27013888888888887</v>
      </c>
      <c r="E35" s="19">
        <v>300</v>
      </c>
      <c r="F35" s="16" t="s">
        <v>1037</v>
      </c>
      <c r="G35" s="1">
        <v>1190</v>
      </c>
      <c r="H35" s="1">
        <v>1098</v>
      </c>
      <c r="I35" s="57" t="s">
        <v>754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267.60000000000002</v>
      </c>
      <c r="R35" s="100">
        <v>269.5</v>
      </c>
      <c r="S35" s="431" t="s">
        <v>652</v>
      </c>
      <c r="T35" s="418">
        <v>28</v>
      </c>
      <c r="U35" s="441">
        <v>0</v>
      </c>
      <c r="V35" s="431" t="s">
        <v>13</v>
      </c>
      <c r="W35" s="677">
        <v>-91.04624379737642</v>
      </c>
      <c r="X35" s="677">
        <v>21.455897924968603</v>
      </c>
      <c r="Y35" s="677">
        <v>833.77611650928839</v>
      </c>
      <c r="Z35" s="681">
        <v>254.06388999999999</v>
      </c>
      <c r="AA35" s="681">
        <v>-19.494119999999999</v>
      </c>
      <c r="AB35" s="678">
        <v>142.92410000000001</v>
      </c>
      <c r="AC35" s="678">
        <v>29.100100000000001</v>
      </c>
      <c r="AD35" s="680">
        <v>14.686999139399999</v>
      </c>
      <c r="AE35" s="678">
        <v>2.048</v>
      </c>
      <c r="AF35" s="678">
        <v>0.32400000000000001</v>
      </c>
      <c r="AG35" s="678">
        <v>3.89</v>
      </c>
      <c r="AH35" s="678">
        <v>96.972999999999999</v>
      </c>
      <c r="AI35" s="677">
        <v>1955.6489999999999</v>
      </c>
      <c r="AJ35" s="678">
        <v>356.85577999999998</v>
      </c>
      <c r="AK35" s="678">
        <v>-4.22987</v>
      </c>
      <c r="AL35" s="678">
        <v>337.10752000000002</v>
      </c>
      <c r="AM35" s="678">
        <v>-0.70898000000000005</v>
      </c>
      <c r="AN35" s="676">
        <v>151592836.30000001</v>
      </c>
      <c r="AO35" s="679">
        <v>1.5544199999999999E-2</v>
      </c>
      <c r="AP35" s="676">
        <v>366492.95746000001</v>
      </c>
      <c r="AQ35" s="679">
        <v>-0.226046</v>
      </c>
      <c r="AR35" s="678">
        <v>159.90889999999999</v>
      </c>
      <c r="AS35" s="676" t="s">
        <v>473</v>
      </c>
      <c r="AT35" s="678">
        <v>20.043600000000001</v>
      </c>
    </row>
    <row r="36" spans="1:46">
      <c r="A36" s="45" t="s">
        <v>437</v>
      </c>
      <c r="B36" s="25" t="s">
        <v>877</v>
      </c>
      <c r="C36" s="38">
        <v>0.27499999999999997</v>
      </c>
      <c r="E36" s="19">
        <v>300</v>
      </c>
      <c r="F36" s="16" t="s">
        <v>1037</v>
      </c>
      <c r="G36" s="1">
        <v>1190</v>
      </c>
      <c r="H36" s="1">
        <v>1098</v>
      </c>
      <c r="I36" s="57" t="s">
        <v>910</v>
      </c>
      <c r="J36" s="92" t="s">
        <v>796</v>
      </c>
      <c r="K36" s="33">
        <v>4</v>
      </c>
      <c r="L36" s="33">
        <v>180</v>
      </c>
      <c r="M36" s="19">
        <v>5889.9508999999998</v>
      </c>
      <c r="Q36" s="100">
        <v>267.60000000000002</v>
      </c>
      <c r="R36" s="100">
        <v>269.5</v>
      </c>
      <c r="S36" s="431" t="s">
        <v>652</v>
      </c>
      <c r="T36" s="418">
        <v>42</v>
      </c>
      <c r="U36" s="441">
        <v>0</v>
      </c>
      <c r="V36" s="431" t="s">
        <v>13</v>
      </c>
      <c r="W36" s="677">
        <v>-91.153418827450793</v>
      </c>
      <c r="X36" s="677">
        <v>19.728456576185803</v>
      </c>
      <c r="Y36" s="677">
        <v>1175.5767779671464</v>
      </c>
      <c r="Z36" s="681">
        <v>254.11501999999999</v>
      </c>
      <c r="AA36" s="681">
        <v>-19.50216</v>
      </c>
      <c r="AB36" s="678">
        <v>144.4906</v>
      </c>
      <c r="AC36" s="678">
        <v>29.948899999999998</v>
      </c>
      <c r="AD36" s="680">
        <v>14.803985235700001</v>
      </c>
      <c r="AE36" s="678">
        <v>1.996</v>
      </c>
      <c r="AF36" s="678">
        <v>0.316</v>
      </c>
      <c r="AG36" s="678">
        <v>3.89</v>
      </c>
      <c r="AH36" s="678">
        <v>96.96</v>
      </c>
      <c r="AI36" s="677">
        <v>1956.146</v>
      </c>
      <c r="AJ36" s="678">
        <v>356.84071</v>
      </c>
      <c r="AK36" s="678">
        <v>-4.2280300000000004</v>
      </c>
      <c r="AL36" s="678">
        <v>337.04829999999998</v>
      </c>
      <c r="AM36" s="678">
        <v>-0.70911999999999997</v>
      </c>
      <c r="AN36" s="676">
        <v>151592842.59999999</v>
      </c>
      <c r="AO36" s="679">
        <v>1.4531499999999999E-2</v>
      </c>
      <c r="AP36" s="676">
        <v>366399.89610999997</v>
      </c>
      <c r="AQ36" s="679">
        <v>-0.21708959999999999</v>
      </c>
      <c r="AR36" s="678">
        <v>159.86580000000001</v>
      </c>
      <c r="AS36" s="676" t="s">
        <v>473</v>
      </c>
      <c r="AT36" s="678">
        <v>20.0867</v>
      </c>
    </row>
    <row r="37" spans="1:46">
      <c r="A37" s="45" t="s">
        <v>437</v>
      </c>
      <c r="B37" s="25" t="s">
        <v>879</v>
      </c>
      <c r="C37" s="38">
        <v>0.28055555555555556</v>
      </c>
      <c r="E37" s="19">
        <v>300</v>
      </c>
      <c r="F37" s="16" t="s">
        <v>1037</v>
      </c>
      <c r="G37" s="1">
        <v>1190</v>
      </c>
      <c r="H37" s="1">
        <v>1098</v>
      </c>
      <c r="I37" s="57" t="s">
        <v>969</v>
      </c>
      <c r="J37" s="92" t="s">
        <v>796</v>
      </c>
      <c r="K37" s="33">
        <v>4</v>
      </c>
      <c r="L37" s="33">
        <v>180</v>
      </c>
      <c r="M37" s="19">
        <v>5889.9508999999998</v>
      </c>
      <c r="Q37" s="100">
        <v>267.60000000000002</v>
      </c>
      <c r="R37" s="100">
        <v>269.5</v>
      </c>
      <c r="S37" s="431" t="s">
        <v>652</v>
      </c>
      <c r="T37" s="418">
        <v>60</v>
      </c>
      <c r="U37" s="441">
        <v>0</v>
      </c>
      <c r="V37" s="431" t="s">
        <v>13</v>
      </c>
      <c r="W37" s="677">
        <v>-91.246395843712676</v>
      </c>
      <c r="X37" s="677">
        <v>18.018434985543625</v>
      </c>
      <c r="Y37" s="677">
        <v>1617.7303274673682</v>
      </c>
      <c r="Z37" s="681">
        <v>254.17294999999999</v>
      </c>
      <c r="AA37" s="681">
        <v>-19.511050000000001</v>
      </c>
      <c r="AB37" s="678">
        <v>146.3253</v>
      </c>
      <c r="AC37" s="678">
        <v>30.8795</v>
      </c>
      <c r="AD37" s="680">
        <v>14.937683631600001</v>
      </c>
      <c r="AE37" s="678">
        <v>1.9419999999999999</v>
      </c>
      <c r="AF37" s="678">
        <v>0.307</v>
      </c>
      <c r="AG37" s="678">
        <v>3.89</v>
      </c>
      <c r="AH37" s="678">
        <v>96.945999999999998</v>
      </c>
      <c r="AI37" s="677">
        <v>1956.6890000000001</v>
      </c>
      <c r="AJ37" s="678">
        <v>356.82296000000002</v>
      </c>
      <c r="AK37" s="678">
        <v>-4.2261300000000004</v>
      </c>
      <c r="AL37" s="678">
        <v>336.98063000000002</v>
      </c>
      <c r="AM37" s="678">
        <v>-0.70928000000000002</v>
      </c>
      <c r="AN37" s="676">
        <v>151592849.30000001</v>
      </c>
      <c r="AO37" s="679">
        <v>1.33746E-2</v>
      </c>
      <c r="AP37" s="676">
        <v>366298.19423000002</v>
      </c>
      <c r="AQ37" s="679">
        <v>-0.206647</v>
      </c>
      <c r="AR37" s="678">
        <v>159.8169</v>
      </c>
      <c r="AS37" s="676" t="s">
        <v>473</v>
      </c>
      <c r="AT37" s="678">
        <v>20.1355</v>
      </c>
    </row>
    <row r="38" spans="1:46">
      <c r="A38" s="45" t="s">
        <v>1309</v>
      </c>
      <c r="B38" s="25" t="s">
        <v>1090</v>
      </c>
      <c r="C38" s="38">
        <v>0.28541666666666665</v>
      </c>
      <c r="E38" s="19">
        <v>30</v>
      </c>
      <c r="F38" s="16" t="s">
        <v>1037</v>
      </c>
      <c r="G38" s="1">
        <v>1190</v>
      </c>
      <c r="H38" s="1">
        <v>1098</v>
      </c>
      <c r="I38" s="91" t="s">
        <v>1093</v>
      </c>
      <c r="J38" s="92" t="s">
        <v>796</v>
      </c>
      <c r="K38" s="33">
        <v>4</v>
      </c>
      <c r="L38" s="33">
        <v>180</v>
      </c>
      <c r="M38" s="19">
        <v>5889.9508999999998</v>
      </c>
      <c r="Q38" s="100">
        <v>267.60000000000002</v>
      </c>
      <c r="R38" s="100">
        <v>269.5</v>
      </c>
      <c r="S38" s="431" t="s">
        <v>1188</v>
      </c>
      <c r="T38" s="418"/>
      <c r="U38" s="438"/>
      <c r="V38" s="342"/>
      <c r="W38"/>
      <c r="X38"/>
      <c r="Y38"/>
      <c r="Z38" s="681">
        <v>254.20171999999999</v>
      </c>
      <c r="AA38" s="681">
        <v>-19.51538</v>
      </c>
      <c r="AB38" s="678">
        <v>147.26050000000001</v>
      </c>
      <c r="AC38" s="678">
        <v>31.328299999999999</v>
      </c>
      <c r="AD38" s="680">
        <v>15.0045328295</v>
      </c>
      <c r="AE38" s="678">
        <v>1.917</v>
      </c>
      <c r="AF38" s="678">
        <v>0.30299999999999999</v>
      </c>
      <c r="AG38" s="678">
        <v>3.89</v>
      </c>
      <c r="AH38" s="678">
        <v>96.938000000000002</v>
      </c>
      <c r="AI38" s="677">
        <v>1956.951</v>
      </c>
      <c r="AJ38" s="678">
        <v>356.81387999999998</v>
      </c>
      <c r="AK38" s="678">
        <v>-4.2252700000000001</v>
      </c>
      <c r="AL38" s="678">
        <v>336.94679000000002</v>
      </c>
      <c r="AM38" s="678">
        <v>-0.70935999999999999</v>
      </c>
      <c r="AN38" s="676">
        <v>151592852.5</v>
      </c>
      <c r="AO38" s="679">
        <v>1.27963E-2</v>
      </c>
      <c r="AP38" s="676">
        <v>366249.23566000001</v>
      </c>
      <c r="AQ38" s="679">
        <v>-0.20134650000000001</v>
      </c>
      <c r="AR38" s="678">
        <v>159.7927</v>
      </c>
      <c r="AS38" s="676" t="s">
        <v>473</v>
      </c>
      <c r="AT38" s="678">
        <v>20.159600000000001</v>
      </c>
    </row>
    <row r="39" spans="1:46">
      <c r="A39" s="45" t="s">
        <v>984</v>
      </c>
      <c r="B39" s="25" t="s">
        <v>762</v>
      </c>
      <c r="C39" s="38">
        <v>0.28750000000000003</v>
      </c>
      <c r="E39" s="19">
        <v>300</v>
      </c>
      <c r="F39" s="16" t="s">
        <v>1037</v>
      </c>
      <c r="G39" s="1">
        <v>1190</v>
      </c>
      <c r="H39" s="1">
        <v>1098</v>
      </c>
      <c r="I39" s="91" t="s">
        <v>3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267.60000000000002</v>
      </c>
      <c r="R39" s="100">
        <v>269.5</v>
      </c>
      <c r="S39"/>
      <c r="T39" s="418"/>
      <c r="U39" s="438"/>
      <c r="V39" s="342"/>
      <c r="W39"/>
      <c r="X39"/>
      <c r="Y39"/>
    </row>
    <row r="40" spans="1:46">
      <c r="A40" s="50" t="s">
        <v>1338</v>
      </c>
      <c r="B40" s="25" t="s">
        <v>1161</v>
      </c>
      <c r="C40" s="38">
        <v>0.29236111111111113</v>
      </c>
      <c r="D40" s="32">
        <v>0</v>
      </c>
      <c r="E40" s="19">
        <v>30</v>
      </c>
      <c r="F40" s="16" t="s">
        <v>1037</v>
      </c>
      <c r="G40" s="1">
        <v>1190</v>
      </c>
      <c r="H40" s="1">
        <v>992</v>
      </c>
      <c r="I40" s="35" t="s">
        <v>526</v>
      </c>
      <c r="J40" s="66" t="s">
        <v>1258</v>
      </c>
      <c r="K40" s="33">
        <v>4</v>
      </c>
      <c r="L40" s="33">
        <v>180</v>
      </c>
      <c r="M40" s="19">
        <v>5891.451</v>
      </c>
      <c r="N40" t="s">
        <v>923</v>
      </c>
      <c r="O40" s="100">
        <v>267.7</v>
      </c>
      <c r="P40" s="100">
        <v>269.5</v>
      </c>
      <c r="Q40" s="100">
        <v>267.60000000000002</v>
      </c>
      <c r="R40" s="100">
        <v>269.5</v>
      </c>
      <c r="S40"/>
      <c r="T40" s="418"/>
      <c r="U40" s="438"/>
      <c r="V40" s="342"/>
      <c r="W40"/>
      <c r="X40"/>
      <c r="Y40"/>
    </row>
    <row r="41" spans="1:46">
      <c r="A41" s="50" t="s">
        <v>1345</v>
      </c>
      <c r="B41" s="25" t="s">
        <v>885</v>
      </c>
      <c r="C41" s="38">
        <v>0.29444444444444445</v>
      </c>
      <c r="E41" s="19">
        <v>300</v>
      </c>
      <c r="F41" s="16" t="s">
        <v>1037</v>
      </c>
      <c r="G41" s="1">
        <v>1190</v>
      </c>
      <c r="H41" s="1">
        <v>1098</v>
      </c>
      <c r="I41" s="57" t="s">
        <v>1300</v>
      </c>
      <c r="J41" s="92" t="s">
        <v>796</v>
      </c>
      <c r="K41" s="33">
        <v>4</v>
      </c>
      <c r="L41" s="33">
        <v>180</v>
      </c>
      <c r="M41" s="19">
        <v>5889.9508999999998</v>
      </c>
      <c r="Q41" s="100">
        <v>267.60000000000002</v>
      </c>
      <c r="R41" s="100">
        <v>269.5</v>
      </c>
      <c r="S41" s="431" t="s">
        <v>1262</v>
      </c>
      <c r="T41" s="418">
        <v>0</v>
      </c>
      <c r="U41" s="441">
        <v>0</v>
      </c>
      <c r="V41" s="431" t="s">
        <v>13</v>
      </c>
      <c r="W41" s="677">
        <v>-93.072112109873331</v>
      </c>
      <c r="X41" s="677">
        <v>-1.9788930836760608</v>
      </c>
      <c r="Y41" s="677">
        <v>159.72754587771192</v>
      </c>
      <c r="Z41" s="681">
        <v>254.31558000000001</v>
      </c>
      <c r="AA41" s="681">
        <v>-19.5319</v>
      </c>
      <c r="AB41" s="678">
        <v>151.11920000000001</v>
      </c>
      <c r="AC41" s="678">
        <v>33.007800000000003</v>
      </c>
      <c r="AD41" s="680">
        <v>15.2719296213</v>
      </c>
      <c r="AE41" s="678">
        <v>1.83</v>
      </c>
      <c r="AF41" s="678">
        <v>0.28899999999999998</v>
      </c>
      <c r="AG41" s="678">
        <v>3.89</v>
      </c>
      <c r="AH41" s="678">
        <v>96.91</v>
      </c>
      <c r="AI41" s="677">
        <v>1957.9280000000001</v>
      </c>
      <c r="AJ41" s="678">
        <v>356.77632</v>
      </c>
      <c r="AK41" s="678">
        <v>-4.2224000000000004</v>
      </c>
      <c r="AL41" s="678">
        <v>336.81144</v>
      </c>
      <c r="AM41" s="678">
        <v>-0.70969000000000004</v>
      </c>
      <c r="AN41" s="676">
        <v>151592863.59999999</v>
      </c>
      <c r="AO41" s="679">
        <v>1.0484E-2</v>
      </c>
      <c r="AP41" s="676">
        <v>366066.30145999999</v>
      </c>
      <c r="AQ41" s="679">
        <v>-0.17965249999999999</v>
      </c>
      <c r="AR41" s="678">
        <v>159.6968</v>
      </c>
      <c r="AS41" s="676" t="s">
        <v>473</v>
      </c>
      <c r="AT41" s="678">
        <v>20.255299999999998</v>
      </c>
    </row>
    <row r="42" spans="1:46">
      <c r="A42" s="50" t="s">
        <v>1345</v>
      </c>
      <c r="B42" s="25" t="s">
        <v>886</v>
      </c>
      <c r="C42" s="38">
        <v>0.29930555555555555</v>
      </c>
      <c r="E42" s="19">
        <v>300</v>
      </c>
      <c r="F42" s="16" t="s">
        <v>1037</v>
      </c>
      <c r="G42" s="1">
        <v>1190</v>
      </c>
      <c r="H42" s="1">
        <v>1098</v>
      </c>
      <c r="I42" s="57" t="s">
        <v>792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267.60000000000002</v>
      </c>
      <c r="R42" s="100">
        <v>269.5</v>
      </c>
      <c r="S42" s="431" t="s">
        <v>1262</v>
      </c>
      <c r="T42" s="418">
        <v>0</v>
      </c>
      <c r="U42" s="441">
        <v>0</v>
      </c>
      <c r="V42" s="431" t="s">
        <v>203</v>
      </c>
      <c r="W42" s="677">
        <v>-92.991975169476049</v>
      </c>
      <c r="X42" s="677">
        <v>-1.0923741566256702</v>
      </c>
      <c r="Y42" s="677">
        <v>365.96306126253876</v>
      </c>
      <c r="Z42" s="681">
        <v>254.36482000000001</v>
      </c>
      <c r="AA42" s="681">
        <v>-19.538720000000001</v>
      </c>
      <c r="AB42" s="678">
        <v>152.86609999999999</v>
      </c>
      <c r="AC42" s="678">
        <v>33.681199999999997</v>
      </c>
      <c r="AD42" s="680">
        <v>15.3889157177</v>
      </c>
      <c r="AE42" s="678">
        <v>1.798</v>
      </c>
      <c r="AF42" s="678">
        <v>0.28399999999999997</v>
      </c>
      <c r="AG42" s="678">
        <v>3.89</v>
      </c>
      <c r="AH42" s="678">
        <v>96.897000000000006</v>
      </c>
      <c r="AI42" s="677">
        <v>1958.3209999999999</v>
      </c>
      <c r="AJ42" s="678">
        <v>356.7593</v>
      </c>
      <c r="AK42" s="678">
        <v>-4.2214499999999999</v>
      </c>
      <c r="AL42" s="678">
        <v>336.75222000000002</v>
      </c>
      <c r="AM42" s="678">
        <v>-0.70982999999999996</v>
      </c>
      <c r="AN42" s="676">
        <v>151592867.80000001</v>
      </c>
      <c r="AO42" s="679">
        <v>9.4730000000000005E-3</v>
      </c>
      <c r="AP42" s="676">
        <v>365992.88676999998</v>
      </c>
      <c r="AQ42" s="679">
        <v>-0.16993140000000001</v>
      </c>
      <c r="AR42" s="678">
        <v>159.65539999999999</v>
      </c>
      <c r="AS42" s="676" t="s">
        <v>473</v>
      </c>
      <c r="AT42" s="678">
        <v>20.296600000000002</v>
      </c>
    </row>
    <row r="43" spans="1:46">
      <c r="A43" s="50" t="s">
        <v>1345</v>
      </c>
      <c r="B43" s="25" t="s">
        <v>657</v>
      </c>
      <c r="C43" s="38">
        <v>0.30416666666666664</v>
      </c>
      <c r="E43" s="19">
        <v>300</v>
      </c>
      <c r="F43" s="16" t="s">
        <v>1037</v>
      </c>
      <c r="G43" s="1">
        <v>1190</v>
      </c>
      <c r="H43" s="1">
        <v>1098</v>
      </c>
      <c r="I43" s="57" t="s">
        <v>754</v>
      </c>
      <c r="J43" s="92" t="s">
        <v>796</v>
      </c>
      <c r="K43" s="33">
        <v>4</v>
      </c>
      <c r="L43" s="33">
        <v>180</v>
      </c>
      <c r="M43" s="19">
        <v>5889.9508999999998</v>
      </c>
      <c r="Q43" s="100">
        <v>267.60000000000002</v>
      </c>
      <c r="R43" s="100">
        <v>269.5</v>
      </c>
      <c r="S43" s="431" t="s">
        <v>1262</v>
      </c>
      <c r="T43" s="418">
        <v>28</v>
      </c>
      <c r="U43" s="441">
        <v>0</v>
      </c>
      <c r="V43" s="431" t="s">
        <v>13</v>
      </c>
      <c r="W43" s="677">
        <v>-92.818379295738694</v>
      </c>
      <c r="X43" s="677">
        <v>0.43381675575648071</v>
      </c>
      <c r="Y43" s="677">
        <v>855.27495534581976</v>
      </c>
      <c r="Z43" s="681">
        <v>254.41373999999999</v>
      </c>
      <c r="AA43" s="681">
        <v>-19.545290000000001</v>
      </c>
      <c r="AB43" s="678">
        <v>154.64779999999999</v>
      </c>
      <c r="AC43" s="678">
        <v>34.315300000000001</v>
      </c>
      <c r="AD43" s="680">
        <v>15.5059018142</v>
      </c>
      <c r="AE43" s="678">
        <v>1.7689999999999999</v>
      </c>
      <c r="AF43" s="678">
        <v>0.28000000000000003</v>
      </c>
      <c r="AG43" s="678">
        <v>3.89</v>
      </c>
      <c r="AH43" s="678">
        <v>96.885000000000005</v>
      </c>
      <c r="AI43" s="677">
        <v>1958.692</v>
      </c>
      <c r="AJ43" s="678">
        <v>356.74194999999997</v>
      </c>
      <c r="AK43" s="678">
        <v>-4.2207100000000004</v>
      </c>
      <c r="AL43" s="678">
        <v>336.69299999999998</v>
      </c>
      <c r="AM43" s="678">
        <v>-0.70996999999999999</v>
      </c>
      <c r="AN43" s="676">
        <v>151592871.59999999</v>
      </c>
      <c r="AO43" s="679">
        <v>8.4621999999999996E-3</v>
      </c>
      <c r="AP43" s="676">
        <v>365923.58192999999</v>
      </c>
      <c r="AQ43" s="679">
        <v>-0.16008249999999999</v>
      </c>
      <c r="AR43" s="678">
        <v>159.61429999999999</v>
      </c>
      <c r="AS43" s="676" t="s">
        <v>473</v>
      </c>
      <c r="AT43" s="678">
        <v>20.337700000000002</v>
      </c>
    </row>
    <row r="44" spans="1:46">
      <c r="A44" s="50" t="s">
        <v>1345</v>
      </c>
      <c r="B44" s="25" t="s">
        <v>658</v>
      </c>
      <c r="C44" s="38">
        <v>0.30902777777777779</v>
      </c>
      <c r="E44" s="19">
        <v>300</v>
      </c>
      <c r="F44" s="16" t="s">
        <v>1037</v>
      </c>
      <c r="G44" s="1">
        <v>1190</v>
      </c>
      <c r="H44" s="1">
        <v>1098</v>
      </c>
      <c r="I44" s="57" t="s">
        <v>910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267.60000000000002</v>
      </c>
      <c r="R44" s="100">
        <v>269.5</v>
      </c>
      <c r="S44" s="431" t="s">
        <v>1262</v>
      </c>
      <c r="T44" s="418">
        <v>42</v>
      </c>
      <c r="U44" s="441">
        <v>0</v>
      </c>
      <c r="V44" s="431" t="s">
        <v>13</v>
      </c>
      <c r="W44" s="677">
        <v>-92.726567071791408</v>
      </c>
      <c r="X44" s="677">
        <v>1.1984383528186366</v>
      </c>
      <c r="Y44" s="677">
        <v>1204.0148681965952</v>
      </c>
      <c r="Z44" s="681">
        <v>254.46238</v>
      </c>
      <c r="AA44" s="681">
        <v>-19.551600000000001</v>
      </c>
      <c r="AB44" s="678">
        <v>156.4632</v>
      </c>
      <c r="AC44" s="678">
        <v>34.908499999999997</v>
      </c>
      <c r="AD44" s="680">
        <v>15.622887910599999</v>
      </c>
      <c r="AE44" s="678">
        <v>1.7430000000000001</v>
      </c>
      <c r="AF44" s="678">
        <v>0.27600000000000002</v>
      </c>
      <c r="AG44" s="678">
        <v>3.89</v>
      </c>
      <c r="AH44" s="678">
        <v>96.872</v>
      </c>
      <c r="AI44" s="677">
        <v>1959.0409999999999</v>
      </c>
      <c r="AJ44" s="678">
        <v>356.72429</v>
      </c>
      <c r="AK44" s="678">
        <v>-4.2201599999999999</v>
      </c>
      <c r="AL44" s="678">
        <v>336.63378999999998</v>
      </c>
      <c r="AM44" s="678">
        <v>-0.71011000000000002</v>
      </c>
      <c r="AN44" s="676">
        <v>151592874.90000001</v>
      </c>
      <c r="AO44" s="679">
        <v>7.4517999999999997E-3</v>
      </c>
      <c r="AP44" s="676">
        <v>365858.43878999999</v>
      </c>
      <c r="AQ44" s="679">
        <v>-0.15011459999999999</v>
      </c>
      <c r="AR44" s="678">
        <v>159.57339999999999</v>
      </c>
      <c r="AS44" s="676" t="s">
        <v>473</v>
      </c>
      <c r="AT44" s="678">
        <v>20.378499999999999</v>
      </c>
    </row>
    <row r="45" spans="1:46">
      <c r="A45" s="50" t="s">
        <v>1345</v>
      </c>
      <c r="B45" s="25" t="s">
        <v>810</v>
      </c>
      <c r="C45" s="38">
        <v>0.31388888888888888</v>
      </c>
      <c r="E45" s="19">
        <v>300</v>
      </c>
      <c r="F45" s="16" t="s">
        <v>1037</v>
      </c>
      <c r="G45" s="1">
        <v>1190</v>
      </c>
      <c r="H45" s="1">
        <v>1098</v>
      </c>
      <c r="I45" s="57" t="s">
        <v>969</v>
      </c>
      <c r="J45" s="92" t="s">
        <v>796</v>
      </c>
      <c r="K45" s="33">
        <v>4</v>
      </c>
      <c r="L45" s="33">
        <v>180</v>
      </c>
      <c r="M45" s="19">
        <v>5889.9508999999998</v>
      </c>
      <c r="Q45" s="100">
        <v>267.60000000000002</v>
      </c>
      <c r="R45" s="100">
        <v>269.5</v>
      </c>
      <c r="S45" s="431" t="s">
        <v>1262</v>
      </c>
      <c r="T45" s="418">
        <v>60</v>
      </c>
      <c r="U45" s="441">
        <v>0</v>
      </c>
      <c r="V45" s="431" t="s">
        <v>13</v>
      </c>
      <c r="W45" s="677">
        <v>-92.616512740847909</v>
      </c>
      <c r="X45" s="677">
        <v>1.944005566585195</v>
      </c>
      <c r="Y45" s="677">
        <v>1652.9022118727112</v>
      </c>
      <c r="Z45" s="681">
        <v>254.51073</v>
      </c>
      <c r="AA45" s="681">
        <v>-19.557639999999999</v>
      </c>
      <c r="AB45" s="678">
        <v>158.31129999999999</v>
      </c>
      <c r="AC45" s="678">
        <v>35.459600000000002</v>
      </c>
      <c r="AD45" s="680">
        <v>15.739874007099999</v>
      </c>
      <c r="AE45" s="678">
        <v>1.7190000000000001</v>
      </c>
      <c r="AF45" s="678">
        <v>0.27200000000000002</v>
      </c>
      <c r="AG45" s="678">
        <v>3.9</v>
      </c>
      <c r="AH45" s="678">
        <v>96.86</v>
      </c>
      <c r="AI45" s="677">
        <v>1959.367</v>
      </c>
      <c r="AJ45" s="678">
        <v>356.70634000000001</v>
      </c>
      <c r="AK45" s="678">
        <v>-4.21983</v>
      </c>
      <c r="AL45" s="678">
        <v>336.57456999999999</v>
      </c>
      <c r="AM45" s="678">
        <v>-0.71026</v>
      </c>
      <c r="AN45" s="676">
        <v>151592877.80000001</v>
      </c>
      <c r="AO45" s="679">
        <v>6.4418000000000001E-3</v>
      </c>
      <c r="AP45" s="676">
        <v>365797.50550000003</v>
      </c>
      <c r="AQ45" s="679">
        <v>-0.14003640000000001</v>
      </c>
      <c r="AR45" s="678">
        <v>159.53280000000001</v>
      </c>
      <c r="AS45" s="676" t="s">
        <v>473</v>
      </c>
      <c r="AT45" s="678">
        <v>20.419</v>
      </c>
    </row>
    <row r="46" spans="1:46">
      <c r="A46" s="50" t="s">
        <v>1309</v>
      </c>
      <c r="B46" s="25" t="s">
        <v>1135</v>
      </c>
      <c r="C46" s="38">
        <v>0.31875000000000003</v>
      </c>
      <c r="E46" s="19">
        <v>30</v>
      </c>
      <c r="F46" s="16" t="s">
        <v>1037</v>
      </c>
      <c r="G46" s="16">
        <v>1190</v>
      </c>
      <c r="H46" s="1">
        <v>1098</v>
      </c>
      <c r="I46" s="57" t="s">
        <v>1093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267.60000000000002</v>
      </c>
      <c r="R46" s="100">
        <v>269.5</v>
      </c>
      <c r="S46" s="431" t="s">
        <v>1188</v>
      </c>
      <c r="T46" s="418"/>
      <c r="U46" s="438"/>
      <c r="V46" s="342"/>
      <c r="W46"/>
      <c r="X46"/>
      <c r="Y46"/>
      <c r="Z46" s="681">
        <v>254.53825000000001</v>
      </c>
      <c r="AA46" s="681">
        <v>-19.560980000000001</v>
      </c>
      <c r="AB46" s="678">
        <v>159.38140000000001</v>
      </c>
      <c r="AC46" s="678">
        <v>35.755099999999999</v>
      </c>
      <c r="AD46" s="680">
        <v>15.806723205000001</v>
      </c>
      <c r="AE46" s="678">
        <v>1.7070000000000001</v>
      </c>
      <c r="AF46" s="678">
        <v>0.27</v>
      </c>
      <c r="AG46" s="678">
        <v>3.9</v>
      </c>
      <c r="AH46" s="678">
        <v>96.852999999999994</v>
      </c>
      <c r="AI46" s="677">
        <v>1959.5440000000001</v>
      </c>
      <c r="AJ46" s="678">
        <v>356.69596000000001</v>
      </c>
      <c r="AK46" s="678">
        <v>-4.2197399999999998</v>
      </c>
      <c r="AL46" s="678">
        <v>336.54073</v>
      </c>
      <c r="AM46" s="678">
        <v>-0.71033999999999997</v>
      </c>
      <c r="AN46" s="676">
        <v>151592879.30000001</v>
      </c>
      <c r="AO46" s="679">
        <v>5.8646999999999996E-3</v>
      </c>
      <c r="AP46" s="676">
        <v>365764.59386999998</v>
      </c>
      <c r="AQ46" s="679">
        <v>-0.1342314</v>
      </c>
      <c r="AR46" s="678">
        <v>159.50970000000001</v>
      </c>
      <c r="AS46" s="676" t="s">
        <v>473</v>
      </c>
      <c r="AT46" s="678">
        <v>20.442</v>
      </c>
    </row>
    <row r="47" spans="1:46">
      <c r="A47" s="50" t="s">
        <v>984</v>
      </c>
      <c r="B47" s="25" t="s">
        <v>587</v>
      </c>
      <c r="C47" s="38">
        <v>0.32013888888888892</v>
      </c>
      <c r="E47" s="19">
        <v>300</v>
      </c>
      <c r="F47" s="16" t="s">
        <v>1037</v>
      </c>
      <c r="G47" s="1">
        <v>1190</v>
      </c>
      <c r="H47" s="1">
        <v>1098</v>
      </c>
      <c r="I47" s="91" t="s">
        <v>3</v>
      </c>
      <c r="J47" s="92" t="s">
        <v>796</v>
      </c>
      <c r="K47" s="33">
        <v>4</v>
      </c>
      <c r="L47" s="33">
        <v>180</v>
      </c>
      <c r="M47" s="19">
        <v>5889.9508999999998</v>
      </c>
      <c r="Q47" s="100">
        <v>267.60000000000002</v>
      </c>
      <c r="R47" s="100">
        <v>269.5</v>
      </c>
      <c r="S47"/>
      <c r="T47" s="418"/>
      <c r="U47" s="438"/>
      <c r="V47" s="342"/>
      <c r="W47"/>
      <c r="X47"/>
      <c r="Y47"/>
    </row>
    <row r="48" spans="1:46">
      <c r="A48" s="50" t="s">
        <v>1338</v>
      </c>
      <c r="B48" s="25" t="s">
        <v>260</v>
      </c>
      <c r="C48" s="94">
        <v>0.32500000000000001</v>
      </c>
      <c r="D48" s="32">
        <v>0</v>
      </c>
      <c r="E48" s="19">
        <v>30</v>
      </c>
      <c r="F48" s="16" t="s">
        <v>1037</v>
      </c>
      <c r="G48" s="1">
        <v>1190</v>
      </c>
      <c r="H48" s="1">
        <v>992</v>
      </c>
      <c r="I48" s="57" t="s">
        <v>488</v>
      </c>
      <c r="J48" s="66" t="s">
        <v>1258</v>
      </c>
      <c r="K48" s="33">
        <v>4</v>
      </c>
      <c r="L48" s="33">
        <v>180</v>
      </c>
      <c r="M48" s="19">
        <v>5891.451</v>
      </c>
      <c r="N48" t="s">
        <v>924</v>
      </c>
      <c r="O48" s="100">
        <v>267.7</v>
      </c>
      <c r="P48" s="100">
        <v>269.60000000000002</v>
      </c>
      <c r="Q48" s="100">
        <v>267.60000000000002</v>
      </c>
      <c r="R48" s="100">
        <v>269.5</v>
      </c>
      <c r="S48"/>
      <c r="T48" s="418"/>
      <c r="U48" s="438"/>
      <c r="V48" s="342"/>
      <c r="W48"/>
      <c r="X48"/>
      <c r="Y48"/>
    </row>
    <row r="49" spans="1:46">
      <c r="A49" s="50" t="s">
        <v>1086</v>
      </c>
      <c r="B49" s="25" t="s">
        <v>1214</v>
      </c>
      <c r="C49" s="38">
        <v>0.32916666666666666</v>
      </c>
      <c r="E49" s="19">
        <v>300</v>
      </c>
      <c r="F49" s="16" t="s">
        <v>1037</v>
      </c>
      <c r="G49" s="1">
        <v>1190</v>
      </c>
      <c r="H49" s="1">
        <v>1098</v>
      </c>
      <c r="I49" s="57" t="s">
        <v>1300</v>
      </c>
      <c r="J49" s="92" t="s">
        <v>796</v>
      </c>
      <c r="K49" s="33">
        <v>4</v>
      </c>
      <c r="L49" s="33">
        <v>180</v>
      </c>
      <c r="M49" s="19">
        <v>5889.9508999999998</v>
      </c>
      <c r="Q49" s="100">
        <v>267.60000000000002</v>
      </c>
      <c r="R49" s="100">
        <v>269.5</v>
      </c>
      <c r="S49" s="431" t="s">
        <v>375</v>
      </c>
      <c r="T49" s="418">
        <v>0</v>
      </c>
      <c r="U49" s="438">
        <v>0</v>
      </c>
      <c r="V49" s="431" t="s">
        <v>198</v>
      </c>
      <c r="W49" s="677">
        <v>-23.835411955942845</v>
      </c>
      <c r="X49" s="677">
        <v>85.179346282731871</v>
      </c>
      <c r="Y49" s="677">
        <v>159.53302169833046</v>
      </c>
      <c r="Z49" s="681">
        <v>254.66119</v>
      </c>
      <c r="AA49" s="681">
        <v>-19.574929999999998</v>
      </c>
      <c r="AB49" s="678">
        <v>164.3135</v>
      </c>
      <c r="AC49" s="678">
        <v>36.902700000000003</v>
      </c>
      <c r="AD49" s="680">
        <v>16.107544596</v>
      </c>
      <c r="AE49" s="678">
        <v>1.6619999999999999</v>
      </c>
      <c r="AF49" s="678">
        <v>0.26300000000000001</v>
      </c>
      <c r="AG49" s="678">
        <v>3.9</v>
      </c>
      <c r="AH49" s="678">
        <v>96.820999999999998</v>
      </c>
      <c r="AI49" s="677">
        <v>1960.2439999999999</v>
      </c>
      <c r="AJ49" s="678">
        <v>356.64825999999999</v>
      </c>
      <c r="AK49" s="678">
        <v>-4.2202200000000003</v>
      </c>
      <c r="AL49" s="678">
        <v>336.38846000000001</v>
      </c>
      <c r="AM49" s="678">
        <v>-0.7107</v>
      </c>
      <c r="AN49" s="676">
        <v>151592884.30000001</v>
      </c>
      <c r="AO49" s="679">
        <v>3.2694E-3</v>
      </c>
      <c r="AP49" s="676">
        <v>365633.88118999999</v>
      </c>
      <c r="AQ49" s="679">
        <v>-0.10774449999999999</v>
      </c>
      <c r="AR49" s="678">
        <v>159.4066</v>
      </c>
      <c r="AS49" s="676" t="s">
        <v>473</v>
      </c>
      <c r="AT49" s="678">
        <v>20.545000000000002</v>
      </c>
    </row>
    <row r="50" spans="1:46">
      <c r="A50" s="50" t="s">
        <v>1086</v>
      </c>
      <c r="B50" s="25" t="s">
        <v>1215</v>
      </c>
      <c r="C50" s="38">
        <v>0.3347222222222222</v>
      </c>
      <c r="E50" s="19">
        <v>300</v>
      </c>
      <c r="F50" s="16" t="s">
        <v>1037</v>
      </c>
      <c r="G50" s="1">
        <v>1190</v>
      </c>
      <c r="H50" s="1">
        <v>1098</v>
      </c>
      <c r="I50" s="57" t="s">
        <v>792</v>
      </c>
      <c r="J50" s="92" t="s">
        <v>796</v>
      </c>
      <c r="K50" s="33">
        <v>4</v>
      </c>
      <c r="L50" s="33">
        <v>180</v>
      </c>
      <c r="M50" s="19">
        <v>5889.9508999999998</v>
      </c>
      <c r="Q50" s="100">
        <v>267.60000000000002</v>
      </c>
      <c r="R50" s="100">
        <v>269.5</v>
      </c>
      <c r="S50" s="431" t="s">
        <v>375</v>
      </c>
      <c r="T50" s="418">
        <v>0</v>
      </c>
      <c r="U50" s="438">
        <v>0</v>
      </c>
      <c r="V50" s="431" t="s">
        <v>201</v>
      </c>
      <c r="W50" s="677">
        <v>-13.594950145608051</v>
      </c>
      <c r="X50" s="677">
        <v>85.375382952312492</v>
      </c>
      <c r="Y50" s="677">
        <v>365.55115236003894</v>
      </c>
      <c r="Z50" s="681">
        <v>254.71543</v>
      </c>
      <c r="AA50" s="681">
        <v>-19.580559999999998</v>
      </c>
      <c r="AB50" s="678">
        <v>166.56020000000001</v>
      </c>
      <c r="AC50" s="678">
        <v>37.313600000000001</v>
      </c>
      <c r="AD50" s="680">
        <v>16.241242992</v>
      </c>
      <c r="AE50" s="678">
        <v>1.6459999999999999</v>
      </c>
      <c r="AF50" s="678">
        <v>0.26</v>
      </c>
      <c r="AG50" s="678">
        <v>3.9</v>
      </c>
      <c r="AH50" s="678">
        <v>96.808000000000007</v>
      </c>
      <c r="AI50" s="677">
        <v>1960.5060000000001</v>
      </c>
      <c r="AJ50" s="678">
        <v>356.62662</v>
      </c>
      <c r="AK50" s="678">
        <v>-4.2209199999999996</v>
      </c>
      <c r="AL50" s="678">
        <v>336.32078000000001</v>
      </c>
      <c r="AM50" s="678">
        <v>-0.71087</v>
      </c>
      <c r="AN50" s="676">
        <v>151592885.5</v>
      </c>
      <c r="AO50" s="679">
        <v>2.1167E-3</v>
      </c>
      <c r="AP50" s="676">
        <v>365585.02652000001</v>
      </c>
      <c r="AQ50" s="679">
        <v>-9.5809099999999994E-2</v>
      </c>
      <c r="AR50" s="678">
        <v>159.36109999999999</v>
      </c>
      <c r="AS50" s="676" t="s">
        <v>473</v>
      </c>
      <c r="AT50" s="678">
        <v>20.590399999999999</v>
      </c>
    </row>
    <row r="51" spans="1:46">
      <c r="A51" s="50" t="s">
        <v>1086</v>
      </c>
      <c r="B51" s="25" t="s">
        <v>1217</v>
      </c>
      <c r="C51" s="38">
        <v>0.34027777777777773</v>
      </c>
      <c r="E51" s="19">
        <v>300</v>
      </c>
      <c r="F51" s="16" t="s">
        <v>1037</v>
      </c>
      <c r="G51" s="1">
        <v>1190</v>
      </c>
      <c r="H51" s="1">
        <v>1098</v>
      </c>
      <c r="I51" s="57" t="s">
        <v>925</v>
      </c>
      <c r="J51" s="92" t="s">
        <v>796</v>
      </c>
      <c r="K51" s="33">
        <v>4</v>
      </c>
      <c r="L51" s="33">
        <v>180</v>
      </c>
      <c r="M51" s="19">
        <v>5889.9508999999998</v>
      </c>
      <c r="Q51" s="100">
        <v>267.60000000000002</v>
      </c>
      <c r="R51" s="100">
        <v>269.5</v>
      </c>
      <c r="S51" s="431" t="s">
        <v>375</v>
      </c>
      <c r="T51" s="418">
        <v>0</v>
      </c>
      <c r="U51" s="438">
        <v>7</v>
      </c>
      <c r="V51" s="431" t="s">
        <v>198</v>
      </c>
      <c r="W51" s="677">
        <v>6.0668370018713009</v>
      </c>
      <c r="X51" s="677">
        <v>85.301322265352283</v>
      </c>
      <c r="Y51" s="677">
        <v>897.67365056534527</v>
      </c>
      <c r="Z51" s="681">
        <v>254.76947000000001</v>
      </c>
      <c r="AA51" s="681">
        <v>-19.585830000000001</v>
      </c>
      <c r="AB51" s="678">
        <v>168.83519999999999</v>
      </c>
      <c r="AC51" s="678">
        <v>37.661299999999997</v>
      </c>
      <c r="AD51" s="680">
        <v>16.374941388</v>
      </c>
      <c r="AE51" s="678">
        <v>1.633</v>
      </c>
      <c r="AF51" s="678">
        <v>0.25800000000000001</v>
      </c>
      <c r="AG51" s="678">
        <v>3.9</v>
      </c>
      <c r="AH51" s="678">
        <v>96.793999999999997</v>
      </c>
      <c r="AI51" s="677">
        <v>1960.7370000000001</v>
      </c>
      <c r="AJ51" s="678">
        <v>356.60473999999999</v>
      </c>
      <c r="AK51" s="678">
        <v>-4.2219300000000004</v>
      </c>
      <c r="AL51" s="678">
        <v>336.25310999999999</v>
      </c>
      <c r="AM51" s="678">
        <v>-0.71103000000000005</v>
      </c>
      <c r="AN51" s="676">
        <v>151592886.30000001</v>
      </c>
      <c r="AO51" s="679">
        <v>9.6440000000000002E-4</v>
      </c>
      <c r="AP51" s="676">
        <v>365541.92064999999</v>
      </c>
      <c r="AQ51" s="679">
        <v>-8.3792699999999998E-2</v>
      </c>
      <c r="AR51" s="678">
        <v>159.3158</v>
      </c>
      <c r="AS51" s="676" t="s">
        <v>473</v>
      </c>
      <c r="AT51" s="678">
        <v>20.6356</v>
      </c>
    </row>
    <row r="52" spans="1:46">
      <c r="A52" s="50" t="s">
        <v>1254</v>
      </c>
      <c r="B52" s="25" t="s">
        <v>1218</v>
      </c>
      <c r="C52" s="38">
        <v>0.34652777777777777</v>
      </c>
      <c r="E52" s="19">
        <v>300</v>
      </c>
      <c r="F52" s="16" t="s">
        <v>1037</v>
      </c>
      <c r="G52" s="1">
        <v>1190</v>
      </c>
      <c r="H52" s="1">
        <v>1098</v>
      </c>
      <c r="I52" s="57" t="s">
        <v>1300</v>
      </c>
      <c r="J52" s="92" t="s">
        <v>796</v>
      </c>
      <c r="K52" s="33">
        <v>4</v>
      </c>
      <c r="L52" s="33">
        <v>180</v>
      </c>
      <c r="M52" s="19">
        <v>5889.9508999999998</v>
      </c>
      <c r="Q52" s="100">
        <v>267.60000000000002</v>
      </c>
      <c r="R52" s="100">
        <v>269.5</v>
      </c>
      <c r="S52" s="431" t="s">
        <v>1132</v>
      </c>
      <c r="T52" s="418">
        <v>0</v>
      </c>
      <c r="U52" s="438">
        <v>0</v>
      </c>
      <c r="V52" s="431" t="s">
        <v>199</v>
      </c>
      <c r="W52" s="677">
        <v>-118.71927958206645</v>
      </c>
      <c r="X52" s="677">
        <v>-80.887226839221171</v>
      </c>
      <c r="Y52" s="677">
        <v>159.47861673163857</v>
      </c>
      <c r="Z52" s="681">
        <v>254.83006</v>
      </c>
      <c r="AA52" s="681">
        <v>-19.591329999999999</v>
      </c>
      <c r="AB52" s="678">
        <v>171.42310000000001</v>
      </c>
      <c r="AC52" s="678">
        <v>37.975299999999997</v>
      </c>
      <c r="AD52" s="680">
        <v>16.5253520835</v>
      </c>
      <c r="AE52" s="678">
        <v>1.6220000000000001</v>
      </c>
      <c r="AF52" s="678">
        <v>0.25600000000000001</v>
      </c>
      <c r="AG52" s="678">
        <v>3.9</v>
      </c>
      <c r="AH52" s="678">
        <v>96.778000000000006</v>
      </c>
      <c r="AI52" s="677">
        <v>1960.96</v>
      </c>
      <c r="AJ52" s="678">
        <v>356.57988</v>
      </c>
      <c r="AK52" s="678">
        <v>-4.2234400000000001</v>
      </c>
      <c r="AL52" s="678">
        <v>336.17696999999998</v>
      </c>
      <c r="AM52" s="678">
        <v>-0.71121000000000001</v>
      </c>
      <c r="AN52" s="676">
        <v>151592886.5</v>
      </c>
      <c r="AO52" s="679">
        <v>-3.3139999999999998E-4</v>
      </c>
      <c r="AP52" s="676">
        <v>365500.34216</v>
      </c>
      <c r="AQ52" s="679">
        <v>-7.0194699999999999E-2</v>
      </c>
      <c r="AR52" s="678">
        <v>159.26499999999999</v>
      </c>
      <c r="AS52" s="676" t="s">
        <v>473</v>
      </c>
      <c r="AT52" s="678">
        <v>20.686299999999999</v>
      </c>
    </row>
    <row r="53" spans="1:46">
      <c r="A53" s="50" t="s">
        <v>1254</v>
      </c>
      <c r="B53" s="25" t="s">
        <v>1219</v>
      </c>
      <c r="C53" s="38">
        <v>0.35138888888888892</v>
      </c>
      <c r="E53" s="19">
        <v>300</v>
      </c>
      <c r="F53" s="16" t="s">
        <v>1037</v>
      </c>
      <c r="G53" s="1">
        <v>1190</v>
      </c>
      <c r="H53" s="1">
        <v>1098</v>
      </c>
      <c r="I53" s="57" t="s">
        <v>792</v>
      </c>
      <c r="J53" s="92" t="s">
        <v>796</v>
      </c>
      <c r="K53" s="33">
        <v>4</v>
      </c>
      <c r="L53" s="33">
        <v>180</v>
      </c>
      <c r="M53" s="19">
        <v>5889.9508999999998</v>
      </c>
      <c r="Q53" s="100">
        <v>267.60000000000002</v>
      </c>
      <c r="R53" s="100">
        <v>269.5</v>
      </c>
      <c r="S53" s="431" t="s">
        <v>1132</v>
      </c>
      <c r="T53" s="418">
        <v>0</v>
      </c>
      <c r="U53" s="438">
        <v>0</v>
      </c>
      <c r="V53" s="431" t="s">
        <v>202</v>
      </c>
      <c r="W53" s="677">
        <v>-118.95934235253081</v>
      </c>
      <c r="X53" s="677">
        <v>-81.027761206108664</v>
      </c>
      <c r="Y53" s="677">
        <v>365.44558502636482</v>
      </c>
      <c r="Z53" s="681">
        <v>254.87708000000001</v>
      </c>
      <c r="AA53" s="681">
        <v>-19.595300000000002</v>
      </c>
      <c r="AB53" s="678">
        <v>173.45269999999999</v>
      </c>
      <c r="AC53" s="678">
        <v>38.162100000000002</v>
      </c>
      <c r="AD53" s="680">
        <v>16.642338180100001</v>
      </c>
      <c r="AE53" s="678">
        <v>1.615</v>
      </c>
      <c r="AF53" s="678">
        <v>0.255</v>
      </c>
      <c r="AG53" s="678">
        <v>3.9</v>
      </c>
      <c r="AH53" s="678">
        <v>96.766000000000005</v>
      </c>
      <c r="AI53" s="677">
        <v>1961.106</v>
      </c>
      <c r="AJ53" s="678">
        <v>356.56040999999999</v>
      </c>
      <c r="AK53" s="678">
        <v>-4.2248999999999999</v>
      </c>
      <c r="AL53" s="678">
        <v>336.11775</v>
      </c>
      <c r="AM53" s="678">
        <v>-0.71135000000000004</v>
      </c>
      <c r="AN53" s="676">
        <v>151592886.09999999</v>
      </c>
      <c r="AO53" s="679">
        <v>-1.3389000000000001E-3</v>
      </c>
      <c r="AP53" s="676">
        <v>365473.09075999999</v>
      </c>
      <c r="AQ53" s="679">
        <v>-5.9572699999999999E-2</v>
      </c>
      <c r="AR53" s="678">
        <v>159.22559999999999</v>
      </c>
      <c r="AS53" s="676" t="s">
        <v>473</v>
      </c>
      <c r="AT53" s="678">
        <v>20.7256</v>
      </c>
    </row>
    <row r="54" spans="1:46">
      <c r="A54" s="50" t="s">
        <v>1254</v>
      </c>
      <c r="B54" s="25" t="s">
        <v>1052</v>
      </c>
      <c r="C54" s="38">
        <v>0.35694444444444445</v>
      </c>
      <c r="E54" s="19">
        <v>300</v>
      </c>
      <c r="F54" s="16" t="s">
        <v>1037</v>
      </c>
      <c r="G54" s="1">
        <v>1190</v>
      </c>
      <c r="H54" s="1">
        <v>1098</v>
      </c>
      <c r="I54" s="57" t="s">
        <v>926</v>
      </c>
      <c r="J54" s="92" t="s">
        <v>796</v>
      </c>
      <c r="K54" s="33">
        <v>4</v>
      </c>
      <c r="L54" s="33">
        <v>180</v>
      </c>
      <c r="M54" s="19">
        <v>5889.9508999999998</v>
      </c>
      <c r="Q54" s="100">
        <v>267.60000000000002</v>
      </c>
      <c r="R54" s="100">
        <v>269.5</v>
      </c>
      <c r="S54" s="431" t="s">
        <v>1132</v>
      </c>
      <c r="T54" s="418">
        <v>0</v>
      </c>
      <c r="U54" s="438">
        <v>-7</v>
      </c>
      <c r="V54" s="431" t="s">
        <v>199</v>
      </c>
      <c r="W54" s="677">
        <v>-119.22002099079089</v>
      </c>
      <c r="X54" s="677">
        <v>-81.289978600817861</v>
      </c>
      <c r="Y54" s="677">
        <v>903.44592306805725</v>
      </c>
      <c r="Z54" s="681">
        <v>254.93073999999999</v>
      </c>
      <c r="AA54" s="681">
        <v>-19.599489999999999</v>
      </c>
      <c r="AB54" s="678">
        <v>175.78550000000001</v>
      </c>
      <c r="AC54" s="678">
        <v>38.313299999999998</v>
      </c>
      <c r="AD54" s="680">
        <v>16.776036576100001</v>
      </c>
      <c r="AE54" s="678">
        <v>1.61</v>
      </c>
      <c r="AF54" s="678">
        <v>0.255</v>
      </c>
      <c r="AG54" s="678">
        <v>3.9</v>
      </c>
      <c r="AH54" s="678">
        <v>96.751999999999995</v>
      </c>
      <c r="AI54" s="677">
        <v>1961.2439999999999</v>
      </c>
      <c r="AJ54" s="678">
        <v>356.53802999999999</v>
      </c>
      <c r="AK54" s="678">
        <v>-4.2268800000000004</v>
      </c>
      <c r="AL54" s="678">
        <v>336.05007999999998</v>
      </c>
      <c r="AM54" s="678">
        <v>-0.71152000000000004</v>
      </c>
      <c r="AN54" s="676">
        <v>151592885.19999999</v>
      </c>
      <c r="AO54" s="679">
        <v>-2.4897999999999999E-3</v>
      </c>
      <c r="AP54" s="676">
        <v>365447.41756999999</v>
      </c>
      <c r="AQ54" s="679">
        <v>-4.7397399999999999E-2</v>
      </c>
      <c r="AR54" s="678">
        <v>159.1806</v>
      </c>
      <c r="AS54" s="676" t="s">
        <v>473</v>
      </c>
      <c r="AT54" s="678">
        <v>20.770499999999998</v>
      </c>
    </row>
    <row r="55" spans="1:46">
      <c r="A55" s="50" t="s">
        <v>1309</v>
      </c>
      <c r="B55" s="25" t="s">
        <v>641</v>
      </c>
      <c r="C55" s="38">
        <v>0.36180555555555555</v>
      </c>
      <c r="E55" s="19">
        <v>30</v>
      </c>
      <c r="F55" s="16" t="s">
        <v>1037</v>
      </c>
      <c r="G55" s="16">
        <v>1190</v>
      </c>
      <c r="H55" s="1">
        <v>1098</v>
      </c>
      <c r="I55" s="57" t="s">
        <v>1093</v>
      </c>
      <c r="J55" s="92" t="s">
        <v>796</v>
      </c>
      <c r="K55" s="33">
        <v>4</v>
      </c>
      <c r="L55" s="33">
        <v>180</v>
      </c>
      <c r="M55" s="19">
        <v>5889.9508999999998</v>
      </c>
      <c r="N55" s="2"/>
      <c r="Q55" s="100">
        <v>267.60000000000002</v>
      </c>
      <c r="R55" s="100">
        <v>269.5</v>
      </c>
      <c r="S55" s="431" t="s">
        <v>1188</v>
      </c>
      <c r="T55" s="419"/>
      <c r="U55" s="419"/>
      <c r="V55" s="342"/>
      <c r="W55"/>
      <c r="X55"/>
      <c r="Y55"/>
      <c r="Z55" s="681">
        <v>254.95753999999999</v>
      </c>
      <c r="AA55" s="681">
        <v>-19.60145</v>
      </c>
      <c r="AB55" s="678">
        <v>176.95580000000001</v>
      </c>
      <c r="AC55" s="678">
        <v>38.363799999999998</v>
      </c>
      <c r="AD55" s="680">
        <v>16.842885774100001</v>
      </c>
      <c r="AE55" s="678">
        <v>1.6080000000000001</v>
      </c>
      <c r="AF55" s="678">
        <v>0.254</v>
      </c>
      <c r="AG55" s="678">
        <v>3.9</v>
      </c>
      <c r="AH55" s="678">
        <v>96.745000000000005</v>
      </c>
      <c r="AI55" s="677">
        <v>1961.3009999999999</v>
      </c>
      <c r="AJ55" s="678">
        <v>356.52681000000001</v>
      </c>
      <c r="AK55" s="678">
        <v>-4.2279999999999998</v>
      </c>
      <c r="AL55" s="678">
        <v>336.01623999999998</v>
      </c>
      <c r="AM55" s="678">
        <v>-0.71160000000000001</v>
      </c>
      <c r="AN55" s="676">
        <v>151592884.5</v>
      </c>
      <c r="AO55" s="679">
        <v>-3.0650999999999999E-3</v>
      </c>
      <c r="AP55" s="676">
        <v>365436.77421</v>
      </c>
      <c r="AQ55" s="679">
        <v>-4.1299599999999999E-2</v>
      </c>
      <c r="AR55" s="678">
        <v>159.15809999999999</v>
      </c>
      <c r="AS55" s="676" t="s">
        <v>473</v>
      </c>
      <c r="AT55" s="678">
        <v>20.792899999999999</v>
      </c>
    </row>
    <row r="56" spans="1:46">
      <c r="A56" s="50" t="s">
        <v>984</v>
      </c>
      <c r="B56" s="25" t="s">
        <v>1081</v>
      </c>
      <c r="C56" s="38">
        <v>0.36319444444444443</v>
      </c>
      <c r="E56" s="19">
        <v>300</v>
      </c>
      <c r="F56" s="16" t="s">
        <v>1037</v>
      </c>
      <c r="G56" s="1">
        <v>1190</v>
      </c>
      <c r="H56" s="1">
        <v>1098</v>
      </c>
      <c r="I56" s="91" t="s">
        <v>3</v>
      </c>
      <c r="J56" s="92" t="s">
        <v>796</v>
      </c>
      <c r="K56" s="33">
        <v>4</v>
      </c>
      <c r="L56" s="33">
        <v>180</v>
      </c>
      <c r="M56" s="19">
        <v>5889.9508999999998</v>
      </c>
      <c r="Q56" s="100">
        <v>267.60000000000002</v>
      </c>
      <c r="R56" s="100">
        <v>269.5</v>
      </c>
      <c r="S56"/>
      <c r="T56" s="419"/>
      <c r="U56" s="419"/>
      <c r="V56" s="342"/>
      <c r="W56"/>
      <c r="X56"/>
      <c r="Y56"/>
    </row>
    <row r="57" spans="1:46">
      <c r="A57" s="50" t="s">
        <v>1338</v>
      </c>
      <c r="B57" s="25" t="s">
        <v>1083</v>
      </c>
      <c r="C57" s="94">
        <v>0.36736111111111108</v>
      </c>
      <c r="D57" s="32">
        <v>0</v>
      </c>
      <c r="E57" s="19">
        <v>30</v>
      </c>
      <c r="F57" s="16" t="s">
        <v>1037</v>
      </c>
      <c r="G57" s="1">
        <v>1190</v>
      </c>
      <c r="H57" s="1">
        <v>992</v>
      </c>
      <c r="I57" s="35" t="s">
        <v>526</v>
      </c>
      <c r="J57" s="66" t="s">
        <v>1258</v>
      </c>
      <c r="K57" s="33">
        <v>4</v>
      </c>
      <c r="L57" s="33">
        <v>180</v>
      </c>
      <c r="M57" s="19">
        <v>5891.451</v>
      </c>
      <c r="N57" t="s">
        <v>1097</v>
      </c>
      <c r="O57" s="100">
        <v>267.7</v>
      </c>
      <c r="P57" s="100">
        <v>269.60000000000002</v>
      </c>
      <c r="Q57" s="100">
        <v>267.60000000000002</v>
      </c>
      <c r="R57" s="100">
        <v>269.5</v>
      </c>
      <c r="S57"/>
      <c r="T57" s="419"/>
      <c r="U57" s="419"/>
      <c r="V57"/>
      <c r="W57"/>
      <c r="X57"/>
      <c r="Y57"/>
    </row>
    <row r="58" spans="1:46">
      <c r="A58" s="45" t="s">
        <v>1338</v>
      </c>
      <c r="B58" s="45" t="s">
        <v>649</v>
      </c>
      <c r="C58" s="38">
        <v>0.36944444444444446</v>
      </c>
      <c r="D58" s="32">
        <v>0</v>
      </c>
      <c r="E58" s="1">
        <v>30</v>
      </c>
      <c r="F58" s="19" t="s">
        <v>1037</v>
      </c>
      <c r="G58" s="1">
        <v>1070</v>
      </c>
      <c r="H58" s="1">
        <v>872</v>
      </c>
      <c r="I58" s="91" t="s">
        <v>239</v>
      </c>
      <c r="J58" s="66" t="s">
        <v>1258</v>
      </c>
      <c r="K58" s="33">
        <v>4</v>
      </c>
      <c r="L58" s="33">
        <v>180</v>
      </c>
      <c r="M58" s="19">
        <v>5891.451</v>
      </c>
      <c r="O58" s="100">
        <v>267.60000000000002</v>
      </c>
      <c r="P58" s="100">
        <v>269.60000000000002</v>
      </c>
      <c r="Q58" s="100">
        <v>267.60000000000002</v>
      </c>
      <c r="R58" s="100">
        <v>269.5</v>
      </c>
      <c r="S58"/>
      <c r="T58" s="419"/>
      <c r="U58" s="419"/>
      <c r="V58"/>
      <c r="W58"/>
      <c r="X58"/>
      <c r="Y58"/>
    </row>
    <row r="59" spans="1:46">
      <c r="A59" s="59" t="s">
        <v>1259</v>
      </c>
      <c r="B59" s="64" t="s">
        <v>930</v>
      </c>
      <c r="C59" s="32">
        <v>0.41111111111111115</v>
      </c>
      <c r="D59" s="32">
        <v>0</v>
      </c>
      <c r="E59" s="33">
        <v>10</v>
      </c>
      <c r="F59" s="19" t="s">
        <v>1037</v>
      </c>
      <c r="G59" s="33">
        <v>1190</v>
      </c>
      <c r="H59" s="33">
        <v>1098</v>
      </c>
      <c r="I59" s="91" t="s">
        <v>395</v>
      </c>
      <c r="J59" s="66" t="s">
        <v>1258</v>
      </c>
      <c r="K59" s="33">
        <v>4</v>
      </c>
      <c r="L59" s="33">
        <v>180</v>
      </c>
      <c r="M59" s="19">
        <v>5889.9508999999998</v>
      </c>
      <c r="O59" s="100">
        <v>267.39999999999998</v>
      </c>
      <c r="P59" s="100">
        <v>269.2</v>
      </c>
      <c r="Q59" s="100">
        <v>267.60000000000002</v>
      </c>
      <c r="R59" s="100">
        <v>269.5</v>
      </c>
      <c r="S59"/>
      <c r="T59" s="419"/>
      <c r="U59" s="419"/>
      <c r="V59"/>
      <c r="W59"/>
      <c r="X59"/>
      <c r="Y59"/>
    </row>
    <row r="60" spans="1:46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N60" s="25" t="s">
        <v>1098</v>
      </c>
      <c r="S60"/>
      <c r="T60"/>
      <c r="U60"/>
      <c r="V60"/>
      <c r="W60"/>
      <c r="X60"/>
      <c r="Y60"/>
    </row>
    <row r="61" spans="1:46" ht="2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N61" s="106" t="s">
        <v>732</v>
      </c>
      <c r="S61"/>
      <c r="T61"/>
      <c r="U61"/>
      <c r="V61"/>
      <c r="W61"/>
      <c r="X61"/>
      <c r="Y61"/>
    </row>
    <row r="62" spans="1:46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S62"/>
      <c r="T62"/>
      <c r="U62"/>
      <c r="V62"/>
      <c r="W62"/>
      <c r="X62"/>
      <c r="Y62"/>
    </row>
    <row r="63" spans="1:46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  <c r="S63"/>
      <c r="T63"/>
      <c r="U63"/>
      <c r="V63"/>
      <c r="W63"/>
      <c r="X63"/>
      <c r="Y63"/>
    </row>
    <row r="64" spans="1:46">
      <c r="A64" s="50"/>
      <c r="B64" s="5" t="s">
        <v>1260</v>
      </c>
      <c r="C64" s="147" t="s">
        <v>1261</v>
      </c>
      <c r="D64" s="84">
        <v>5888.5839999999998</v>
      </c>
      <c r="E64" s="149"/>
      <c r="F64" s="84" t="s">
        <v>1262</v>
      </c>
      <c r="G64" s="84" t="s">
        <v>1263</v>
      </c>
      <c r="H64" s="84" t="s">
        <v>1264</v>
      </c>
      <c r="I64" s="22" t="s">
        <v>1100</v>
      </c>
      <c r="J64" s="84" t="s">
        <v>1101</v>
      </c>
      <c r="K64" s="84" t="s">
        <v>1102</v>
      </c>
      <c r="L64" s="177"/>
      <c r="S64"/>
      <c r="T64"/>
      <c r="U64"/>
      <c r="V64"/>
      <c r="W64"/>
      <c r="X64"/>
      <c r="Y64"/>
    </row>
    <row r="65" spans="1:25">
      <c r="A65" s="50"/>
      <c r="B65" s="183"/>
      <c r="C65" s="147" t="s">
        <v>1099</v>
      </c>
      <c r="D65" s="84">
        <v>5889.9508999999998</v>
      </c>
      <c r="E65" s="149"/>
      <c r="F65" s="84" t="s">
        <v>652</v>
      </c>
      <c r="G65" s="84" t="s">
        <v>653</v>
      </c>
      <c r="H65" s="84" t="s">
        <v>654</v>
      </c>
      <c r="I65" s="22" t="s">
        <v>1294</v>
      </c>
      <c r="J65" s="84" t="s">
        <v>1295</v>
      </c>
      <c r="K65" s="84" t="s">
        <v>501</v>
      </c>
      <c r="L65" s="177"/>
      <c r="S65"/>
      <c r="T65"/>
      <c r="U65"/>
      <c r="V65"/>
      <c r="W65"/>
      <c r="X65"/>
      <c r="Y65"/>
    </row>
    <row r="66" spans="1:25">
      <c r="A66" s="50"/>
      <c r="B66" s="182"/>
      <c r="C66" s="147" t="s">
        <v>502</v>
      </c>
      <c r="D66" s="84">
        <v>5891.451</v>
      </c>
      <c r="E66" s="149"/>
      <c r="F66" s="84" t="s">
        <v>503</v>
      </c>
      <c r="G66" s="84" t="s">
        <v>504</v>
      </c>
      <c r="H66" s="84" t="s">
        <v>505</v>
      </c>
      <c r="I66" s="22" t="s">
        <v>480</v>
      </c>
      <c r="J66" s="84" t="s">
        <v>496</v>
      </c>
      <c r="K66" s="84" t="s">
        <v>440</v>
      </c>
      <c r="L66" s="177"/>
      <c r="S66"/>
      <c r="T66"/>
      <c r="U66"/>
      <c r="V66"/>
      <c r="W66"/>
      <c r="X66"/>
      <c r="Y66"/>
    </row>
    <row r="67" spans="1:25">
      <c r="B67" s="182"/>
      <c r="C67" s="147" t="s">
        <v>497</v>
      </c>
      <c r="D67" s="155">
        <v>7647.38</v>
      </c>
      <c r="E67" s="149"/>
      <c r="F67" s="84" t="s">
        <v>1132</v>
      </c>
      <c r="G67" s="84" t="s">
        <v>1095</v>
      </c>
      <c r="H67" s="84" t="s">
        <v>1293</v>
      </c>
      <c r="I67" s="22" t="s">
        <v>498</v>
      </c>
      <c r="J67" s="84" t="s">
        <v>499</v>
      </c>
      <c r="K67" s="84" t="s">
        <v>500</v>
      </c>
      <c r="L67" s="177"/>
      <c r="S67"/>
      <c r="T67"/>
      <c r="U67"/>
      <c r="V67"/>
      <c r="W67"/>
      <c r="X67"/>
      <c r="Y67"/>
    </row>
    <row r="68" spans="1:25">
      <c r="B68" s="182"/>
      <c r="C68" s="147" t="s">
        <v>374</v>
      </c>
      <c r="D68" s="84">
        <v>7698.9647000000004</v>
      </c>
      <c r="E68" s="149"/>
      <c r="F68" s="84" t="s">
        <v>375</v>
      </c>
      <c r="G68" s="84" t="s">
        <v>376</v>
      </c>
      <c r="H68" s="84" t="s">
        <v>377</v>
      </c>
      <c r="I68" s="22" t="s">
        <v>378</v>
      </c>
      <c r="J68" s="84" t="s">
        <v>379</v>
      </c>
      <c r="K68" s="84" t="s">
        <v>380</v>
      </c>
      <c r="L68" s="177"/>
      <c r="S68"/>
      <c r="T68"/>
      <c r="U68"/>
      <c r="V68"/>
      <c r="W68"/>
      <c r="X68"/>
      <c r="Y68"/>
    </row>
    <row r="69" spans="1:25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S69"/>
      <c r="T69"/>
      <c r="U69"/>
      <c r="V69"/>
      <c r="W69"/>
      <c r="X69"/>
      <c r="Y69"/>
    </row>
    <row r="70" spans="1:25">
      <c r="B70" s="182"/>
      <c r="C70" s="147" t="s">
        <v>1302</v>
      </c>
      <c r="D70" s="748" t="s">
        <v>1297</v>
      </c>
      <c r="E70" s="748"/>
      <c r="F70" s="84" t="s">
        <v>381</v>
      </c>
      <c r="G70" s="177"/>
      <c r="H70" s="177"/>
      <c r="I70" s="173" t="s">
        <v>1139</v>
      </c>
      <c r="J70" s="736" t="s">
        <v>1140</v>
      </c>
      <c r="K70" s="736"/>
      <c r="L70" s="148" t="s">
        <v>1141</v>
      </c>
      <c r="S70"/>
      <c r="T70"/>
      <c r="U70"/>
      <c r="V70"/>
      <c r="W70"/>
      <c r="X70"/>
      <c r="Y70"/>
    </row>
    <row r="71" spans="1:25">
      <c r="B71" s="182"/>
      <c r="C71" s="147" t="s">
        <v>1303</v>
      </c>
      <c r="D71" s="748" t="s">
        <v>1298</v>
      </c>
      <c r="E71" s="748"/>
      <c r="F71" s="19"/>
      <c r="G71" s="177"/>
      <c r="H71" s="177"/>
      <c r="J71" s="736" t="s">
        <v>441</v>
      </c>
      <c r="K71" s="736"/>
      <c r="L71" s="148" t="s">
        <v>1143</v>
      </c>
      <c r="S71"/>
      <c r="T71"/>
      <c r="U71"/>
      <c r="V71"/>
      <c r="W71"/>
      <c r="X71"/>
      <c r="Y71"/>
    </row>
    <row r="72" spans="1:25">
      <c r="B72" s="182"/>
      <c r="C72" s="147" t="s">
        <v>1304</v>
      </c>
      <c r="D72" s="748" t="s">
        <v>1299</v>
      </c>
      <c r="E72" s="748"/>
      <c r="F72" s="19"/>
      <c r="G72" s="177"/>
      <c r="H72" s="177"/>
      <c r="J72" s="177"/>
      <c r="K72" s="177"/>
      <c r="L72" s="177"/>
      <c r="S72"/>
      <c r="T72"/>
      <c r="U72"/>
      <c r="V72"/>
      <c r="W72"/>
      <c r="X72"/>
      <c r="Y72"/>
    </row>
    <row r="73" spans="1:25">
      <c r="B73" s="182"/>
      <c r="C73" s="147" t="s">
        <v>1305</v>
      </c>
      <c r="D73" s="748" t="s">
        <v>1138</v>
      </c>
      <c r="E73" s="748"/>
      <c r="F73" s="19"/>
      <c r="G73" s="177"/>
      <c r="H73" s="177"/>
      <c r="I73" s="177"/>
      <c r="J73" s="177"/>
      <c r="K73" s="177"/>
      <c r="L73" s="177"/>
      <c r="S73" s="35"/>
      <c r="T73" s="35"/>
      <c r="U73" s="35"/>
      <c r="V73" s="35"/>
      <c r="W73"/>
      <c r="X73"/>
      <c r="Y73"/>
    </row>
    <row r="74" spans="1:25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S74"/>
      <c r="T74"/>
      <c r="U74"/>
      <c r="V74"/>
      <c r="W74"/>
      <c r="X74"/>
      <c r="Y74"/>
    </row>
    <row r="75" spans="1:25">
      <c r="B75" s="182"/>
      <c r="C75" s="28" t="s">
        <v>786</v>
      </c>
      <c r="D75" s="175">
        <v>1</v>
      </c>
      <c r="E75" s="749" t="s">
        <v>1032</v>
      </c>
      <c r="F75" s="749"/>
      <c r="G75" s="749"/>
      <c r="H75" s="177"/>
      <c r="I75" s="177"/>
      <c r="J75" s="177"/>
      <c r="K75" s="177"/>
      <c r="L75" s="177"/>
      <c r="S75"/>
      <c r="T75"/>
      <c r="U75"/>
      <c r="V75"/>
      <c r="W75"/>
      <c r="X75"/>
      <c r="Y75"/>
    </row>
    <row r="76" spans="1:25">
      <c r="B76" s="182"/>
      <c r="C76" s="19"/>
      <c r="D76" s="28"/>
      <c r="E76" s="750" t="s">
        <v>1183</v>
      </c>
      <c r="F76" s="751"/>
      <c r="G76" s="751"/>
      <c r="H76" s="177"/>
      <c r="I76" s="177"/>
      <c r="J76" s="177"/>
      <c r="K76" s="177"/>
      <c r="L76" s="177"/>
      <c r="S76"/>
      <c r="T76"/>
      <c r="U76"/>
      <c r="V76"/>
      <c r="W76"/>
      <c r="X76"/>
      <c r="Y76"/>
    </row>
    <row r="77" spans="1:25">
      <c r="B77" s="182"/>
      <c r="C77" s="85"/>
      <c r="D77" s="28">
        <v>2</v>
      </c>
      <c r="E77" s="749" t="s">
        <v>1008</v>
      </c>
      <c r="F77" s="749"/>
      <c r="G77" s="749"/>
      <c r="H77" s="177"/>
      <c r="I77" s="177"/>
      <c r="J77" s="177"/>
      <c r="K77" s="177"/>
      <c r="L77" s="177"/>
      <c r="S77"/>
      <c r="T77"/>
      <c r="U77"/>
      <c r="V77"/>
      <c r="W77"/>
      <c r="X77"/>
      <c r="Y77"/>
    </row>
    <row r="78" spans="1:25">
      <c r="B78" s="182"/>
      <c r="C78" s="85"/>
      <c r="D78" s="28"/>
      <c r="E78" s="750" t="s">
        <v>1009</v>
      </c>
      <c r="F78" s="751"/>
      <c r="G78" s="751"/>
      <c r="H78" s="177"/>
      <c r="I78" s="177"/>
      <c r="J78" s="177"/>
      <c r="K78" s="177"/>
      <c r="L78" s="177"/>
      <c r="S78"/>
      <c r="T78"/>
      <c r="U78"/>
      <c r="V78"/>
      <c r="W78"/>
      <c r="X78"/>
      <c r="Y78"/>
    </row>
    <row r="79" spans="1:25">
      <c r="B79" s="182"/>
      <c r="C79" s="177"/>
      <c r="D79" s="175">
        <v>3</v>
      </c>
      <c r="E79" s="736" t="s">
        <v>1010</v>
      </c>
      <c r="F79" s="736"/>
      <c r="G79" s="736"/>
      <c r="H79" s="177"/>
      <c r="I79" s="177"/>
      <c r="J79" s="177"/>
      <c r="K79" s="177"/>
      <c r="L79" s="177"/>
      <c r="S79"/>
      <c r="T79"/>
      <c r="U79"/>
      <c r="V79"/>
      <c r="W79"/>
      <c r="X79"/>
      <c r="Y79"/>
    </row>
    <row r="80" spans="1:25">
      <c r="B80" s="182"/>
      <c r="C80" s="177"/>
      <c r="D80" s="175"/>
      <c r="E80" s="746" t="s">
        <v>1353</v>
      </c>
      <c r="F80" s="746"/>
      <c r="G80" s="746"/>
      <c r="H80" s="177"/>
      <c r="I80" s="177"/>
      <c r="J80" s="177"/>
      <c r="K80" s="177"/>
      <c r="L80" s="177"/>
      <c r="S80"/>
      <c r="T80"/>
      <c r="U80"/>
      <c r="V80"/>
      <c r="W80"/>
      <c r="X80"/>
      <c r="Y80"/>
    </row>
    <row r="81" spans="2:25">
      <c r="B81" s="182"/>
      <c r="C81" s="177"/>
      <c r="D81" s="175">
        <v>4</v>
      </c>
      <c r="E81" s="736" t="s">
        <v>1035</v>
      </c>
      <c r="F81" s="736"/>
      <c r="G81" s="736"/>
      <c r="H81" s="177"/>
      <c r="I81" s="177"/>
      <c r="J81" s="177"/>
      <c r="K81" s="177"/>
      <c r="L81" s="177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F6:I6"/>
    <mergeCell ref="F7:I7"/>
    <mergeCell ref="D70:E70"/>
    <mergeCell ref="J70:K70"/>
    <mergeCell ref="O12:P12"/>
    <mergeCell ref="D71:E71"/>
    <mergeCell ref="J71:K71"/>
    <mergeCell ref="G12:H12"/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D1" workbookViewId="0">
      <selection activeCell="Z8" sqref="Z8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7.33203125" bestFit="1" customWidth="1" collapsed="1"/>
    <col min="4" max="4" width="10.6640625" customWidth="1" collapsed="1"/>
    <col min="5" max="5" width="10.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934</v>
      </c>
      <c r="B4" s="3"/>
      <c r="C4" s="6"/>
      <c r="D4" s="43"/>
      <c r="E4" s="6"/>
      <c r="F4" s="738" t="s">
        <v>615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53" t="s">
        <v>97</v>
      </c>
      <c r="G5" s="753"/>
      <c r="H5" s="753"/>
      <c r="I5" s="753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96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I7" s="204" t="s">
        <v>439</v>
      </c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1"/>
      <c r="G8" s="1"/>
      <c r="H8" s="1"/>
      <c r="I8" s="205" t="s">
        <v>412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4"/>
      <c r="D9" s="43"/>
      <c r="E9" s="8"/>
      <c r="F9" s="203"/>
      <c r="G9" s="203"/>
      <c r="H9" s="203"/>
      <c r="I9" s="205" t="s">
        <v>1206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738"/>
      <c r="J10" s="738"/>
      <c r="K10" s="738"/>
      <c r="L10" s="738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0.1763888888888889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1096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269</v>
      </c>
      <c r="Q14" s="100">
        <f>AVERAGE(O14:O16)</f>
        <v>267.56666666666666</v>
      </c>
      <c r="R14" s="100">
        <f>AVERAGE(P14:P16)</f>
        <v>269.26666666666665</v>
      </c>
      <c r="S14"/>
      <c r="T14"/>
      <c r="U14"/>
      <c r="V14"/>
      <c r="W14"/>
      <c r="X14"/>
      <c r="Y14"/>
    </row>
    <row r="15" spans="1:47">
      <c r="A15" s="45" t="s">
        <v>1338</v>
      </c>
      <c r="B15" s="45" t="s">
        <v>1266</v>
      </c>
      <c r="C15" s="38">
        <v>0.23333333333333331</v>
      </c>
      <c r="D15" s="32">
        <v>0</v>
      </c>
      <c r="E15" s="1">
        <v>30</v>
      </c>
      <c r="F15" s="19" t="s">
        <v>1037</v>
      </c>
      <c r="G15" s="47">
        <v>1190</v>
      </c>
      <c r="H15" s="1">
        <v>990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57" t="s">
        <v>935</v>
      </c>
      <c r="O15" s="100">
        <v>267.7</v>
      </c>
      <c r="P15" s="100">
        <v>269.39999999999998</v>
      </c>
      <c r="Q15" s="100">
        <v>267.60000000000002</v>
      </c>
      <c r="R15" s="100">
        <v>269.3</v>
      </c>
      <c r="S15"/>
      <c r="T15"/>
      <c r="U15"/>
      <c r="V15"/>
      <c r="W15"/>
      <c r="X15"/>
      <c r="Y15"/>
    </row>
    <row r="16" spans="1:47">
      <c r="A16" s="45" t="s">
        <v>1338</v>
      </c>
      <c r="B16" s="45" t="s">
        <v>1339</v>
      </c>
      <c r="C16" s="38">
        <v>0.24374999999999999</v>
      </c>
      <c r="D16" s="32">
        <v>0</v>
      </c>
      <c r="E16" s="1">
        <v>30</v>
      </c>
      <c r="F16" s="19" t="s">
        <v>1037</v>
      </c>
      <c r="G16" s="1">
        <v>1070</v>
      </c>
      <c r="H16" s="1">
        <v>870</v>
      </c>
      <c r="I16" s="91" t="s">
        <v>239</v>
      </c>
      <c r="J16" s="66" t="s">
        <v>1258</v>
      </c>
      <c r="K16" s="33">
        <v>4</v>
      </c>
      <c r="L16" s="33">
        <v>180</v>
      </c>
      <c r="M16" s="19">
        <v>5891.451</v>
      </c>
      <c r="N16" s="57"/>
      <c r="O16" s="100">
        <v>267.60000000000002</v>
      </c>
      <c r="P16" s="100">
        <v>269.39999999999998</v>
      </c>
      <c r="Q16" s="100">
        <v>267.60000000000002</v>
      </c>
      <c r="R16" s="100">
        <v>269.3</v>
      </c>
      <c r="S16"/>
      <c r="T16"/>
      <c r="U16"/>
      <c r="V16"/>
      <c r="W16"/>
      <c r="X16"/>
      <c r="Y16"/>
    </row>
    <row r="17" spans="1:25">
      <c r="A17" s="45" t="s">
        <v>1338</v>
      </c>
      <c r="B17" s="45" t="s">
        <v>1340</v>
      </c>
      <c r="C17" s="38">
        <v>0.25277777777777777</v>
      </c>
      <c r="D17" s="32">
        <v>0</v>
      </c>
      <c r="E17" s="1">
        <v>30</v>
      </c>
      <c r="F17" s="16" t="s">
        <v>1038</v>
      </c>
      <c r="G17" s="1">
        <v>880</v>
      </c>
      <c r="H17" s="1">
        <v>861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264.39999999999998</v>
      </c>
      <c r="P17" s="100">
        <v>263.8</v>
      </c>
      <c r="Q17" s="100">
        <v>264.39999999999998</v>
      </c>
      <c r="R17" s="100">
        <v>263.8</v>
      </c>
      <c r="S17"/>
      <c r="T17"/>
      <c r="U17"/>
      <c r="V17"/>
      <c r="W17"/>
      <c r="X17"/>
      <c r="Y17"/>
    </row>
    <row r="18" spans="1:25">
      <c r="A18" s="45"/>
      <c r="B18" s="45"/>
      <c r="C18" s="38"/>
      <c r="E18" s="1"/>
      <c r="F18" s="16"/>
      <c r="G18" s="1"/>
      <c r="H18" s="1"/>
      <c r="N18" s="91" t="s">
        <v>936</v>
      </c>
      <c r="O18" s="16"/>
      <c r="P18" s="16"/>
      <c r="Q18" s="16"/>
      <c r="R18" s="16"/>
      <c r="S18"/>
      <c r="T18"/>
      <c r="U18"/>
      <c r="V18"/>
      <c r="W18"/>
      <c r="X18"/>
      <c r="Y18"/>
    </row>
    <row r="19" spans="1:25">
      <c r="A19" s="45"/>
      <c r="B19" s="45"/>
      <c r="C19" s="15"/>
      <c r="D19" s="32"/>
      <c r="E19" s="19"/>
      <c r="F19" s="16"/>
      <c r="G19" s="1"/>
      <c r="H19" s="1"/>
      <c r="J19" s="66"/>
      <c r="K19" s="33"/>
      <c r="L19" s="33"/>
      <c r="M19" s="84"/>
      <c r="N19" s="91"/>
      <c r="O19" s="90"/>
      <c r="P19" s="90"/>
      <c r="Q19" s="16"/>
      <c r="R19" s="16"/>
      <c r="S19"/>
      <c r="T19"/>
      <c r="U19"/>
      <c r="V19"/>
      <c r="W19"/>
      <c r="X19"/>
      <c r="Y19"/>
    </row>
    <row r="20" spans="1:25">
      <c r="A20" s="45"/>
      <c r="B20" s="45"/>
      <c r="C20" s="38"/>
      <c r="D20" s="32"/>
      <c r="E20" s="19"/>
      <c r="F20" s="16"/>
      <c r="G20" s="1"/>
      <c r="H20" s="1"/>
      <c r="I20" s="57"/>
      <c r="J20" s="66"/>
      <c r="K20" s="33"/>
      <c r="L20" s="33"/>
      <c r="Q20" s="16"/>
      <c r="R20" s="16"/>
      <c r="S20"/>
      <c r="T20"/>
      <c r="U20"/>
      <c r="V20"/>
      <c r="W20"/>
      <c r="X20"/>
      <c r="Y20"/>
    </row>
    <row r="21" spans="1:25">
      <c r="A21" s="45"/>
      <c r="B21" s="5" t="s">
        <v>1260</v>
      </c>
      <c r="C21" s="147" t="s">
        <v>1261</v>
      </c>
      <c r="D21" s="84">
        <v>5888.5839999999998</v>
      </c>
      <c r="E21" s="149"/>
      <c r="F21" s="84" t="s">
        <v>1262</v>
      </c>
      <c r="G21" s="84" t="s">
        <v>1263</v>
      </c>
      <c r="H21" s="84" t="s">
        <v>1264</v>
      </c>
      <c r="I21" s="22" t="s">
        <v>1100</v>
      </c>
      <c r="J21" s="84" t="s">
        <v>1101</v>
      </c>
      <c r="K21" s="84" t="s">
        <v>1102</v>
      </c>
      <c r="L21" s="177"/>
      <c r="S21"/>
      <c r="T21"/>
      <c r="U21"/>
      <c r="V21"/>
      <c r="W21"/>
      <c r="X21"/>
      <c r="Y21"/>
    </row>
    <row r="22" spans="1:25">
      <c r="A22" s="50"/>
      <c r="B22" s="183"/>
      <c r="C22" s="147" t="s">
        <v>1099</v>
      </c>
      <c r="D22" s="84">
        <v>5889.9508999999998</v>
      </c>
      <c r="E22" s="149"/>
      <c r="F22" s="84" t="s">
        <v>652</v>
      </c>
      <c r="G22" s="84" t="s">
        <v>653</v>
      </c>
      <c r="H22" s="84" t="s">
        <v>654</v>
      </c>
      <c r="I22" s="22" t="s">
        <v>1294</v>
      </c>
      <c r="J22" s="84" t="s">
        <v>1295</v>
      </c>
      <c r="K22" s="84" t="s">
        <v>501</v>
      </c>
      <c r="L22" s="177"/>
      <c r="N22" s="91"/>
      <c r="S22"/>
      <c r="T22"/>
      <c r="U22"/>
      <c r="V22"/>
      <c r="W22"/>
      <c r="X22"/>
      <c r="Y22"/>
    </row>
    <row r="23" spans="1:25">
      <c r="A23" s="50"/>
      <c r="B23" s="182"/>
      <c r="C23" s="147" t="s">
        <v>502</v>
      </c>
      <c r="D23" s="84">
        <v>5891.451</v>
      </c>
      <c r="E23" s="149"/>
      <c r="F23" s="84" t="s">
        <v>503</v>
      </c>
      <c r="G23" s="84" t="s">
        <v>504</v>
      </c>
      <c r="H23" s="84" t="s">
        <v>505</v>
      </c>
      <c r="I23" s="22" t="s">
        <v>480</v>
      </c>
      <c r="J23" s="84" t="s">
        <v>496</v>
      </c>
      <c r="K23" s="84" t="s">
        <v>440</v>
      </c>
      <c r="L23" s="177"/>
      <c r="N23" s="57"/>
      <c r="Q23" s="16"/>
      <c r="R23" s="16"/>
      <c r="S23"/>
      <c r="T23"/>
      <c r="U23"/>
      <c r="V23"/>
      <c r="W23"/>
      <c r="X23"/>
      <c r="Y23"/>
    </row>
    <row r="24" spans="1:25">
      <c r="A24" s="50"/>
      <c r="B24" s="182"/>
      <c r="C24" s="147" t="s">
        <v>497</v>
      </c>
      <c r="D24" s="155">
        <v>7647.38</v>
      </c>
      <c r="E24" s="149"/>
      <c r="F24" s="84" t="s">
        <v>1132</v>
      </c>
      <c r="G24" s="84" t="s">
        <v>1095</v>
      </c>
      <c r="H24" s="84" t="s">
        <v>1293</v>
      </c>
      <c r="I24" s="22" t="s">
        <v>498</v>
      </c>
      <c r="J24" s="84" t="s">
        <v>499</v>
      </c>
      <c r="K24" s="84" t="s">
        <v>500</v>
      </c>
      <c r="L24" s="177"/>
      <c r="N24" s="57"/>
      <c r="Q24" s="16"/>
      <c r="R24" s="16"/>
      <c r="S24"/>
      <c r="T24"/>
      <c r="U24"/>
      <c r="V24"/>
      <c r="W24"/>
      <c r="X24"/>
      <c r="Y24"/>
    </row>
    <row r="25" spans="1:25">
      <c r="A25" s="50"/>
      <c r="B25" s="182"/>
      <c r="C25" s="147" t="s">
        <v>374</v>
      </c>
      <c r="D25" s="84">
        <v>7698.9647000000004</v>
      </c>
      <c r="E25" s="149"/>
      <c r="F25" s="84" t="s">
        <v>375</v>
      </c>
      <c r="G25" s="84" t="s">
        <v>376</v>
      </c>
      <c r="H25" s="84" t="s">
        <v>377</v>
      </c>
      <c r="I25" s="22" t="s">
        <v>378</v>
      </c>
      <c r="J25" s="84" t="s">
        <v>379</v>
      </c>
      <c r="K25" s="84" t="s">
        <v>380</v>
      </c>
      <c r="L25" s="177"/>
      <c r="M25" s="84"/>
      <c r="Q25" s="16"/>
      <c r="R25" s="16"/>
      <c r="S25"/>
      <c r="T25"/>
      <c r="U25"/>
      <c r="V25"/>
      <c r="W25"/>
      <c r="X25"/>
      <c r="Y25"/>
    </row>
    <row r="26" spans="1:25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S26"/>
      <c r="T26"/>
      <c r="U26"/>
      <c r="V26"/>
      <c r="W26"/>
      <c r="X26"/>
      <c r="Y26"/>
    </row>
    <row r="27" spans="1:25">
      <c r="A27" s="50"/>
      <c r="B27" s="182"/>
      <c r="C27" s="147" t="s">
        <v>1302</v>
      </c>
      <c r="D27" s="748" t="s">
        <v>1297</v>
      </c>
      <c r="E27" s="748"/>
      <c r="F27" s="84" t="s">
        <v>381</v>
      </c>
      <c r="G27" s="177"/>
      <c r="H27" s="177"/>
      <c r="I27" s="173" t="s">
        <v>1139</v>
      </c>
      <c r="J27" s="736" t="s">
        <v>1140</v>
      </c>
      <c r="K27" s="736"/>
      <c r="L27" s="148" t="s">
        <v>1141</v>
      </c>
      <c r="S27"/>
      <c r="T27"/>
      <c r="U27"/>
      <c r="V27"/>
      <c r="W27"/>
      <c r="X27"/>
      <c r="Y27"/>
    </row>
    <row r="28" spans="1:25">
      <c r="A28" s="50"/>
      <c r="B28" s="182"/>
      <c r="C28" s="147" t="s">
        <v>1303</v>
      </c>
      <c r="D28" s="748" t="s">
        <v>1298</v>
      </c>
      <c r="E28" s="748"/>
      <c r="F28" s="19"/>
      <c r="G28" s="177"/>
      <c r="H28" s="177"/>
      <c r="J28" s="736" t="s">
        <v>441</v>
      </c>
      <c r="K28" s="736"/>
      <c r="L28" s="148" t="s">
        <v>1143</v>
      </c>
      <c r="S28"/>
      <c r="T28"/>
      <c r="U28"/>
      <c r="V28"/>
      <c r="W28"/>
      <c r="X28"/>
      <c r="Y28"/>
    </row>
    <row r="29" spans="1:25">
      <c r="A29" s="50"/>
      <c r="B29" s="182"/>
      <c r="C29" s="147" t="s">
        <v>1304</v>
      </c>
      <c r="D29" s="748" t="s">
        <v>1299</v>
      </c>
      <c r="E29" s="748"/>
      <c r="F29" s="19"/>
      <c r="G29" s="177"/>
      <c r="H29" s="177"/>
      <c r="J29" s="177"/>
      <c r="K29" s="177"/>
      <c r="L29" s="177"/>
      <c r="S29"/>
      <c r="T29"/>
      <c r="U29"/>
      <c r="V29"/>
      <c r="W29"/>
      <c r="X29"/>
      <c r="Y29"/>
    </row>
    <row r="30" spans="1:25">
      <c r="A30" s="50"/>
      <c r="B30" s="182"/>
      <c r="C30" s="147" t="s">
        <v>1305</v>
      </c>
      <c r="D30" s="748" t="s">
        <v>1138</v>
      </c>
      <c r="E30" s="748"/>
      <c r="F30" s="19"/>
      <c r="G30" s="177"/>
      <c r="H30" s="177"/>
      <c r="I30" s="177"/>
      <c r="J30" s="177"/>
      <c r="K30" s="177"/>
      <c r="L30" s="177"/>
      <c r="N30" s="37"/>
      <c r="S30"/>
      <c r="T30"/>
      <c r="U30"/>
      <c r="V30"/>
      <c r="W30"/>
      <c r="X30"/>
      <c r="Y30"/>
    </row>
    <row r="31" spans="1:25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S31"/>
      <c r="T31"/>
      <c r="U31"/>
      <c r="V31"/>
      <c r="W31"/>
      <c r="X31"/>
      <c r="Y31"/>
    </row>
    <row r="32" spans="1:25">
      <c r="A32" s="50"/>
      <c r="B32" s="182"/>
      <c r="C32" s="28" t="s">
        <v>786</v>
      </c>
      <c r="D32" s="175">
        <v>1</v>
      </c>
      <c r="E32" s="749" t="s">
        <v>1032</v>
      </c>
      <c r="F32" s="749"/>
      <c r="G32" s="749"/>
      <c r="H32" s="177"/>
      <c r="I32" s="177"/>
      <c r="J32" s="177"/>
      <c r="K32" s="177"/>
      <c r="L32" s="177"/>
      <c r="S32"/>
      <c r="T32"/>
      <c r="U32"/>
      <c r="V32"/>
      <c r="W32"/>
      <c r="X32"/>
      <c r="Y32"/>
    </row>
    <row r="33" spans="1:25">
      <c r="A33" s="45"/>
      <c r="B33" s="182"/>
      <c r="C33" s="19"/>
      <c r="D33" s="28"/>
      <c r="E33" s="750" t="s">
        <v>1183</v>
      </c>
      <c r="F33" s="751"/>
      <c r="G33" s="751"/>
      <c r="H33" s="177"/>
      <c r="I33" s="177"/>
      <c r="J33" s="177"/>
      <c r="K33" s="177"/>
      <c r="L33" s="177"/>
      <c r="S33"/>
      <c r="T33"/>
      <c r="U33"/>
      <c r="V33"/>
      <c r="W33"/>
      <c r="X33"/>
      <c r="Y33"/>
    </row>
    <row r="34" spans="1:25">
      <c r="A34" s="45"/>
      <c r="B34" s="182"/>
      <c r="C34" s="85"/>
      <c r="D34" s="28">
        <v>2</v>
      </c>
      <c r="E34" s="749" t="s">
        <v>1008</v>
      </c>
      <c r="F34" s="749"/>
      <c r="G34" s="749"/>
      <c r="H34" s="177"/>
      <c r="I34" s="177"/>
      <c r="J34" s="177"/>
      <c r="K34" s="177"/>
      <c r="L34" s="177"/>
      <c r="S34"/>
      <c r="T34"/>
      <c r="U34"/>
      <c r="V34"/>
      <c r="W34"/>
      <c r="X34"/>
      <c r="Y34"/>
    </row>
    <row r="35" spans="1:25">
      <c r="A35" s="45"/>
      <c r="B35" s="182"/>
      <c r="C35" s="85"/>
      <c r="D35" s="28"/>
      <c r="E35" s="750" t="s">
        <v>1009</v>
      </c>
      <c r="F35" s="751"/>
      <c r="G35" s="751"/>
      <c r="H35" s="177"/>
      <c r="I35" s="177"/>
      <c r="J35" s="177"/>
      <c r="K35" s="177"/>
      <c r="L35" s="177"/>
      <c r="S35"/>
      <c r="T35"/>
      <c r="U35"/>
      <c r="V35"/>
      <c r="W35"/>
      <c r="X35"/>
      <c r="Y35"/>
    </row>
    <row r="36" spans="1:25">
      <c r="A36" s="45"/>
      <c r="B36" s="182"/>
      <c r="C36" s="177"/>
      <c r="D36" s="175">
        <v>3</v>
      </c>
      <c r="E36" s="736" t="s">
        <v>1010</v>
      </c>
      <c r="F36" s="736"/>
      <c r="G36" s="736"/>
      <c r="H36" s="177"/>
      <c r="I36" s="177"/>
      <c r="J36" s="177"/>
      <c r="K36" s="177"/>
      <c r="L36" s="177"/>
      <c r="S36"/>
      <c r="T36"/>
      <c r="U36"/>
      <c r="V36"/>
      <c r="W36"/>
      <c r="X36"/>
      <c r="Y36"/>
    </row>
    <row r="37" spans="1:25">
      <c r="A37" s="45"/>
      <c r="B37" s="182"/>
      <c r="C37" s="177"/>
      <c r="D37" s="175"/>
      <c r="E37" s="746" t="s">
        <v>1353</v>
      </c>
      <c r="F37" s="746"/>
      <c r="G37" s="746"/>
      <c r="H37" s="177"/>
      <c r="I37" s="177"/>
      <c r="J37" s="177"/>
      <c r="K37" s="177"/>
      <c r="L37" s="177"/>
      <c r="S37"/>
      <c r="T37"/>
      <c r="U37"/>
      <c r="V37"/>
      <c r="W37"/>
      <c r="X37"/>
      <c r="Y37"/>
    </row>
    <row r="38" spans="1:25">
      <c r="A38" s="45"/>
      <c r="B38" s="182"/>
      <c r="C38" s="177"/>
      <c r="D38" s="175">
        <v>4</v>
      </c>
      <c r="E38" s="736" t="s">
        <v>1035</v>
      </c>
      <c r="F38" s="736"/>
      <c r="G38" s="736"/>
      <c r="H38" s="177"/>
      <c r="I38" s="177"/>
      <c r="J38" s="177"/>
      <c r="K38" s="177"/>
      <c r="L38" s="177"/>
      <c r="S38"/>
      <c r="T38"/>
      <c r="U38"/>
      <c r="V38"/>
      <c r="W38"/>
      <c r="X38"/>
      <c r="Y38"/>
    </row>
    <row r="39" spans="1:25">
      <c r="A39" s="45"/>
      <c r="B39" s="25"/>
      <c r="C39" s="38"/>
      <c r="E39" s="19"/>
      <c r="F39" s="16"/>
      <c r="G39" s="1"/>
      <c r="H39" s="1"/>
      <c r="I39" s="91"/>
      <c r="J39" s="66"/>
      <c r="K39" s="33"/>
      <c r="L39" s="33"/>
      <c r="S39"/>
      <c r="T39"/>
      <c r="U39"/>
      <c r="V39"/>
      <c r="W39"/>
      <c r="X39"/>
      <c r="Y39"/>
    </row>
    <row r="40" spans="1:25">
      <c r="A40" s="50"/>
      <c r="B40" s="25"/>
      <c r="C40" s="38"/>
      <c r="D40" s="32"/>
      <c r="E40" s="19"/>
      <c r="F40" s="16"/>
      <c r="G40" s="1"/>
      <c r="H40" s="1"/>
      <c r="I40" s="57"/>
      <c r="J40" s="66"/>
      <c r="K40" s="33"/>
      <c r="L40" s="33"/>
      <c r="S40"/>
      <c r="T40"/>
      <c r="U40"/>
      <c r="V40"/>
      <c r="W40"/>
      <c r="X40"/>
      <c r="Y40"/>
    </row>
    <row r="41" spans="1:25">
      <c r="A41" s="50"/>
      <c r="B41" s="25"/>
      <c r="C41" s="38"/>
      <c r="E41" s="19"/>
      <c r="F41" s="16"/>
      <c r="G41" s="1"/>
      <c r="H41" s="1"/>
      <c r="I41" s="57"/>
      <c r="J41" s="66"/>
      <c r="K41" s="33"/>
      <c r="L41" s="33"/>
      <c r="S41"/>
      <c r="T41"/>
      <c r="U41"/>
      <c r="V41"/>
      <c r="W41"/>
      <c r="X41"/>
      <c r="Y41"/>
    </row>
    <row r="42" spans="1:25">
      <c r="A42" s="50"/>
      <c r="B42" s="25"/>
      <c r="C42" s="38"/>
      <c r="E42" s="19"/>
      <c r="F42" s="16"/>
      <c r="G42" s="1"/>
      <c r="H42" s="1"/>
      <c r="I42" s="57"/>
      <c r="J42" s="66"/>
      <c r="K42" s="33"/>
      <c r="L42" s="33"/>
      <c r="S42"/>
      <c r="T42"/>
      <c r="U42"/>
      <c r="V42"/>
      <c r="W42"/>
      <c r="X42"/>
      <c r="Y42"/>
    </row>
    <row r="43" spans="1:25">
      <c r="A43" s="50"/>
      <c r="B43" s="25"/>
      <c r="C43" s="38"/>
      <c r="E43" s="19"/>
      <c r="F43" s="16"/>
      <c r="G43" s="1"/>
      <c r="H43" s="1"/>
      <c r="I43" s="57"/>
      <c r="J43" s="66"/>
      <c r="K43" s="33"/>
      <c r="L43" s="33"/>
      <c r="S43"/>
      <c r="T43"/>
      <c r="U43"/>
      <c r="V43"/>
      <c r="W43"/>
      <c r="X43"/>
      <c r="Y43"/>
    </row>
    <row r="44" spans="1:25">
      <c r="A44" s="50"/>
      <c r="B44" s="25"/>
      <c r="C44" s="38"/>
      <c r="E44" s="19"/>
      <c r="F44" s="16"/>
      <c r="G44" s="1"/>
      <c r="H44" s="1"/>
      <c r="I44" s="57"/>
      <c r="J44" s="66"/>
      <c r="K44" s="33"/>
      <c r="L44" s="33"/>
      <c r="S44"/>
      <c r="T44"/>
      <c r="U44"/>
      <c r="V44"/>
      <c r="W44"/>
      <c r="X44"/>
      <c r="Y44"/>
    </row>
    <row r="45" spans="1:25">
      <c r="A45" s="50"/>
      <c r="B45" s="25"/>
      <c r="C45" s="38"/>
      <c r="E45" s="19"/>
      <c r="F45" s="16"/>
      <c r="G45" s="1"/>
      <c r="H45" s="1"/>
      <c r="I45" s="57"/>
      <c r="J45" s="66"/>
      <c r="K45" s="33"/>
      <c r="L45" s="33"/>
      <c r="S45"/>
      <c r="T45"/>
      <c r="U45"/>
      <c r="V45"/>
      <c r="W45"/>
      <c r="X45"/>
      <c r="Y45"/>
    </row>
    <row r="46" spans="1:25">
      <c r="A46" s="50"/>
      <c r="B46" s="25"/>
      <c r="C46" s="38"/>
      <c r="E46" s="19"/>
      <c r="F46" s="16"/>
      <c r="G46" s="16"/>
      <c r="H46" s="1"/>
      <c r="I46" s="57"/>
      <c r="J46" s="66"/>
      <c r="K46" s="33"/>
      <c r="L46" s="33"/>
      <c r="S46"/>
      <c r="T46"/>
      <c r="U46"/>
      <c r="V46"/>
      <c r="W46"/>
      <c r="X46"/>
      <c r="Y46"/>
    </row>
    <row r="47" spans="1:25">
      <c r="A47" s="50"/>
      <c r="B47" s="25"/>
      <c r="C47" s="38"/>
      <c r="E47" s="19"/>
      <c r="F47" s="16"/>
      <c r="G47" s="1"/>
      <c r="H47" s="1"/>
      <c r="I47" s="91"/>
      <c r="J47" s="66"/>
      <c r="K47" s="33"/>
      <c r="L47" s="33"/>
      <c r="S47"/>
      <c r="T47"/>
      <c r="U47"/>
      <c r="V47"/>
      <c r="W47"/>
      <c r="X47"/>
      <c r="Y47"/>
    </row>
    <row r="48" spans="1:25">
      <c r="A48" s="50"/>
      <c r="B48" s="25"/>
      <c r="C48" s="94"/>
      <c r="D48" s="32"/>
      <c r="E48" s="19"/>
      <c r="F48" s="16"/>
      <c r="G48" s="1"/>
      <c r="H48" s="1"/>
      <c r="I48" s="57"/>
      <c r="J48" s="66"/>
      <c r="K48" s="33"/>
      <c r="L48" s="33"/>
      <c r="S48"/>
      <c r="T48"/>
      <c r="U48"/>
      <c r="V48"/>
      <c r="W48"/>
      <c r="X48"/>
      <c r="Y48"/>
    </row>
    <row r="49" spans="1:25">
      <c r="A49" s="50"/>
      <c r="B49" s="25"/>
      <c r="C49" s="38"/>
      <c r="E49" s="19"/>
      <c r="F49" s="16"/>
      <c r="G49" s="1"/>
      <c r="H49" s="1"/>
      <c r="I49" s="57"/>
      <c r="J49" s="66"/>
      <c r="K49" s="33"/>
      <c r="L49" s="33"/>
      <c r="S49"/>
      <c r="T49"/>
      <c r="U49"/>
      <c r="V49"/>
      <c r="W49"/>
      <c r="X49"/>
      <c r="Y49"/>
    </row>
    <row r="50" spans="1:25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S50"/>
      <c r="T50"/>
      <c r="U50"/>
      <c r="V50"/>
      <c r="W50"/>
      <c r="X50"/>
      <c r="Y50"/>
    </row>
    <row r="51" spans="1: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S51"/>
      <c r="T51"/>
      <c r="U51"/>
      <c r="V51"/>
      <c r="W51"/>
      <c r="X51"/>
      <c r="Y51"/>
    </row>
    <row r="52" spans="1: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S52"/>
      <c r="T52"/>
      <c r="U52"/>
      <c r="V52"/>
      <c r="W52"/>
      <c r="X52"/>
      <c r="Y52"/>
    </row>
    <row r="53" spans="1: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/>
      <c r="U53"/>
      <c r="V53"/>
      <c r="W53"/>
      <c r="X53"/>
      <c r="Y53"/>
    </row>
    <row r="54" spans="1:25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  <c r="S54"/>
      <c r="T54"/>
      <c r="U54"/>
      <c r="V54"/>
      <c r="W54"/>
      <c r="X54"/>
      <c r="Y54"/>
    </row>
    <row r="55" spans="1:25">
      <c r="A55" s="50"/>
      <c r="B55" s="25"/>
      <c r="C55" s="38"/>
      <c r="E55" s="19"/>
      <c r="F55" s="16"/>
      <c r="G55" s="16"/>
      <c r="H55" s="1"/>
      <c r="I55" s="57"/>
      <c r="J55" s="66"/>
      <c r="K55" s="33"/>
      <c r="L55" s="33"/>
      <c r="N55" s="2"/>
      <c r="S55"/>
      <c r="T55"/>
      <c r="U55"/>
      <c r="V55"/>
      <c r="W55"/>
      <c r="X55"/>
      <c r="Y55"/>
    </row>
    <row r="56" spans="1:25">
      <c r="A56" s="50"/>
      <c r="B56" s="25"/>
      <c r="C56" s="38"/>
      <c r="E56" s="19"/>
      <c r="F56" s="16"/>
      <c r="G56" s="1"/>
      <c r="H56" s="1"/>
      <c r="I56" s="91"/>
      <c r="J56" s="66"/>
      <c r="K56" s="33"/>
      <c r="L56" s="33"/>
      <c r="S56"/>
      <c r="T56"/>
      <c r="U56"/>
      <c r="V56"/>
      <c r="W56"/>
      <c r="X56"/>
      <c r="Y56"/>
    </row>
    <row r="57" spans="1:25">
      <c r="A57" s="50"/>
      <c r="B57" s="25"/>
      <c r="C57" s="94"/>
      <c r="D57" s="32"/>
      <c r="E57" s="19"/>
      <c r="F57" s="16"/>
      <c r="G57" s="1"/>
      <c r="H57" s="1"/>
      <c r="I57" s="57"/>
      <c r="O57" s="16"/>
      <c r="P57" s="16"/>
      <c r="S57"/>
      <c r="T57"/>
      <c r="U57"/>
      <c r="V57"/>
      <c r="W57"/>
      <c r="X57"/>
      <c r="Y57"/>
    </row>
    <row r="58" spans="1:25">
      <c r="A58" s="45"/>
      <c r="B58" s="45"/>
      <c r="C58" s="38"/>
      <c r="D58" s="32"/>
      <c r="E58" s="1"/>
      <c r="F58" s="19"/>
      <c r="G58" s="1"/>
      <c r="H58" s="1"/>
      <c r="I58" s="57"/>
      <c r="J58" s="66"/>
      <c r="K58" s="33"/>
      <c r="L58" s="33"/>
      <c r="S58"/>
      <c r="T58"/>
      <c r="U58"/>
      <c r="V58"/>
      <c r="W58"/>
      <c r="X58"/>
      <c r="Y58"/>
    </row>
    <row r="59" spans="1:25">
      <c r="A59" s="59"/>
      <c r="B59" s="64"/>
      <c r="C59" s="32"/>
      <c r="D59" s="32"/>
      <c r="E59" s="33"/>
      <c r="F59" s="19"/>
      <c r="G59" s="33"/>
      <c r="H59" s="33"/>
      <c r="I59" s="57"/>
      <c r="J59" s="66"/>
      <c r="K59" s="33"/>
      <c r="L59" s="33"/>
      <c r="S59"/>
      <c r="T59"/>
      <c r="U59"/>
      <c r="V59"/>
      <c r="W59"/>
      <c r="X59"/>
      <c r="Y59"/>
    </row>
    <row r="60" spans="1:25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S60"/>
      <c r="T60"/>
      <c r="U60"/>
      <c r="V60"/>
      <c r="W60"/>
      <c r="X60"/>
      <c r="Y60"/>
    </row>
    <row r="61" spans="1: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</row>
    <row r="62" spans="1:25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  <c r="S62"/>
      <c r="T62"/>
      <c r="U62"/>
      <c r="V62"/>
      <c r="W62"/>
      <c r="X62"/>
      <c r="Y62"/>
    </row>
    <row r="63" spans="1:25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66" spans="1:25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  <c r="S66"/>
      <c r="T66"/>
      <c r="U66"/>
      <c r="V66"/>
      <c r="W66"/>
      <c r="X66"/>
      <c r="Y66"/>
    </row>
    <row r="71" spans="1:25">
      <c r="B71" s="20" t="s">
        <v>1261</v>
      </c>
      <c r="C71" s="21">
        <v>5888.5839999999998</v>
      </c>
      <c r="D71" s="51"/>
      <c r="E71" s="22"/>
      <c r="F71" s="22" t="s">
        <v>1262</v>
      </c>
      <c r="G71" s="84" t="s">
        <v>1263</v>
      </c>
      <c r="H71" s="84" t="s">
        <v>1264</v>
      </c>
      <c r="I71" s="22" t="s">
        <v>1100</v>
      </c>
      <c r="J71" s="84" t="s">
        <v>1101</v>
      </c>
      <c r="K71" s="84" t="s">
        <v>1102</v>
      </c>
      <c r="S71"/>
      <c r="T71"/>
      <c r="U71"/>
      <c r="V71"/>
      <c r="W71"/>
      <c r="X71"/>
      <c r="Y71"/>
    </row>
    <row r="72" spans="1:25">
      <c r="B72" s="20" t="s">
        <v>1099</v>
      </c>
      <c r="C72" s="21">
        <v>5889.9508999999998</v>
      </c>
      <c r="D72" s="51"/>
      <c r="E72" s="22"/>
      <c r="F72" s="22" t="s">
        <v>652</v>
      </c>
      <c r="G72" s="84" t="s">
        <v>653</v>
      </c>
      <c r="H72" s="84" t="s">
        <v>654</v>
      </c>
      <c r="I72" s="22" t="s">
        <v>1294</v>
      </c>
      <c r="J72" s="84" t="s">
        <v>1295</v>
      </c>
      <c r="K72" s="84" t="s">
        <v>501</v>
      </c>
      <c r="S72"/>
      <c r="T72"/>
      <c r="U72"/>
      <c r="V72"/>
      <c r="W72"/>
      <c r="X72"/>
      <c r="Y72"/>
    </row>
    <row r="73" spans="1:25">
      <c r="B73" s="20" t="s">
        <v>502</v>
      </c>
      <c r="C73" s="21">
        <v>5891.451</v>
      </c>
      <c r="D73" s="51"/>
      <c r="E73" s="22"/>
      <c r="F73" s="84" t="s">
        <v>503</v>
      </c>
      <c r="G73" s="84" t="s">
        <v>504</v>
      </c>
      <c r="H73" s="84" t="s">
        <v>505</v>
      </c>
      <c r="I73" s="22" t="s">
        <v>480</v>
      </c>
      <c r="J73" s="84" t="s">
        <v>496</v>
      </c>
      <c r="K73" s="84" t="s">
        <v>509</v>
      </c>
      <c r="S73" s="35"/>
      <c r="T73" s="35"/>
      <c r="U73" s="35"/>
      <c r="V73" s="35"/>
      <c r="W73"/>
      <c r="X73"/>
      <c r="Y73"/>
    </row>
    <row r="74" spans="1:25">
      <c r="B74" s="20" t="s">
        <v>497</v>
      </c>
      <c r="C74" s="89">
        <v>7647.38</v>
      </c>
      <c r="D74" s="51"/>
      <c r="E74" s="22"/>
      <c r="F74" s="22" t="s">
        <v>1132</v>
      </c>
      <c r="G74" s="84" t="s">
        <v>1095</v>
      </c>
      <c r="H74" s="84" t="s">
        <v>1293</v>
      </c>
      <c r="I74" s="22" t="s">
        <v>498</v>
      </c>
      <c r="J74" s="84" t="s">
        <v>499</v>
      </c>
      <c r="K74" s="84" t="s">
        <v>500</v>
      </c>
      <c r="S74"/>
      <c r="T74"/>
      <c r="U74"/>
      <c r="V74"/>
      <c r="W74"/>
      <c r="X74"/>
      <c r="Y74"/>
    </row>
    <row r="75" spans="1:25">
      <c r="B75" s="20" t="s">
        <v>374</v>
      </c>
      <c r="C75" s="21">
        <v>7698.9647000000004</v>
      </c>
      <c r="D75" s="51"/>
      <c r="E75" s="22"/>
      <c r="F75" s="22" t="s">
        <v>375</v>
      </c>
      <c r="G75" s="84" t="s">
        <v>376</v>
      </c>
      <c r="H75" s="84" t="s">
        <v>377</v>
      </c>
      <c r="I75" s="22" t="s">
        <v>378</v>
      </c>
      <c r="J75" s="84" t="s">
        <v>379</v>
      </c>
      <c r="K75" s="84" t="s">
        <v>380</v>
      </c>
      <c r="S75"/>
      <c r="T75"/>
      <c r="U75"/>
      <c r="V75"/>
      <c r="W75"/>
      <c r="X75"/>
      <c r="Y75"/>
    </row>
    <row r="76" spans="1:25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>
      <c r="B77" s="20" t="s">
        <v>1302</v>
      </c>
      <c r="C77" s="61" t="s">
        <v>1297</v>
      </c>
      <c r="D77" s="61"/>
      <c r="E77" s="22" t="s">
        <v>381</v>
      </c>
      <c r="K77" s="1"/>
      <c r="S77"/>
      <c r="T77"/>
      <c r="U77"/>
      <c r="V77"/>
      <c r="W77"/>
      <c r="X77"/>
      <c r="Y77"/>
    </row>
    <row r="78" spans="1:25">
      <c r="B78" s="20" t="s">
        <v>1303</v>
      </c>
      <c r="C78" s="61" t="s">
        <v>1298</v>
      </c>
      <c r="D78" s="61"/>
      <c r="E78" s="8"/>
      <c r="K78" s="1"/>
      <c r="S78"/>
      <c r="T78"/>
      <c r="U78"/>
      <c r="V78"/>
      <c r="W78"/>
      <c r="X78"/>
      <c r="Y78"/>
    </row>
    <row r="79" spans="1:25">
      <c r="B79" s="20" t="s">
        <v>1304</v>
      </c>
      <c r="C79" s="61" t="s">
        <v>1299</v>
      </c>
      <c r="D79" s="61"/>
      <c r="E79" s="8"/>
      <c r="K79" s="1"/>
      <c r="S79"/>
      <c r="T79"/>
      <c r="U79"/>
      <c r="V79"/>
      <c r="W79"/>
      <c r="X79"/>
      <c r="Y79"/>
    </row>
    <row r="80" spans="1:25">
      <c r="B80" s="20" t="s">
        <v>1305</v>
      </c>
      <c r="C80" s="61" t="s">
        <v>1138</v>
      </c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 t="s">
        <v>1139</v>
      </c>
      <c r="C82" s="6" t="s">
        <v>1140</v>
      </c>
      <c r="D82" s="43" t="s">
        <v>1141</v>
      </c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 t="s">
        <v>1142</v>
      </c>
      <c r="D83" s="43" t="s">
        <v>1143</v>
      </c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 t="s">
        <v>786</v>
      </c>
      <c r="C85" s="6">
        <v>1</v>
      </c>
      <c r="D85" s="62" t="s">
        <v>1032</v>
      </c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 t="s">
        <v>1183</v>
      </c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>
        <v>2</v>
      </c>
      <c r="D87" s="62" t="s">
        <v>1008</v>
      </c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 t="s">
        <v>1009</v>
      </c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>
        <v>3</v>
      </c>
      <c r="D89" s="87" t="s">
        <v>1010</v>
      </c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 t="s">
        <v>1353</v>
      </c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>
        <v>4</v>
      </c>
      <c r="D91" s="87" t="s">
        <v>1035</v>
      </c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 t="s">
        <v>1036</v>
      </c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sheetCalcPr fullCalcOnLoad="1"/>
  <mergeCells count="31">
    <mergeCell ref="S12:V12"/>
    <mergeCell ref="AJ12:AK12"/>
    <mergeCell ref="AL12:AM12"/>
    <mergeCell ref="Q12:R12"/>
    <mergeCell ref="W12:Y12"/>
    <mergeCell ref="F6:I6"/>
    <mergeCell ref="I10:L10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7:E27"/>
    <mergeCell ref="J27:K27"/>
    <mergeCell ref="O12:P12"/>
    <mergeCell ref="D28:E28"/>
    <mergeCell ref="J28:K28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2"/>
  <sheetViews>
    <sheetView topLeftCell="AD1" workbookViewId="0">
      <selection activeCell="AX21" sqref="AX21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937</v>
      </c>
      <c r="B4" s="3"/>
      <c r="C4" s="6"/>
      <c r="D4" s="43"/>
      <c r="E4" s="6"/>
      <c r="F4" s="738" t="s">
        <v>615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939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98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1"/>
      <c r="G8" s="1"/>
      <c r="H8" s="1"/>
      <c r="I8" s="205" t="s">
        <v>412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4"/>
      <c r="D9" s="43"/>
      <c r="E9" s="8"/>
      <c r="F9" s="203"/>
      <c r="G9" s="203"/>
      <c r="H9" s="203"/>
      <c r="I9" s="205" t="s">
        <v>99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0.2722222222222222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1096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268.2</v>
      </c>
      <c r="Q14" s="100">
        <f>AVERAGE(O14:O16)</f>
        <v>266.53333333333336</v>
      </c>
      <c r="R14" s="100">
        <f>AVERAGE(P14:P16)</f>
        <v>268.53333333333336</v>
      </c>
      <c r="S14"/>
      <c r="T14" s="418"/>
      <c r="U14" s="438"/>
      <c r="V14" s="342"/>
      <c r="W14"/>
      <c r="X14"/>
      <c r="Y14"/>
    </row>
    <row r="15" spans="1:47">
      <c r="A15" s="45" t="s">
        <v>1338</v>
      </c>
      <c r="B15" s="45" t="s">
        <v>1266</v>
      </c>
      <c r="C15" s="38">
        <v>0.28333333333333333</v>
      </c>
      <c r="D15" s="32">
        <v>0</v>
      </c>
      <c r="E15" s="1">
        <v>30</v>
      </c>
      <c r="F15" s="19" t="s">
        <v>1037</v>
      </c>
      <c r="G15" s="47">
        <v>1190</v>
      </c>
      <c r="H15" s="1">
        <v>991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57" t="s">
        <v>938</v>
      </c>
      <c r="O15" s="100">
        <v>266.60000000000002</v>
      </c>
      <c r="P15" s="100">
        <v>268.8</v>
      </c>
      <c r="Q15" s="100">
        <v>266.5</v>
      </c>
      <c r="R15" s="100">
        <v>268.5</v>
      </c>
      <c r="S15"/>
      <c r="T15" s="418"/>
      <c r="U15" s="438"/>
      <c r="V15" s="342"/>
      <c r="W15"/>
      <c r="X15"/>
      <c r="Y15"/>
    </row>
    <row r="16" spans="1:47">
      <c r="A16" s="45" t="s">
        <v>1338</v>
      </c>
      <c r="B16" s="45" t="s">
        <v>1339</v>
      </c>
      <c r="C16" s="38">
        <v>0.28958333333333336</v>
      </c>
      <c r="D16" s="32">
        <v>0</v>
      </c>
      <c r="E16" s="1">
        <v>30</v>
      </c>
      <c r="F16" s="19" t="s">
        <v>1037</v>
      </c>
      <c r="G16" s="1">
        <v>1070</v>
      </c>
      <c r="H16" s="1">
        <v>871</v>
      </c>
      <c r="I16" s="91" t="s">
        <v>239</v>
      </c>
      <c r="J16" s="66" t="s">
        <v>1258</v>
      </c>
      <c r="K16" s="33">
        <v>4</v>
      </c>
      <c r="L16" s="33">
        <v>180</v>
      </c>
      <c r="M16" s="19">
        <v>5891.451</v>
      </c>
      <c r="N16" s="57"/>
      <c r="O16" s="100">
        <v>266.60000000000002</v>
      </c>
      <c r="P16" s="100">
        <v>268.60000000000002</v>
      </c>
      <c r="Q16" s="100">
        <v>266.5</v>
      </c>
      <c r="R16" s="100">
        <v>268.5</v>
      </c>
      <c r="S16"/>
      <c r="T16" s="418"/>
      <c r="U16" s="438"/>
      <c r="V16" s="342"/>
      <c r="W16"/>
      <c r="X16"/>
      <c r="Y16"/>
    </row>
    <row r="17" spans="1:46">
      <c r="A17" s="45" t="s">
        <v>1338</v>
      </c>
      <c r="B17" s="45" t="s">
        <v>1340</v>
      </c>
      <c r="C17" s="38">
        <v>0.3</v>
      </c>
      <c r="D17" s="32">
        <v>0</v>
      </c>
      <c r="E17" s="1">
        <v>30</v>
      </c>
      <c r="F17" s="16" t="s">
        <v>1038</v>
      </c>
      <c r="G17" s="1">
        <v>880</v>
      </c>
      <c r="H17" s="1">
        <v>861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264.3</v>
      </c>
      <c r="P17" s="100">
        <v>263.60000000000002</v>
      </c>
      <c r="Q17" s="100">
        <f>AVERAGE(O17,O28)</f>
        <v>264.3</v>
      </c>
      <c r="R17" s="100">
        <f>AVERAGE(P17,P28)</f>
        <v>263.60000000000002</v>
      </c>
      <c r="S17"/>
      <c r="T17" s="418"/>
      <c r="U17" s="438"/>
      <c r="V17" s="342"/>
      <c r="W17"/>
      <c r="X17"/>
      <c r="Y17"/>
    </row>
    <row r="18" spans="1:46">
      <c r="A18" s="45" t="s">
        <v>1309</v>
      </c>
      <c r="B18" s="45" t="s">
        <v>1269</v>
      </c>
      <c r="C18" s="38">
        <v>0.30486111111111108</v>
      </c>
      <c r="E18" s="1">
        <v>30</v>
      </c>
      <c r="F18" s="16" t="s">
        <v>1039</v>
      </c>
      <c r="G18" s="1">
        <v>870</v>
      </c>
      <c r="H18" s="1">
        <v>775</v>
      </c>
      <c r="I18" t="s">
        <v>1093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Q18" s="100">
        <v>264.3</v>
      </c>
      <c r="R18" s="100">
        <v>263.60000000000002</v>
      </c>
      <c r="S18" s="431" t="s">
        <v>1188</v>
      </c>
      <c r="T18" s="418"/>
      <c r="U18" s="438"/>
      <c r="V18" s="342"/>
      <c r="W18"/>
      <c r="X18"/>
      <c r="Y18"/>
      <c r="Z18" s="687">
        <v>285.06036999999998</v>
      </c>
      <c r="AA18" s="687">
        <v>-18.368120000000001</v>
      </c>
      <c r="AB18" s="684">
        <v>128.17429999999999</v>
      </c>
      <c r="AC18" s="684">
        <v>19.744900000000001</v>
      </c>
      <c r="AD18" s="686">
        <v>15.603899996399999</v>
      </c>
      <c r="AE18" s="684">
        <v>2.9319999999999999</v>
      </c>
      <c r="AF18" s="684">
        <v>0.46400000000000002</v>
      </c>
      <c r="AG18" s="684">
        <v>4.46</v>
      </c>
      <c r="AH18" s="684">
        <v>83.918000000000006</v>
      </c>
      <c r="AI18" s="683">
        <v>1964.296</v>
      </c>
      <c r="AJ18" s="684">
        <v>359.45290999999997</v>
      </c>
      <c r="AK18" s="684">
        <v>-5.7962100000000003</v>
      </c>
      <c r="AL18" s="684">
        <v>312.33933000000002</v>
      </c>
      <c r="AM18" s="684">
        <v>-0.76812000000000002</v>
      </c>
      <c r="AN18" s="682">
        <v>151560795.5</v>
      </c>
      <c r="AO18" s="685">
        <v>-0.36243160000000002</v>
      </c>
      <c r="AP18" s="682">
        <v>364879.64396000002</v>
      </c>
      <c r="AQ18" s="685">
        <v>-0.28390070000000001</v>
      </c>
      <c r="AR18" s="684">
        <v>132.6105</v>
      </c>
      <c r="AS18" s="682" t="s">
        <v>473</v>
      </c>
      <c r="AT18" s="684">
        <v>47.2881</v>
      </c>
    </row>
    <row r="19" spans="1:46">
      <c r="A19" s="45" t="s">
        <v>437</v>
      </c>
      <c r="B19" s="45" t="s">
        <v>1244</v>
      </c>
      <c r="C19" s="15">
        <v>0.30902777777777779</v>
      </c>
      <c r="D19" s="32"/>
      <c r="E19" s="19">
        <v>300</v>
      </c>
      <c r="F19" s="16" t="s">
        <v>1039</v>
      </c>
      <c r="G19" s="1">
        <v>870</v>
      </c>
      <c r="H19" s="1">
        <v>775</v>
      </c>
      <c r="I19" t="s">
        <v>1300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Q19" s="100">
        <v>264.3</v>
      </c>
      <c r="R19" s="100">
        <v>263.60000000000002</v>
      </c>
      <c r="S19" s="431" t="s">
        <v>652</v>
      </c>
      <c r="T19" s="418">
        <v>0</v>
      </c>
      <c r="U19" s="441">
        <v>0</v>
      </c>
      <c r="V19" s="431" t="s">
        <v>13</v>
      </c>
      <c r="W19" s="683">
        <v>-87.754500338696033</v>
      </c>
      <c r="X19" s="683">
        <v>23.101197639602365</v>
      </c>
      <c r="Y19" s="683">
        <v>159.14062462986112</v>
      </c>
      <c r="Z19" s="687">
        <v>285.13260000000002</v>
      </c>
      <c r="AA19" s="687">
        <v>-18.364830000000001</v>
      </c>
      <c r="AB19" s="684">
        <v>129.7628</v>
      </c>
      <c r="AC19" s="684">
        <v>21.187999999999999</v>
      </c>
      <c r="AD19" s="686">
        <v>15.754310691400001</v>
      </c>
      <c r="AE19" s="684">
        <v>2.7440000000000002</v>
      </c>
      <c r="AF19" s="684">
        <v>0.434</v>
      </c>
      <c r="AG19" s="684">
        <v>4.46</v>
      </c>
      <c r="AH19" s="684">
        <v>83.878</v>
      </c>
      <c r="AI19" s="683">
        <v>1965.1089999999999</v>
      </c>
      <c r="AJ19" s="684">
        <v>359.43946999999997</v>
      </c>
      <c r="AK19" s="684">
        <v>-5.7927600000000004</v>
      </c>
      <c r="AL19" s="684">
        <v>312.26314000000002</v>
      </c>
      <c r="AM19" s="684">
        <v>-0.76829999999999998</v>
      </c>
      <c r="AN19" s="682">
        <v>151560599.5</v>
      </c>
      <c r="AO19" s="685">
        <v>-0.36340270000000002</v>
      </c>
      <c r="AP19" s="682">
        <v>364728.71270999999</v>
      </c>
      <c r="AQ19" s="685">
        <v>-0.27507710000000002</v>
      </c>
      <c r="AR19" s="684">
        <v>132.54839999999999</v>
      </c>
      <c r="AS19" s="682" t="s">
        <v>473</v>
      </c>
      <c r="AT19" s="684">
        <v>47.350099999999998</v>
      </c>
    </row>
    <row r="20" spans="1:46">
      <c r="A20" s="45" t="s">
        <v>437</v>
      </c>
      <c r="B20" s="45" t="s">
        <v>1221</v>
      </c>
      <c r="C20" s="38">
        <v>0.31388888888888888</v>
      </c>
      <c r="D20" s="32"/>
      <c r="E20" s="19">
        <v>300</v>
      </c>
      <c r="F20" s="16" t="s">
        <v>1039</v>
      </c>
      <c r="G20" s="1">
        <v>870</v>
      </c>
      <c r="H20" s="1">
        <v>775</v>
      </c>
      <c r="I20" s="57" t="s">
        <v>792</v>
      </c>
      <c r="J20" s="92" t="s">
        <v>796</v>
      </c>
      <c r="K20" s="33">
        <v>4</v>
      </c>
      <c r="L20" s="33">
        <v>180</v>
      </c>
      <c r="M20" s="19">
        <v>7698.9647000000004</v>
      </c>
      <c r="Q20" s="100">
        <v>264.3</v>
      </c>
      <c r="R20" s="100">
        <v>263.60000000000002</v>
      </c>
      <c r="S20" s="431" t="s">
        <v>652</v>
      </c>
      <c r="T20" s="418">
        <v>0</v>
      </c>
      <c r="U20" s="441">
        <v>0</v>
      </c>
      <c r="V20" s="431" t="s">
        <v>203</v>
      </c>
      <c r="W20" s="683">
        <v>-88.096074556375996</v>
      </c>
      <c r="X20" s="683">
        <v>20.046180162947202</v>
      </c>
      <c r="Y20" s="683">
        <v>364.58372057888164</v>
      </c>
      <c r="Z20" s="687">
        <v>285.18808999999999</v>
      </c>
      <c r="AA20" s="687">
        <v>-18.36206</v>
      </c>
      <c r="AB20" s="684">
        <v>131.03270000000001</v>
      </c>
      <c r="AC20" s="684">
        <v>22.2881</v>
      </c>
      <c r="AD20" s="686">
        <v>15.8712967875</v>
      </c>
      <c r="AE20" s="684">
        <v>2.6179999999999999</v>
      </c>
      <c r="AF20" s="684">
        <v>0.41399999999999998</v>
      </c>
      <c r="AG20" s="684">
        <v>4.46</v>
      </c>
      <c r="AH20" s="684">
        <v>83.847999999999999</v>
      </c>
      <c r="AI20" s="683">
        <v>1965.7239999999999</v>
      </c>
      <c r="AJ20" s="684">
        <v>359.42838</v>
      </c>
      <c r="AK20" s="684">
        <v>-5.79033</v>
      </c>
      <c r="AL20" s="684">
        <v>312.20388000000003</v>
      </c>
      <c r="AM20" s="684">
        <v>-0.76844000000000001</v>
      </c>
      <c r="AN20" s="682">
        <v>151560446.69999999</v>
      </c>
      <c r="AO20" s="685">
        <v>-0.36415690000000001</v>
      </c>
      <c r="AP20" s="682">
        <v>364614.67953000002</v>
      </c>
      <c r="AQ20" s="685">
        <v>-0.26793790000000001</v>
      </c>
      <c r="AR20" s="684">
        <v>132.5008</v>
      </c>
      <c r="AS20" s="682" t="s">
        <v>473</v>
      </c>
      <c r="AT20" s="684">
        <v>47.3977</v>
      </c>
    </row>
    <row r="21" spans="1:46">
      <c r="A21" s="45" t="s">
        <v>437</v>
      </c>
      <c r="B21" s="45" t="s">
        <v>1182</v>
      </c>
      <c r="C21" s="15">
        <v>0.31944444444444448</v>
      </c>
      <c r="D21" s="32"/>
      <c r="E21" s="19">
        <v>300</v>
      </c>
      <c r="F21" s="16" t="s">
        <v>1039</v>
      </c>
      <c r="G21" s="1">
        <v>870</v>
      </c>
      <c r="H21" s="1">
        <v>775</v>
      </c>
      <c r="I21" s="435" t="s">
        <v>71</v>
      </c>
      <c r="J21" s="92" t="s">
        <v>796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263.60000000000002</v>
      </c>
      <c r="S21" s="431" t="s">
        <v>652</v>
      </c>
      <c r="T21" s="418">
        <v>28</v>
      </c>
      <c r="U21" s="441">
        <v>0</v>
      </c>
      <c r="V21" s="435" t="s">
        <v>72</v>
      </c>
      <c r="W21" s="683">
        <v>-88.572508991872894</v>
      </c>
      <c r="X21" s="683">
        <v>15.363329845956153</v>
      </c>
      <c r="Y21" s="683">
        <v>798.59478332711615</v>
      </c>
      <c r="Z21" s="687">
        <v>285.25078999999999</v>
      </c>
      <c r="AA21" s="687">
        <v>-18.35866</v>
      </c>
      <c r="AB21" s="684">
        <v>132.52260000000001</v>
      </c>
      <c r="AC21" s="684">
        <v>23.52</v>
      </c>
      <c r="AD21" s="686">
        <v>16.004995182999998</v>
      </c>
      <c r="AE21" s="684">
        <v>2.4900000000000002</v>
      </c>
      <c r="AF21" s="684">
        <v>0.39400000000000002</v>
      </c>
      <c r="AG21" s="684">
        <v>4.46</v>
      </c>
      <c r="AH21" s="684">
        <v>83.813000000000002</v>
      </c>
      <c r="AI21" s="683">
        <v>1966.4059999999999</v>
      </c>
      <c r="AJ21" s="684">
        <v>359.41503999999998</v>
      </c>
      <c r="AK21" s="684">
        <v>-5.7878100000000003</v>
      </c>
      <c r="AL21" s="684">
        <v>312.13616000000002</v>
      </c>
      <c r="AM21" s="684">
        <v>-0.76859999999999995</v>
      </c>
      <c r="AN21" s="682">
        <v>151560271.69999999</v>
      </c>
      <c r="AO21" s="685">
        <v>-0.3650178</v>
      </c>
      <c r="AP21" s="682">
        <v>364488.09372</v>
      </c>
      <c r="AQ21" s="685">
        <v>-0.25949100000000003</v>
      </c>
      <c r="AR21" s="684">
        <v>132.447</v>
      </c>
      <c r="AS21" s="682" t="s">
        <v>473</v>
      </c>
      <c r="AT21" s="684">
        <v>47.4514</v>
      </c>
    </row>
    <row r="22" spans="1:46">
      <c r="A22" s="50" t="s">
        <v>1345</v>
      </c>
      <c r="B22" s="25" t="s">
        <v>582</v>
      </c>
      <c r="C22" s="38">
        <v>0.32916666666666666</v>
      </c>
      <c r="E22" s="19">
        <v>300</v>
      </c>
      <c r="F22" s="16" t="s">
        <v>1039</v>
      </c>
      <c r="G22" s="1">
        <v>870</v>
      </c>
      <c r="H22" s="1">
        <v>775</v>
      </c>
      <c r="I22" s="57" t="s">
        <v>1300</v>
      </c>
      <c r="J22" s="92" t="s">
        <v>796</v>
      </c>
      <c r="K22" s="33">
        <v>4</v>
      </c>
      <c r="L22" s="33">
        <v>180</v>
      </c>
      <c r="M22" s="19">
        <v>7698.9647000000004</v>
      </c>
      <c r="N22" s="91"/>
      <c r="Q22" s="100">
        <v>264.3</v>
      </c>
      <c r="R22" s="100">
        <v>263.60000000000002</v>
      </c>
      <c r="S22" s="431" t="s">
        <v>1262</v>
      </c>
      <c r="T22" s="418">
        <v>0</v>
      </c>
      <c r="U22" s="441">
        <v>0</v>
      </c>
      <c r="V22" s="431" t="s">
        <v>13</v>
      </c>
      <c r="W22" s="683">
        <v>-90.682237507949864</v>
      </c>
      <c r="X22" s="683">
        <v>-3.6680388465677618</v>
      </c>
      <c r="Y22" s="683">
        <v>158.93896826120749</v>
      </c>
      <c r="Z22" s="687">
        <v>285.35874999999999</v>
      </c>
      <c r="AA22" s="687">
        <v>-18.35211</v>
      </c>
      <c r="AB22" s="684">
        <v>135.23320000000001</v>
      </c>
      <c r="AC22" s="684">
        <v>25.605599999999999</v>
      </c>
      <c r="AD22" s="686">
        <v>16.2389673751</v>
      </c>
      <c r="AE22" s="684">
        <v>2.302</v>
      </c>
      <c r="AF22" s="684">
        <v>0.36399999999999999</v>
      </c>
      <c r="AG22" s="684">
        <v>4.46</v>
      </c>
      <c r="AH22" s="684">
        <v>83.754000000000005</v>
      </c>
      <c r="AI22" s="683">
        <v>1967.548</v>
      </c>
      <c r="AJ22" s="684">
        <v>359.39008999999999</v>
      </c>
      <c r="AK22" s="684">
        <v>-5.7841300000000002</v>
      </c>
      <c r="AL22" s="684">
        <v>312.01765</v>
      </c>
      <c r="AM22" s="684">
        <v>-0.76888000000000001</v>
      </c>
      <c r="AN22" s="682">
        <v>151559964.40000001</v>
      </c>
      <c r="AO22" s="685">
        <v>-0.3665216</v>
      </c>
      <c r="AP22" s="682">
        <v>364276.58179000003</v>
      </c>
      <c r="AQ22" s="685">
        <v>-0.24399779999999999</v>
      </c>
      <c r="AR22" s="684">
        <v>132.3544</v>
      </c>
      <c r="AS22" s="682" t="s">
        <v>473</v>
      </c>
      <c r="AT22" s="684">
        <v>47.543900000000001</v>
      </c>
    </row>
    <row r="23" spans="1:46">
      <c r="A23" s="50" t="s">
        <v>1345</v>
      </c>
      <c r="B23" s="25" t="s">
        <v>794</v>
      </c>
      <c r="C23" s="15">
        <v>0.33611111111111108</v>
      </c>
      <c r="E23" s="19">
        <v>300</v>
      </c>
      <c r="F23" s="16" t="s">
        <v>1039</v>
      </c>
      <c r="G23" s="1">
        <v>870</v>
      </c>
      <c r="H23" s="1">
        <v>775</v>
      </c>
      <c r="I23" s="57" t="s">
        <v>792</v>
      </c>
      <c r="J23" s="92" t="s">
        <v>796</v>
      </c>
      <c r="K23" s="33">
        <v>4</v>
      </c>
      <c r="L23" s="33">
        <v>180</v>
      </c>
      <c r="M23" s="19">
        <v>7698.9647000000004</v>
      </c>
      <c r="N23" s="57"/>
      <c r="Q23" s="100">
        <v>264.3</v>
      </c>
      <c r="R23" s="100">
        <v>263.60000000000002</v>
      </c>
      <c r="S23" s="431" t="s">
        <v>1262</v>
      </c>
      <c r="T23" s="418">
        <v>0</v>
      </c>
      <c r="U23" s="441">
        <v>0</v>
      </c>
      <c r="V23" s="431" t="s">
        <v>203</v>
      </c>
      <c r="W23" s="683">
        <v>-90.690635509055113</v>
      </c>
      <c r="X23" s="683">
        <v>-3.8901942265158995</v>
      </c>
      <c r="Y23" s="683">
        <v>364.10097887167285</v>
      </c>
      <c r="Z23" s="687">
        <v>285.43454000000003</v>
      </c>
      <c r="AA23" s="687">
        <v>-18.34694</v>
      </c>
      <c r="AB23" s="684">
        <v>137.2535</v>
      </c>
      <c r="AC23" s="684">
        <v>27.036300000000001</v>
      </c>
      <c r="AD23" s="686">
        <v>16.406090369400001</v>
      </c>
      <c r="AE23" s="684">
        <v>2.19</v>
      </c>
      <c r="AF23" s="684">
        <v>0.34599999999999997</v>
      </c>
      <c r="AG23" s="684">
        <v>4.46</v>
      </c>
      <c r="AH23" s="684">
        <v>83.712000000000003</v>
      </c>
      <c r="AI23" s="683">
        <v>1968.32</v>
      </c>
      <c r="AJ23" s="684">
        <v>359.37106999999997</v>
      </c>
      <c r="AK23" s="684">
        <v>-5.78207</v>
      </c>
      <c r="AL23" s="684">
        <v>311.93299000000002</v>
      </c>
      <c r="AM23" s="684">
        <v>-0.76907999999999999</v>
      </c>
      <c r="AN23" s="682">
        <v>151559744.19999999</v>
      </c>
      <c r="AO23" s="685">
        <v>-0.36759360000000002</v>
      </c>
      <c r="AP23" s="682">
        <v>364133.65087999997</v>
      </c>
      <c r="AQ23" s="685">
        <v>-0.23240189999999999</v>
      </c>
      <c r="AR23" s="684">
        <v>132.2894</v>
      </c>
      <c r="AS23" s="682" t="s">
        <v>473</v>
      </c>
      <c r="AT23" s="684">
        <v>47.608800000000002</v>
      </c>
    </row>
    <row r="24" spans="1:46">
      <c r="A24" s="50" t="s">
        <v>1345</v>
      </c>
      <c r="B24" s="25" t="s">
        <v>795</v>
      </c>
      <c r="C24" s="38">
        <v>0.34236111111111112</v>
      </c>
      <c r="E24" s="19">
        <v>300</v>
      </c>
      <c r="F24" s="16" t="s">
        <v>1039</v>
      </c>
      <c r="G24" s="1">
        <v>870</v>
      </c>
      <c r="H24" s="1">
        <v>775</v>
      </c>
      <c r="I24" s="435" t="s">
        <v>73</v>
      </c>
      <c r="J24" s="92" t="s">
        <v>796</v>
      </c>
      <c r="K24" s="33">
        <v>4</v>
      </c>
      <c r="L24" s="33">
        <v>180</v>
      </c>
      <c r="M24" s="19">
        <v>7698.9647000000004</v>
      </c>
      <c r="N24" s="57"/>
      <c r="Q24" s="100">
        <v>264.3</v>
      </c>
      <c r="R24" s="100">
        <v>263.60000000000002</v>
      </c>
      <c r="S24" s="431" t="s">
        <v>1262</v>
      </c>
      <c r="T24" s="418">
        <v>28</v>
      </c>
      <c r="U24" s="441">
        <v>0</v>
      </c>
      <c r="V24" s="435" t="s">
        <v>72</v>
      </c>
      <c r="W24" s="683">
        <v>-90.670993544845203</v>
      </c>
      <c r="X24" s="683">
        <v>-4.2920537380013544</v>
      </c>
      <c r="Y24" s="683">
        <v>862.01225078973903</v>
      </c>
      <c r="Z24" s="687">
        <v>285.50187</v>
      </c>
      <c r="AA24" s="687">
        <v>-18.341909999999999</v>
      </c>
      <c r="AB24" s="684">
        <v>139.1343</v>
      </c>
      <c r="AC24" s="684">
        <v>28.278500000000001</v>
      </c>
      <c r="AD24" s="686">
        <v>16.556501064300001</v>
      </c>
      <c r="AE24" s="684">
        <v>2.1019999999999999</v>
      </c>
      <c r="AF24" s="684">
        <v>0.33200000000000002</v>
      </c>
      <c r="AG24" s="684">
        <v>4.46</v>
      </c>
      <c r="AH24" s="684">
        <v>83.674999999999997</v>
      </c>
      <c r="AI24" s="683">
        <v>1968.9829999999999</v>
      </c>
      <c r="AJ24" s="684">
        <v>359.35314</v>
      </c>
      <c r="AK24" s="684">
        <v>-5.7806300000000004</v>
      </c>
      <c r="AL24" s="684">
        <v>311.85680000000002</v>
      </c>
      <c r="AM24" s="684">
        <v>-0.76924999999999999</v>
      </c>
      <c r="AN24" s="682">
        <v>151559545.40000001</v>
      </c>
      <c r="AO24" s="685">
        <v>-0.36855680000000002</v>
      </c>
      <c r="AP24" s="682">
        <v>364011.06244000001</v>
      </c>
      <c r="AQ24" s="685">
        <v>-0.22160740000000001</v>
      </c>
      <c r="AR24" s="684">
        <v>132.23169999999999</v>
      </c>
      <c r="AS24" s="682" t="s">
        <v>473</v>
      </c>
      <c r="AT24" s="684">
        <v>47.666499999999999</v>
      </c>
    </row>
    <row r="25" spans="1:46">
      <c r="A25" s="50" t="s">
        <v>1163</v>
      </c>
      <c r="B25" s="25" t="s">
        <v>797</v>
      </c>
      <c r="C25" s="38">
        <v>0.34583333333333338</v>
      </c>
      <c r="E25" s="19">
        <v>300</v>
      </c>
      <c r="F25" s="16" t="s">
        <v>1039</v>
      </c>
      <c r="G25" s="1">
        <v>870</v>
      </c>
      <c r="H25" s="1">
        <v>775</v>
      </c>
      <c r="I25" s="91" t="s">
        <v>1300</v>
      </c>
      <c r="J25" s="92" t="s">
        <v>796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263.60000000000002</v>
      </c>
      <c r="S25" s="431" t="s">
        <v>1132</v>
      </c>
      <c r="T25" s="418">
        <v>0</v>
      </c>
      <c r="U25" s="438">
        <v>0</v>
      </c>
      <c r="V25" s="431" t="s">
        <v>199</v>
      </c>
      <c r="W25" s="683">
        <v>-140.51718595620693</v>
      </c>
      <c r="X25" s="683">
        <v>-82.844645040269143</v>
      </c>
      <c r="Y25" s="683">
        <v>158.79972675535487</v>
      </c>
      <c r="Z25" s="687">
        <v>285.53892000000002</v>
      </c>
      <c r="AA25" s="687">
        <v>-18.33897</v>
      </c>
      <c r="AB25" s="684">
        <v>140.2054</v>
      </c>
      <c r="AC25" s="684">
        <v>28.948799999999999</v>
      </c>
      <c r="AD25" s="686">
        <v>16.640062561400001</v>
      </c>
      <c r="AE25" s="684">
        <v>2.0579999999999998</v>
      </c>
      <c r="AF25" s="684">
        <v>0.32500000000000001</v>
      </c>
      <c r="AG25" s="684">
        <v>4.47</v>
      </c>
      <c r="AH25" s="684">
        <v>83.653999999999996</v>
      </c>
      <c r="AI25" s="683">
        <v>1969.338</v>
      </c>
      <c r="AJ25" s="684">
        <v>359.34285999999997</v>
      </c>
      <c r="AK25" s="684">
        <v>-5.7800099999999999</v>
      </c>
      <c r="AL25" s="684">
        <v>311.81448</v>
      </c>
      <c r="AM25" s="684">
        <v>-0.76934999999999998</v>
      </c>
      <c r="AN25" s="682">
        <v>151559434.80000001</v>
      </c>
      <c r="AO25" s="685">
        <v>-0.36909130000000001</v>
      </c>
      <c r="AP25" s="682">
        <v>363945.50322999997</v>
      </c>
      <c r="AQ25" s="685">
        <v>-0.21546960000000001</v>
      </c>
      <c r="AR25" s="684">
        <v>132.19990000000001</v>
      </c>
      <c r="AS25" s="682" t="s">
        <v>473</v>
      </c>
      <c r="AT25" s="684">
        <v>47.698300000000003</v>
      </c>
    </row>
    <row r="26" spans="1:46">
      <c r="A26" s="50" t="s">
        <v>988</v>
      </c>
      <c r="B26" s="25" t="s">
        <v>798</v>
      </c>
      <c r="C26" s="38">
        <v>0.35069444444444442</v>
      </c>
      <c r="E26" s="19">
        <v>300</v>
      </c>
      <c r="F26" s="16" t="s">
        <v>1039</v>
      </c>
      <c r="G26" s="1">
        <v>870</v>
      </c>
      <c r="H26" s="1">
        <v>775</v>
      </c>
      <c r="I26" s="91" t="s">
        <v>1300</v>
      </c>
      <c r="J26" s="92" t="s">
        <v>796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263.60000000000002</v>
      </c>
      <c r="S26" s="431" t="s">
        <v>375</v>
      </c>
      <c r="T26" s="418">
        <v>0</v>
      </c>
      <c r="U26" s="438">
        <v>0</v>
      </c>
      <c r="V26" s="431" t="s">
        <v>198</v>
      </c>
      <c r="W26" s="683">
        <v>-46.446780796654942</v>
      </c>
      <c r="X26" s="683">
        <v>81.317019450677606</v>
      </c>
      <c r="Y26" s="683">
        <v>158.75887241426926</v>
      </c>
      <c r="Z26" s="687">
        <v>285.59039000000001</v>
      </c>
      <c r="AA26" s="687">
        <v>-18.33466</v>
      </c>
      <c r="AB26" s="684">
        <v>141.73689999999999</v>
      </c>
      <c r="AC26" s="684">
        <v>29.862500000000001</v>
      </c>
      <c r="AD26" s="686">
        <v>16.757048657399999</v>
      </c>
      <c r="AE26" s="684">
        <v>2.0009999999999999</v>
      </c>
      <c r="AF26" s="684">
        <v>0.316</v>
      </c>
      <c r="AG26" s="684">
        <v>4.47</v>
      </c>
      <c r="AH26" s="684">
        <v>83.626000000000005</v>
      </c>
      <c r="AI26" s="683">
        <v>1969.818</v>
      </c>
      <c r="AJ26" s="684">
        <v>359.32810999999998</v>
      </c>
      <c r="AK26" s="684">
        <v>-5.7793400000000004</v>
      </c>
      <c r="AL26" s="684">
        <v>311.75522000000001</v>
      </c>
      <c r="AM26" s="684">
        <v>-0.76949000000000001</v>
      </c>
      <c r="AN26" s="682">
        <v>151559279.59999999</v>
      </c>
      <c r="AO26" s="685">
        <v>-0.36983880000000002</v>
      </c>
      <c r="AP26" s="682">
        <v>363856.84456</v>
      </c>
      <c r="AQ26" s="685">
        <v>-0.20671429999999999</v>
      </c>
      <c r="AR26" s="684">
        <v>132.1558</v>
      </c>
      <c r="AS26" s="682" t="s">
        <v>473</v>
      </c>
      <c r="AT26" s="684">
        <v>47.7423</v>
      </c>
    </row>
    <row r="27" spans="1:46">
      <c r="A27" s="45" t="s">
        <v>1309</v>
      </c>
      <c r="B27" s="25" t="s">
        <v>799</v>
      </c>
      <c r="C27" s="38">
        <v>0.35555555555555557</v>
      </c>
      <c r="E27" s="19">
        <v>30</v>
      </c>
      <c r="F27" s="16" t="s">
        <v>1039</v>
      </c>
      <c r="G27" s="1">
        <v>870</v>
      </c>
      <c r="H27" s="1">
        <v>775</v>
      </c>
      <c r="I27" t="s">
        <v>1093</v>
      </c>
      <c r="J27" s="92" t="s">
        <v>796</v>
      </c>
      <c r="K27" s="33">
        <v>4</v>
      </c>
      <c r="L27" s="33">
        <v>180</v>
      </c>
      <c r="M27" s="19">
        <v>7698.9647000000004</v>
      </c>
      <c r="N27" s="57" t="s">
        <v>940</v>
      </c>
      <c r="Q27" s="100">
        <v>264.3</v>
      </c>
      <c r="R27" s="100">
        <v>263.60000000000002</v>
      </c>
      <c r="S27" s="431" t="s">
        <v>1188</v>
      </c>
      <c r="T27" s="418"/>
      <c r="U27" s="438"/>
      <c r="V27" s="342"/>
      <c r="W27"/>
      <c r="X27"/>
      <c r="Y27"/>
      <c r="Z27" s="687">
        <v>285.61959000000002</v>
      </c>
      <c r="AA27" s="687">
        <v>-18.332090000000001</v>
      </c>
      <c r="AB27" s="684">
        <v>142.62909999999999</v>
      </c>
      <c r="AC27" s="684">
        <v>30.371200000000002</v>
      </c>
      <c r="AD27" s="686">
        <v>16.8238978551</v>
      </c>
      <c r="AE27" s="684">
        <v>1.9710000000000001</v>
      </c>
      <c r="AF27" s="684">
        <v>0.312</v>
      </c>
      <c r="AG27" s="684">
        <v>4.47</v>
      </c>
      <c r="AH27" s="684">
        <v>83.61</v>
      </c>
      <c r="AI27" s="683">
        <v>1970.0830000000001</v>
      </c>
      <c r="AJ27" s="684">
        <v>359.31950000000001</v>
      </c>
      <c r="AK27" s="684">
        <v>-5.7790699999999999</v>
      </c>
      <c r="AL27" s="684">
        <v>311.72136</v>
      </c>
      <c r="AM27" s="684">
        <v>-0.76956999999999998</v>
      </c>
      <c r="AN27" s="682">
        <v>151559190.80000001</v>
      </c>
      <c r="AO27" s="685">
        <v>-0.37026559999999997</v>
      </c>
      <c r="AP27" s="682">
        <v>363807.84580000001</v>
      </c>
      <c r="AQ27" s="685">
        <v>-0.20162869999999999</v>
      </c>
      <c r="AR27" s="684">
        <v>132.13069999999999</v>
      </c>
      <c r="AS27" s="682" t="s">
        <v>473</v>
      </c>
      <c r="AT27" s="684">
        <v>47.767400000000002</v>
      </c>
    </row>
    <row r="28" spans="1:46">
      <c r="A28" s="50" t="s">
        <v>1338</v>
      </c>
      <c r="B28" s="25" t="s">
        <v>941</v>
      </c>
      <c r="C28" s="94">
        <v>0.3576388888888889</v>
      </c>
      <c r="D28" s="32">
        <v>0</v>
      </c>
      <c r="E28" s="19">
        <v>30</v>
      </c>
      <c r="F28" s="16" t="s">
        <v>1038</v>
      </c>
      <c r="G28" s="1">
        <v>880</v>
      </c>
      <c r="H28" s="1">
        <v>861</v>
      </c>
      <c r="I28" s="35" t="s">
        <v>526</v>
      </c>
      <c r="J28" s="66" t="s">
        <v>1258</v>
      </c>
      <c r="K28" s="33">
        <v>4</v>
      </c>
      <c r="L28" s="33">
        <v>180</v>
      </c>
      <c r="M28" s="80">
        <v>7647.38</v>
      </c>
      <c r="O28" s="100">
        <v>264.3</v>
      </c>
      <c r="P28" s="100">
        <v>263.60000000000002</v>
      </c>
      <c r="Q28" s="100">
        <v>264.3</v>
      </c>
      <c r="R28" s="100">
        <v>263.60000000000002</v>
      </c>
      <c r="S28"/>
      <c r="T28" s="418"/>
      <c r="U28" s="438"/>
      <c r="V28" s="342"/>
      <c r="W28"/>
      <c r="X28"/>
      <c r="Y28"/>
    </row>
    <row r="29" spans="1:46">
      <c r="A29" s="50" t="s">
        <v>1338</v>
      </c>
      <c r="B29" s="25" t="s">
        <v>562</v>
      </c>
      <c r="C29" s="38">
        <v>0.36249999999999999</v>
      </c>
      <c r="D29" s="32">
        <v>0</v>
      </c>
      <c r="E29" s="19">
        <v>30</v>
      </c>
      <c r="F29" s="19" t="s">
        <v>1037</v>
      </c>
      <c r="G29" s="47">
        <v>1190</v>
      </c>
      <c r="H29" s="1">
        <v>991</v>
      </c>
      <c r="I29" s="35" t="s">
        <v>526</v>
      </c>
      <c r="J29" s="66" t="s">
        <v>1258</v>
      </c>
      <c r="K29" s="33">
        <v>4</v>
      </c>
      <c r="L29" s="33">
        <v>180</v>
      </c>
      <c r="M29" s="19">
        <v>5891.451</v>
      </c>
      <c r="N29" t="s">
        <v>776</v>
      </c>
      <c r="O29" s="100">
        <v>267</v>
      </c>
      <c r="P29" s="100">
        <v>264.3</v>
      </c>
      <c r="Q29" s="100">
        <f>AVERAGE(O29,O37,O45,O48:O50)</f>
        <v>266.83333333333331</v>
      </c>
      <c r="R29" s="100">
        <f>AVERAGE(P29,P37,P45,P48:P50)</f>
        <v>264.23333333333329</v>
      </c>
      <c r="S29"/>
      <c r="T29" s="418"/>
      <c r="U29" s="438"/>
      <c r="V29" s="342"/>
      <c r="W29"/>
      <c r="X29"/>
      <c r="Y29"/>
    </row>
    <row r="30" spans="1:46">
      <c r="A30" s="45" t="s">
        <v>437</v>
      </c>
      <c r="B30" s="45" t="s">
        <v>1040</v>
      </c>
      <c r="C30" s="15">
        <v>0.36527777777777781</v>
      </c>
      <c r="D30" s="32"/>
      <c r="E30" s="19">
        <v>300</v>
      </c>
      <c r="F30" s="19" t="s">
        <v>1037</v>
      </c>
      <c r="G30" s="47">
        <v>1190</v>
      </c>
      <c r="H30" s="1">
        <v>1096</v>
      </c>
      <c r="I30" t="s">
        <v>1300</v>
      </c>
      <c r="J30" s="92" t="s">
        <v>796</v>
      </c>
      <c r="K30" s="33">
        <v>4</v>
      </c>
      <c r="L30" s="33">
        <v>180</v>
      </c>
      <c r="M30" s="19">
        <v>5889.9508999999998</v>
      </c>
      <c r="N30" s="37"/>
      <c r="Q30" s="100">
        <v>266.8</v>
      </c>
      <c r="R30" s="100">
        <v>264.2</v>
      </c>
      <c r="S30" s="431" t="s">
        <v>652</v>
      </c>
      <c r="T30" s="418">
        <v>0</v>
      </c>
      <c r="U30" s="441">
        <v>0</v>
      </c>
      <c r="V30" s="431" t="s">
        <v>13</v>
      </c>
      <c r="W30" s="683">
        <v>-87.928847142505276</v>
      </c>
      <c r="X30" s="683">
        <v>23.013864074651714</v>
      </c>
      <c r="Y30" s="683">
        <v>158.65551562108271</v>
      </c>
      <c r="Z30" s="687">
        <v>285.74214000000001</v>
      </c>
      <c r="AA30" s="687">
        <v>-18.32037</v>
      </c>
      <c r="AB30" s="684">
        <v>146.5607</v>
      </c>
      <c r="AC30" s="684">
        <v>32.416400000000003</v>
      </c>
      <c r="AD30" s="686">
        <v>17.108006945300001</v>
      </c>
      <c r="AE30" s="684">
        <v>1.86</v>
      </c>
      <c r="AF30" s="684">
        <v>0.29399999999999998</v>
      </c>
      <c r="AG30" s="684">
        <v>4.47</v>
      </c>
      <c r="AH30" s="684">
        <v>83.542000000000002</v>
      </c>
      <c r="AI30" s="683">
        <v>1971.136</v>
      </c>
      <c r="AJ30" s="684">
        <v>359.28147999999999</v>
      </c>
      <c r="AK30" s="684">
        <v>-5.7788300000000001</v>
      </c>
      <c r="AL30" s="684">
        <v>311.57745</v>
      </c>
      <c r="AM30" s="684">
        <v>-0.76990999999999998</v>
      </c>
      <c r="AN30" s="682">
        <v>151558812.19999999</v>
      </c>
      <c r="AO30" s="685">
        <v>-0.37207610000000002</v>
      </c>
      <c r="AP30" s="682">
        <v>363613.45938999997</v>
      </c>
      <c r="AQ30" s="685">
        <v>-0.17938319999999999</v>
      </c>
      <c r="AR30" s="684">
        <v>132.0256</v>
      </c>
      <c r="AS30" s="682" t="s">
        <v>473</v>
      </c>
      <c r="AT30" s="684">
        <v>47.872399999999999</v>
      </c>
    </row>
    <row r="31" spans="1:46">
      <c r="A31" s="45" t="s">
        <v>437</v>
      </c>
      <c r="B31" s="45" t="s">
        <v>1041</v>
      </c>
      <c r="C31" s="38">
        <v>0.37013888888888885</v>
      </c>
      <c r="E31" s="19">
        <v>300</v>
      </c>
      <c r="F31" s="19" t="s">
        <v>1037</v>
      </c>
      <c r="G31" s="47">
        <v>1190</v>
      </c>
      <c r="H31" s="1">
        <v>1096</v>
      </c>
      <c r="I31" s="57" t="s">
        <v>792</v>
      </c>
      <c r="J31" s="92" t="s">
        <v>796</v>
      </c>
      <c r="K31" s="33">
        <v>4</v>
      </c>
      <c r="L31" s="33">
        <v>180</v>
      </c>
      <c r="M31" s="19">
        <v>5889.9508999999998</v>
      </c>
      <c r="Q31" s="100">
        <v>266.8</v>
      </c>
      <c r="R31" s="100">
        <v>264.2</v>
      </c>
      <c r="S31" s="431" t="s">
        <v>652</v>
      </c>
      <c r="T31" s="418">
        <v>0</v>
      </c>
      <c r="U31" s="441">
        <v>0</v>
      </c>
      <c r="V31" s="431" t="s">
        <v>203</v>
      </c>
      <c r="W31" s="683">
        <v>-88.275025034532788</v>
      </c>
      <c r="X31" s="683">
        <v>19.949070878852254</v>
      </c>
      <c r="Y31" s="683">
        <v>363.51241443114259</v>
      </c>
      <c r="Z31" s="687">
        <v>285.7919</v>
      </c>
      <c r="AA31" s="687">
        <v>-18.315149999999999</v>
      </c>
      <c r="AB31" s="684">
        <v>148.24590000000001</v>
      </c>
      <c r="AC31" s="684">
        <v>33.200400000000002</v>
      </c>
      <c r="AD31" s="686">
        <v>17.224993041200001</v>
      </c>
      <c r="AE31" s="684">
        <v>1.821</v>
      </c>
      <c r="AF31" s="684">
        <v>0.28799999999999998</v>
      </c>
      <c r="AG31" s="684">
        <v>4.47</v>
      </c>
      <c r="AH31" s="684">
        <v>83.513999999999996</v>
      </c>
      <c r="AI31" s="683">
        <v>1971.5340000000001</v>
      </c>
      <c r="AJ31" s="684">
        <v>359.26522</v>
      </c>
      <c r="AK31" s="684">
        <v>-5.7791600000000001</v>
      </c>
      <c r="AL31" s="684">
        <v>311.51819</v>
      </c>
      <c r="AM31" s="684">
        <v>-0.77005000000000001</v>
      </c>
      <c r="AN31" s="682">
        <v>151558655.80000001</v>
      </c>
      <c r="AO31" s="685">
        <v>-0.37282009999999999</v>
      </c>
      <c r="AP31" s="682">
        <v>363540.10058999999</v>
      </c>
      <c r="AQ31" s="685">
        <v>-0.16994429999999999</v>
      </c>
      <c r="AR31" s="684">
        <v>131.9829</v>
      </c>
      <c r="AS31" s="682" t="s">
        <v>473</v>
      </c>
      <c r="AT31" s="684">
        <v>47.914999999999999</v>
      </c>
    </row>
    <row r="32" spans="1:46">
      <c r="A32" s="45" t="s">
        <v>437</v>
      </c>
      <c r="B32" s="45" t="s">
        <v>1042</v>
      </c>
      <c r="C32" s="94">
        <v>0.375</v>
      </c>
      <c r="D32" s="32"/>
      <c r="E32" s="19">
        <v>300</v>
      </c>
      <c r="F32" s="19" t="s">
        <v>1037</v>
      </c>
      <c r="G32" s="47">
        <v>1190</v>
      </c>
      <c r="H32" s="1">
        <v>1096</v>
      </c>
      <c r="I32" s="435" t="s">
        <v>73</v>
      </c>
      <c r="J32" s="92" t="s">
        <v>796</v>
      </c>
      <c r="K32" s="33">
        <v>4</v>
      </c>
      <c r="L32" s="33">
        <v>180</v>
      </c>
      <c r="M32" s="19">
        <v>5889.9508999999998</v>
      </c>
      <c r="N32" t="s">
        <v>777</v>
      </c>
      <c r="Q32" s="100">
        <v>266.8</v>
      </c>
      <c r="R32" s="100">
        <v>264.2</v>
      </c>
      <c r="S32" s="431" t="s">
        <v>652</v>
      </c>
      <c r="T32" s="418">
        <v>28</v>
      </c>
      <c r="U32" s="441">
        <v>0</v>
      </c>
      <c r="V32" s="435" t="s">
        <v>72</v>
      </c>
      <c r="W32" s="683">
        <v>-88.753798514164032</v>
      </c>
      <c r="X32" s="683">
        <v>15.254601174122067</v>
      </c>
      <c r="Y32" s="683">
        <v>795.79185422278761</v>
      </c>
      <c r="Z32" s="687">
        <v>285.84129999999999</v>
      </c>
      <c r="AA32" s="687">
        <v>-18.30969</v>
      </c>
      <c r="AB32" s="684">
        <v>149.96979999999999</v>
      </c>
      <c r="AC32" s="684">
        <v>33.948300000000003</v>
      </c>
      <c r="AD32" s="686">
        <v>17.341979137100001</v>
      </c>
      <c r="AE32" s="684">
        <v>1.786</v>
      </c>
      <c r="AF32" s="684">
        <v>0.28199999999999997</v>
      </c>
      <c r="AG32" s="684">
        <v>4.47</v>
      </c>
      <c r="AH32" s="684">
        <v>83.486999999999995</v>
      </c>
      <c r="AI32" s="683">
        <v>1971.91</v>
      </c>
      <c r="AJ32" s="684">
        <v>359.24862000000002</v>
      </c>
      <c r="AK32" s="684">
        <v>-5.7797499999999999</v>
      </c>
      <c r="AL32" s="684">
        <v>311.45893000000001</v>
      </c>
      <c r="AM32" s="684">
        <v>-0.77019000000000004</v>
      </c>
      <c r="AN32" s="682">
        <v>151558499.09999999</v>
      </c>
      <c r="AO32" s="685">
        <v>-0.37356319999999998</v>
      </c>
      <c r="AP32" s="682">
        <v>363470.73777000001</v>
      </c>
      <c r="AQ32" s="685">
        <v>-0.16035469999999999</v>
      </c>
      <c r="AR32" s="684">
        <v>131.94049999999999</v>
      </c>
      <c r="AS32" s="682" t="s">
        <v>473</v>
      </c>
      <c r="AT32" s="684">
        <v>47.9574</v>
      </c>
    </row>
    <row r="33" spans="1:46">
      <c r="A33" s="45" t="s">
        <v>437</v>
      </c>
      <c r="B33" s="45" t="s">
        <v>1043</v>
      </c>
      <c r="C33" s="38">
        <v>0.38263888888888892</v>
      </c>
      <c r="E33" s="19">
        <v>300</v>
      </c>
      <c r="F33" s="19" t="s">
        <v>1037</v>
      </c>
      <c r="G33" s="47">
        <v>1190</v>
      </c>
      <c r="H33" s="1">
        <v>1096</v>
      </c>
      <c r="I33" s="435" t="s">
        <v>75</v>
      </c>
      <c r="J33" s="92" t="s">
        <v>796</v>
      </c>
      <c r="K33" s="33">
        <v>4</v>
      </c>
      <c r="L33" s="33">
        <v>180</v>
      </c>
      <c r="M33" s="19">
        <v>5889.9508999999998</v>
      </c>
      <c r="N33" t="s">
        <v>777</v>
      </c>
      <c r="Q33" s="100">
        <v>266.8</v>
      </c>
      <c r="R33" s="100">
        <v>264.2</v>
      </c>
      <c r="S33" s="431" t="s">
        <v>652</v>
      </c>
      <c r="T33" s="418">
        <v>42</v>
      </c>
      <c r="U33" s="441">
        <v>0</v>
      </c>
      <c r="V33" s="435" t="s">
        <v>72</v>
      </c>
      <c r="W33" s="683">
        <v>-89.007868563669035</v>
      </c>
      <c r="X33" s="683">
        <v>12.674606432997622</v>
      </c>
      <c r="Y33" s="683">
        <v>1125.5388814645862</v>
      </c>
      <c r="Z33" s="687">
        <v>285.91820999999999</v>
      </c>
      <c r="AA33" s="687">
        <v>-18.300630000000002</v>
      </c>
      <c r="AB33" s="684">
        <v>152.7561</v>
      </c>
      <c r="AC33" s="684">
        <v>35.046700000000001</v>
      </c>
      <c r="AD33" s="686">
        <v>17.525814430699999</v>
      </c>
      <c r="AE33" s="684">
        <v>1.7370000000000001</v>
      </c>
      <c r="AF33" s="684">
        <v>0.27500000000000002</v>
      </c>
      <c r="AG33" s="684">
        <v>4.47</v>
      </c>
      <c r="AH33" s="684">
        <v>83.444000000000003</v>
      </c>
      <c r="AI33" s="683">
        <v>1972.4570000000001</v>
      </c>
      <c r="AJ33" s="684">
        <v>359.22192000000001</v>
      </c>
      <c r="AK33" s="684">
        <v>-5.7812000000000001</v>
      </c>
      <c r="AL33" s="684">
        <v>311.36581000000001</v>
      </c>
      <c r="AM33" s="684">
        <v>-0.77041000000000004</v>
      </c>
      <c r="AN33" s="682">
        <v>151558252.09999999</v>
      </c>
      <c r="AO33" s="685">
        <v>-0.37472899999999998</v>
      </c>
      <c r="AP33" s="682">
        <v>363369.95924</v>
      </c>
      <c r="AQ33" s="685">
        <v>-0.14500150000000001</v>
      </c>
      <c r="AR33" s="684">
        <v>131.87440000000001</v>
      </c>
      <c r="AS33" s="682" t="s">
        <v>473</v>
      </c>
      <c r="AT33" s="684">
        <v>48.023400000000002</v>
      </c>
    </row>
    <row r="34" spans="1:46">
      <c r="A34" s="45" t="s">
        <v>437</v>
      </c>
      <c r="B34" s="45" t="s">
        <v>1044</v>
      </c>
      <c r="C34" s="38">
        <v>0.3888888888888889</v>
      </c>
      <c r="E34" s="19">
        <v>300</v>
      </c>
      <c r="F34" s="19" t="s">
        <v>1037</v>
      </c>
      <c r="G34" s="47">
        <v>1190</v>
      </c>
      <c r="H34" s="1">
        <v>1096</v>
      </c>
      <c r="I34" s="435" t="s">
        <v>76</v>
      </c>
      <c r="J34" s="92" t="s">
        <v>796</v>
      </c>
      <c r="K34" s="33">
        <v>4</v>
      </c>
      <c r="L34" s="33">
        <v>180</v>
      </c>
      <c r="M34" s="19">
        <v>5889.9508999999998</v>
      </c>
      <c r="Q34" s="100">
        <v>266.8</v>
      </c>
      <c r="R34" s="100">
        <v>264.2</v>
      </c>
      <c r="S34" s="431" t="s">
        <v>652</v>
      </c>
      <c r="T34" s="418">
        <v>60</v>
      </c>
      <c r="U34" s="441">
        <v>0</v>
      </c>
      <c r="V34" s="435" t="s">
        <v>72</v>
      </c>
      <c r="W34" s="683">
        <v>-89.232764344843105</v>
      </c>
      <c r="X34" s="683">
        <v>10.12033239378512</v>
      </c>
      <c r="Y34" s="683">
        <v>1555.9862424402099</v>
      </c>
      <c r="Z34" s="687">
        <v>285.98054000000002</v>
      </c>
      <c r="AA34" s="687">
        <v>-18.292760000000001</v>
      </c>
      <c r="AB34" s="684">
        <v>155.1045</v>
      </c>
      <c r="AC34" s="684">
        <v>35.872100000000003</v>
      </c>
      <c r="AD34" s="686">
        <v>17.676225125399998</v>
      </c>
      <c r="AE34" s="684">
        <v>1.702</v>
      </c>
      <c r="AF34" s="684">
        <v>0.26900000000000002</v>
      </c>
      <c r="AG34" s="684">
        <v>4.47</v>
      </c>
      <c r="AH34" s="684">
        <v>83.409000000000006</v>
      </c>
      <c r="AI34" s="683">
        <v>1972.864</v>
      </c>
      <c r="AJ34" s="684">
        <v>359.19956999999999</v>
      </c>
      <c r="AK34" s="684">
        <v>-5.7828600000000003</v>
      </c>
      <c r="AL34" s="684">
        <v>311.28962000000001</v>
      </c>
      <c r="AM34" s="684">
        <v>-0.77059</v>
      </c>
      <c r="AN34" s="682">
        <v>151558049.5</v>
      </c>
      <c r="AO34" s="685">
        <v>-0.3756813</v>
      </c>
      <c r="AP34" s="682">
        <v>363295.11070000002</v>
      </c>
      <c r="AQ34" s="685">
        <v>-0.13220190000000001</v>
      </c>
      <c r="AR34" s="684">
        <v>131.82079999999999</v>
      </c>
      <c r="AS34" s="682" t="s">
        <v>473</v>
      </c>
      <c r="AT34" s="684">
        <v>48.076900000000002</v>
      </c>
    </row>
    <row r="35" spans="1:46">
      <c r="A35" s="45" t="s">
        <v>1309</v>
      </c>
      <c r="B35" s="45" t="s">
        <v>874</v>
      </c>
      <c r="C35" s="38">
        <v>0.39305555555555555</v>
      </c>
      <c r="E35" s="19">
        <v>30</v>
      </c>
      <c r="F35" s="19" t="s">
        <v>1037</v>
      </c>
      <c r="G35" s="47">
        <v>1190</v>
      </c>
      <c r="H35" s="1">
        <v>1096</v>
      </c>
      <c r="I35" t="s">
        <v>1093</v>
      </c>
      <c r="J35" s="92" t="s">
        <v>796</v>
      </c>
      <c r="K35" s="33">
        <v>4</v>
      </c>
      <c r="L35" s="33">
        <v>180</v>
      </c>
      <c r="M35" s="19">
        <v>5889.9508999999998</v>
      </c>
      <c r="Q35" s="100">
        <v>266.8</v>
      </c>
      <c r="R35" s="100">
        <v>264.2</v>
      </c>
      <c r="S35" s="431" t="s">
        <v>1188</v>
      </c>
      <c r="T35" s="418"/>
      <c r="U35" s="438"/>
      <c r="V35" s="342"/>
      <c r="W35"/>
      <c r="X35"/>
      <c r="Y35"/>
      <c r="Z35" s="687">
        <v>286.00121000000001</v>
      </c>
      <c r="AA35" s="687">
        <v>-18.290050000000001</v>
      </c>
      <c r="AB35" s="684">
        <v>155.9006</v>
      </c>
      <c r="AC35" s="684">
        <v>36.131900000000002</v>
      </c>
      <c r="AD35" s="686">
        <v>17.726362023699998</v>
      </c>
      <c r="AE35" s="684">
        <v>1.6919999999999999</v>
      </c>
      <c r="AF35" s="684">
        <v>0.26800000000000002</v>
      </c>
      <c r="AG35" s="684">
        <v>4.47</v>
      </c>
      <c r="AH35" s="684">
        <v>83.397999999999996</v>
      </c>
      <c r="AI35" s="683">
        <v>1972.991</v>
      </c>
      <c r="AJ35" s="684">
        <v>359.19202999999999</v>
      </c>
      <c r="AK35" s="684">
        <v>-5.7835000000000001</v>
      </c>
      <c r="AL35" s="684">
        <v>311.26422000000002</v>
      </c>
      <c r="AM35" s="684">
        <v>-0.77064999999999995</v>
      </c>
      <c r="AN35" s="682">
        <v>151557981.90000001</v>
      </c>
      <c r="AO35" s="685">
        <v>-0.37599840000000001</v>
      </c>
      <c r="AP35" s="682">
        <v>363271.70371999999</v>
      </c>
      <c r="AQ35" s="685">
        <v>-0.12789130000000001</v>
      </c>
      <c r="AR35" s="684">
        <v>131.8031</v>
      </c>
      <c r="AS35" s="682" t="s">
        <v>473</v>
      </c>
      <c r="AT35" s="684">
        <v>48.094700000000003</v>
      </c>
    </row>
    <row r="36" spans="1:46">
      <c r="A36" s="45" t="s">
        <v>984</v>
      </c>
      <c r="B36" s="25" t="s">
        <v>986</v>
      </c>
      <c r="C36" s="38">
        <v>0.39444444444444443</v>
      </c>
      <c r="E36" s="19">
        <v>300</v>
      </c>
      <c r="F36" s="16" t="s">
        <v>1037</v>
      </c>
      <c r="G36" s="1">
        <v>1190</v>
      </c>
      <c r="H36" s="1">
        <v>1096</v>
      </c>
      <c r="I36" s="91" t="s">
        <v>3</v>
      </c>
      <c r="J36" s="92" t="s">
        <v>796</v>
      </c>
      <c r="K36" s="33">
        <v>4</v>
      </c>
      <c r="L36" s="33">
        <v>180</v>
      </c>
      <c r="M36" s="19">
        <v>5889.9508999999998</v>
      </c>
      <c r="Q36" s="100">
        <v>266.8</v>
      </c>
      <c r="R36" s="100">
        <v>264.2</v>
      </c>
      <c r="S36"/>
      <c r="T36" s="418"/>
      <c r="U36" s="438"/>
      <c r="V36" s="342"/>
      <c r="W36"/>
      <c r="X36"/>
      <c r="Y36"/>
    </row>
    <row r="37" spans="1:46">
      <c r="A37" s="50" t="s">
        <v>1338</v>
      </c>
      <c r="B37" s="25" t="s">
        <v>954</v>
      </c>
      <c r="C37" s="38">
        <v>0.39930555555555558</v>
      </c>
      <c r="D37" s="32">
        <v>0</v>
      </c>
      <c r="E37" s="19">
        <v>30</v>
      </c>
      <c r="F37" s="19" t="s">
        <v>1037</v>
      </c>
      <c r="G37" s="47">
        <v>1190</v>
      </c>
      <c r="H37" s="1">
        <v>991</v>
      </c>
      <c r="I37" s="35" t="s">
        <v>526</v>
      </c>
      <c r="J37" s="66" t="s">
        <v>1258</v>
      </c>
      <c r="K37" s="33">
        <v>4</v>
      </c>
      <c r="L37" s="33">
        <v>180</v>
      </c>
      <c r="M37" s="19">
        <v>5891.451</v>
      </c>
      <c r="N37" s="57" t="s">
        <v>778</v>
      </c>
      <c r="O37" s="100">
        <v>266.8</v>
      </c>
      <c r="P37" s="100">
        <v>264.2</v>
      </c>
      <c r="Q37" s="100">
        <v>266.8</v>
      </c>
      <c r="R37" s="100">
        <v>264.2</v>
      </c>
      <c r="S37"/>
      <c r="T37" s="418"/>
      <c r="U37" s="438"/>
      <c r="V37" s="342"/>
      <c r="W37"/>
      <c r="X37"/>
      <c r="Y37"/>
    </row>
    <row r="38" spans="1:46">
      <c r="A38" s="50" t="s">
        <v>1345</v>
      </c>
      <c r="B38" s="25" t="s">
        <v>879</v>
      </c>
      <c r="C38" s="38">
        <v>0.40208333333333335</v>
      </c>
      <c r="E38" s="19">
        <v>300</v>
      </c>
      <c r="F38" s="19" t="s">
        <v>1037</v>
      </c>
      <c r="G38" s="47">
        <v>1190</v>
      </c>
      <c r="H38" s="1">
        <v>1096</v>
      </c>
      <c r="I38" s="57" t="s">
        <v>1300</v>
      </c>
      <c r="J38" s="92" t="s">
        <v>796</v>
      </c>
      <c r="K38" s="33">
        <v>4</v>
      </c>
      <c r="L38" s="33">
        <v>180</v>
      </c>
      <c r="M38" s="19">
        <v>5889.9508999999998</v>
      </c>
      <c r="Q38" s="100">
        <v>266.8</v>
      </c>
      <c r="R38" s="100">
        <v>264.2</v>
      </c>
      <c r="S38" s="431" t="s">
        <v>1262</v>
      </c>
      <c r="T38" s="418">
        <v>0</v>
      </c>
      <c r="U38" s="441">
        <v>0</v>
      </c>
      <c r="V38" s="431" t="s">
        <v>13</v>
      </c>
      <c r="W38" s="683">
        <v>-90.922858677860432</v>
      </c>
      <c r="X38" s="683">
        <v>-3.7006965403814256</v>
      </c>
      <c r="Y38" s="683">
        <v>158.44951973849288</v>
      </c>
      <c r="Z38" s="687">
        <v>286.11061000000001</v>
      </c>
      <c r="AA38" s="687">
        <v>-18.274799999999999</v>
      </c>
      <c r="AB38" s="684">
        <v>160.2543</v>
      </c>
      <c r="AC38" s="684">
        <v>37.382800000000003</v>
      </c>
      <c r="AD38" s="686">
        <v>17.9937588142</v>
      </c>
      <c r="AE38" s="684">
        <v>1.643</v>
      </c>
      <c r="AF38" s="684">
        <v>0.26</v>
      </c>
      <c r="AG38" s="684">
        <v>4.47</v>
      </c>
      <c r="AH38" s="684">
        <v>83.335999999999999</v>
      </c>
      <c r="AI38" s="683">
        <v>1973.597</v>
      </c>
      <c r="AJ38" s="684">
        <v>359.15109000000001</v>
      </c>
      <c r="AK38" s="684">
        <v>-5.7877599999999996</v>
      </c>
      <c r="AL38" s="684">
        <v>311.12876999999997</v>
      </c>
      <c r="AM38" s="684">
        <v>-0.77097000000000004</v>
      </c>
      <c r="AN38" s="682">
        <v>151557620.09999999</v>
      </c>
      <c r="AO38" s="685">
        <v>-0.37768669999999999</v>
      </c>
      <c r="AP38" s="682">
        <v>363160.08902999997</v>
      </c>
      <c r="AQ38" s="685">
        <v>-0.10456650000000001</v>
      </c>
      <c r="AR38" s="684">
        <v>131.7089</v>
      </c>
      <c r="AS38" s="682" t="s">
        <v>473</v>
      </c>
      <c r="AT38" s="684">
        <v>48.188699999999997</v>
      </c>
    </row>
    <row r="39" spans="1:46">
      <c r="A39" s="50" t="s">
        <v>1345</v>
      </c>
      <c r="B39" s="25" t="s">
        <v>1090</v>
      </c>
      <c r="C39" s="38">
        <v>0.40625</v>
      </c>
      <c r="E39" s="19">
        <v>300</v>
      </c>
      <c r="F39" s="19" t="s">
        <v>1037</v>
      </c>
      <c r="G39" s="47">
        <v>1190</v>
      </c>
      <c r="H39" s="1">
        <v>1096</v>
      </c>
      <c r="I39" s="57" t="s">
        <v>792</v>
      </c>
      <c r="J39" s="92" t="s">
        <v>796</v>
      </c>
      <c r="K39" s="33">
        <v>4</v>
      </c>
      <c r="L39" s="33">
        <v>180</v>
      </c>
      <c r="M39" s="19">
        <v>5889.9508999999998</v>
      </c>
      <c r="Q39" s="100">
        <v>266.8</v>
      </c>
      <c r="R39" s="100">
        <v>264.2</v>
      </c>
      <c r="S39" s="431" t="s">
        <v>1262</v>
      </c>
      <c r="T39" s="418">
        <v>0</v>
      </c>
      <c r="U39" s="441">
        <v>0</v>
      </c>
      <c r="V39" s="431" t="s">
        <v>203</v>
      </c>
      <c r="W39" s="683">
        <v>-90.931393847791355</v>
      </c>
      <c r="X39" s="683">
        <v>-3.9454920564035159</v>
      </c>
      <c r="Y39" s="683">
        <v>363.09588128922042</v>
      </c>
      <c r="Z39" s="687">
        <v>286.15131000000002</v>
      </c>
      <c r="AA39" s="687">
        <v>-18.268740000000001</v>
      </c>
      <c r="AB39" s="684">
        <v>161.93090000000001</v>
      </c>
      <c r="AC39" s="684">
        <v>37.790999999999997</v>
      </c>
      <c r="AD39" s="686">
        <v>18.094032610700001</v>
      </c>
      <c r="AE39" s="684">
        <v>1.6279999999999999</v>
      </c>
      <c r="AF39" s="684">
        <v>0.25800000000000001</v>
      </c>
      <c r="AG39" s="684">
        <v>4.4800000000000004</v>
      </c>
      <c r="AH39" s="684">
        <v>83.313999999999993</v>
      </c>
      <c r="AI39" s="683">
        <v>1973.7929999999999</v>
      </c>
      <c r="AJ39" s="684">
        <v>359.13547</v>
      </c>
      <c r="AK39" s="684">
        <v>-5.7897100000000004</v>
      </c>
      <c r="AL39" s="684">
        <v>311.07798000000003</v>
      </c>
      <c r="AM39" s="684">
        <v>-0.77109000000000005</v>
      </c>
      <c r="AN39" s="682">
        <v>151557484</v>
      </c>
      <c r="AO39" s="685">
        <v>-0.37831870000000001</v>
      </c>
      <c r="AP39" s="682">
        <v>363124.04376999999</v>
      </c>
      <c r="AQ39" s="685">
        <v>-9.5688800000000004E-2</v>
      </c>
      <c r="AR39" s="684">
        <v>131.6738</v>
      </c>
      <c r="AS39" s="682" t="s">
        <v>473</v>
      </c>
      <c r="AT39" s="684">
        <v>48.223700000000001</v>
      </c>
    </row>
    <row r="40" spans="1:46">
      <c r="A40" s="50" t="s">
        <v>1345</v>
      </c>
      <c r="B40" s="25" t="s">
        <v>1092</v>
      </c>
      <c r="C40" s="38">
        <v>0.41111111111111115</v>
      </c>
      <c r="D40" s="32"/>
      <c r="E40" s="19">
        <v>300</v>
      </c>
      <c r="F40" s="19" t="s">
        <v>1037</v>
      </c>
      <c r="G40" s="47">
        <v>1190</v>
      </c>
      <c r="H40" s="1">
        <v>1096</v>
      </c>
      <c r="I40" s="435" t="s">
        <v>73</v>
      </c>
      <c r="J40" s="92" t="s">
        <v>796</v>
      </c>
      <c r="K40" s="33">
        <v>4</v>
      </c>
      <c r="L40" s="33">
        <v>180</v>
      </c>
      <c r="M40" s="19">
        <v>5889.9508999999998</v>
      </c>
      <c r="Q40" s="100">
        <v>266.8</v>
      </c>
      <c r="R40" s="100">
        <v>264.2</v>
      </c>
      <c r="S40" s="431" t="s">
        <v>1262</v>
      </c>
      <c r="T40" s="418">
        <v>28</v>
      </c>
      <c r="U40" s="441">
        <v>0</v>
      </c>
      <c r="V40" s="435" t="s">
        <v>74</v>
      </c>
      <c r="W40" s="683">
        <v>-90.914892402003687</v>
      </c>
      <c r="X40" s="683">
        <v>-4.3877796319328315</v>
      </c>
      <c r="Y40" s="683">
        <v>860.05660320959805</v>
      </c>
      <c r="Z40" s="687">
        <v>286.1986</v>
      </c>
      <c r="AA40" s="687">
        <v>-18.26144</v>
      </c>
      <c r="AB40" s="684">
        <v>163.91460000000001</v>
      </c>
      <c r="AC40" s="684">
        <v>38.223599999999998</v>
      </c>
      <c r="AD40" s="686">
        <v>18.211018706499999</v>
      </c>
      <c r="AE40" s="684">
        <v>1.613</v>
      </c>
      <c r="AF40" s="684">
        <v>0.255</v>
      </c>
      <c r="AG40" s="684">
        <v>4.4800000000000004</v>
      </c>
      <c r="AH40" s="684">
        <v>83.287000000000006</v>
      </c>
      <c r="AI40" s="683">
        <v>1974</v>
      </c>
      <c r="AJ40" s="684">
        <v>359.11707999999999</v>
      </c>
      <c r="AK40" s="684">
        <v>-5.7922200000000004</v>
      </c>
      <c r="AL40" s="684">
        <v>311.01871999999997</v>
      </c>
      <c r="AM40" s="684">
        <v>-0.77122999999999997</v>
      </c>
      <c r="AN40" s="682">
        <v>151557325</v>
      </c>
      <c r="AO40" s="685">
        <v>-0.37905509999999998</v>
      </c>
      <c r="AP40" s="682">
        <v>363086.04599999997</v>
      </c>
      <c r="AQ40" s="685">
        <v>-8.5252900000000006E-2</v>
      </c>
      <c r="AR40" s="684">
        <v>131.63310000000001</v>
      </c>
      <c r="AS40" s="682" t="s">
        <v>473</v>
      </c>
      <c r="AT40" s="684">
        <v>48.264400000000002</v>
      </c>
    </row>
    <row r="41" spans="1:46">
      <c r="A41" s="50" t="s">
        <v>1345</v>
      </c>
      <c r="B41" s="25" t="s">
        <v>884</v>
      </c>
      <c r="C41" s="38">
        <v>0.41597222222222219</v>
      </c>
      <c r="E41" s="19">
        <v>300</v>
      </c>
      <c r="F41" s="19" t="s">
        <v>1037</v>
      </c>
      <c r="G41" s="47">
        <v>1190</v>
      </c>
      <c r="H41" s="1">
        <v>1096</v>
      </c>
      <c r="I41" s="435" t="s">
        <v>77</v>
      </c>
      <c r="J41" s="92" t="s">
        <v>796</v>
      </c>
      <c r="K41" s="33">
        <v>4</v>
      </c>
      <c r="L41" s="33">
        <v>180</v>
      </c>
      <c r="M41" s="19">
        <v>5889.9508999999998</v>
      </c>
      <c r="Q41" s="100">
        <v>266.8</v>
      </c>
      <c r="R41" s="100">
        <v>264.2</v>
      </c>
      <c r="S41" s="431" t="s">
        <v>1262</v>
      </c>
      <c r="T41" s="418">
        <v>42</v>
      </c>
      <c r="U41" s="441">
        <v>0</v>
      </c>
      <c r="V41" s="435" t="s">
        <v>72</v>
      </c>
      <c r="W41" s="683">
        <v>-90.89677888698013</v>
      </c>
      <c r="X41" s="683">
        <v>-4.6181413827394469</v>
      </c>
      <c r="Y41" s="683">
        <v>1210.9042717569214</v>
      </c>
      <c r="Z41" s="687">
        <v>286.23226</v>
      </c>
      <c r="AA41" s="687">
        <v>-18.256070000000001</v>
      </c>
      <c r="AB41" s="684">
        <v>165.3485</v>
      </c>
      <c r="AC41" s="684">
        <v>38.5032</v>
      </c>
      <c r="AD41" s="686">
        <v>18.294580203500001</v>
      </c>
      <c r="AE41" s="684">
        <v>1.603</v>
      </c>
      <c r="AF41" s="684">
        <v>0.254</v>
      </c>
      <c r="AG41" s="684">
        <v>4.4800000000000004</v>
      </c>
      <c r="AH41" s="684">
        <v>83.268000000000001</v>
      </c>
      <c r="AI41" s="683">
        <v>1974.1320000000001</v>
      </c>
      <c r="AJ41" s="684">
        <v>359.10386</v>
      </c>
      <c r="AK41" s="684">
        <v>-5.7941700000000003</v>
      </c>
      <c r="AL41" s="684">
        <v>310.97638999999998</v>
      </c>
      <c r="AM41" s="684">
        <v>-0.77132999999999996</v>
      </c>
      <c r="AN41" s="682">
        <v>151557211.19999999</v>
      </c>
      <c r="AO41" s="685">
        <v>-0.37958049999999999</v>
      </c>
      <c r="AP41" s="682">
        <v>363061.59615</v>
      </c>
      <c r="AQ41" s="685">
        <v>-7.7751899999999999E-2</v>
      </c>
      <c r="AR41" s="684">
        <v>131.60400000000001</v>
      </c>
      <c r="AS41" s="682" t="s">
        <v>473</v>
      </c>
      <c r="AT41" s="684">
        <v>48.293500000000002</v>
      </c>
    </row>
    <row r="42" spans="1:46">
      <c r="A42" s="50" t="s">
        <v>1345</v>
      </c>
      <c r="B42" s="25" t="s">
        <v>885</v>
      </c>
      <c r="C42" s="38">
        <v>0.42152777777777778</v>
      </c>
      <c r="E42" s="19">
        <v>300</v>
      </c>
      <c r="F42" s="19" t="s">
        <v>1037</v>
      </c>
      <c r="G42" s="47">
        <v>1190</v>
      </c>
      <c r="H42" s="1">
        <v>1096</v>
      </c>
      <c r="I42" s="435" t="s">
        <v>78</v>
      </c>
      <c r="J42" s="92" t="s">
        <v>796</v>
      </c>
      <c r="K42" s="33">
        <v>4</v>
      </c>
      <c r="L42" s="33">
        <v>180</v>
      </c>
      <c r="M42" s="19">
        <v>5889.9508999999998</v>
      </c>
      <c r="Q42" s="100">
        <v>266.8</v>
      </c>
      <c r="R42" s="100">
        <v>264.2</v>
      </c>
      <c r="S42" s="431" t="s">
        <v>1262</v>
      </c>
      <c r="T42" s="418">
        <v>60</v>
      </c>
      <c r="U42" s="441">
        <v>0</v>
      </c>
      <c r="V42" s="435" t="s">
        <v>72</v>
      </c>
      <c r="W42" s="683">
        <v>-90.876194619592425</v>
      </c>
      <c r="X42" s="683">
        <v>-4.8582812898119458</v>
      </c>
      <c r="Y42" s="683">
        <v>1661.9691158636601</v>
      </c>
      <c r="Z42" s="687">
        <v>286.29933</v>
      </c>
      <c r="AA42" s="687">
        <v>-18.24493</v>
      </c>
      <c r="AB42" s="684">
        <v>168.25450000000001</v>
      </c>
      <c r="AC42" s="684">
        <v>38.986899999999999</v>
      </c>
      <c r="AD42" s="686">
        <v>18.4617031975</v>
      </c>
      <c r="AE42" s="684">
        <v>1.5860000000000001</v>
      </c>
      <c r="AF42" s="684">
        <v>0.251</v>
      </c>
      <c r="AG42" s="684">
        <v>4.4800000000000004</v>
      </c>
      <c r="AH42" s="684">
        <v>83.230999999999995</v>
      </c>
      <c r="AI42" s="683">
        <v>1974.3620000000001</v>
      </c>
      <c r="AJ42" s="684">
        <v>359.07722000000001</v>
      </c>
      <c r="AK42" s="684">
        <v>-5.79847</v>
      </c>
      <c r="AL42" s="684">
        <v>310.89174000000003</v>
      </c>
      <c r="AM42" s="684">
        <v>-0.77153000000000005</v>
      </c>
      <c r="AN42" s="682">
        <v>151556983.09999999</v>
      </c>
      <c r="AO42" s="685">
        <v>-0.38063000000000002</v>
      </c>
      <c r="AP42" s="682">
        <v>363019.47311000002</v>
      </c>
      <c r="AQ42" s="685">
        <v>-6.2647499999999995E-2</v>
      </c>
      <c r="AR42" s="684">
        <v>131.5461</v>
      </c>
      <c r="AS42" s="682" t="s">
        <v>473</v>
      </c>
      <c r="AT42" s="684">
        <v>48.351300000000002</v>
      </c>
    </row>
    <row r="43" spans="1:46">
      <c r="A43" s="50" t="s">
        <v>1309</v>
      </c>
      <c r="B43" s="25" t="s">
        <v>886</v>
      </c>
      <c r="C43" s="38">
        <v>0.42708333333333331</v>
      </c>
      <c r="E43" s="19">
        <v>30</v>
      </c>
      <c r="F43" s="19" t="s">
        <v>1037</v>
      </c>
      <c r="G43" s="47">
        <v>1190</v>
      </c>
      <c r="H43" s="1">
        <v>1096</v>
      </c>
      <c r="I43" t="s">
        <v>1093</v>
      </c>
      <c r="J43" s="92" t="s">
        <v>796</v>
      </c>
      <c r="K43" s="33">
        <v>4</v>
      </c>
      <c r="L43" s="33">
        <v>180</v>
      </c>
      <c r="M43" s="19">
        <v>5889.9508999999998</v>
      </c>
      <c r="Q43" s="100">
        <v>266.8</v>
      </c>
      <c r="R43" s="100">
        <v>264.2</v>
      </c>
      <c r="S43" s="431" t="s">
        <v>1188</v>
      </c>
      <c r="T43" s="418"/>
      <c r="U43" s="438"/>
      <c r="V43" s="342"/>
      <c r="W43"/>
      <c r="X43"/>
      <c r="Y43"/>
      <c r="Z43" s="687">
        <v>286.33274999999998</v>
      </c>
      <c r="AA43" s="687">
        <v>-18.239159999999998</v>
      </c>
      <c r="AB43" s="684">
        <v>169.7244</v>
      </c>
      <c r="AC43" s="684">
        <v>39.190300000000001</v>
      </c>
      <c r="AD43" s="686">
        <v>18.545264694499998</v>
      </c>
      <c r="AE43" s="684">
        <v>1.579</v>
      </c>
      <c r="AF43" s="684">
        <v>0.25</v>
      </c>
      <c r="AG43" s="684">
        <v>4.4800000000000004</v>
      </c>
      <c r="AH43" s="684">
        <v>83.212000000000003</v>
      </c>
      <c r="AI43" s="683">
        <v>1974.4580000000001</v>
      </c>
      <c r="AJ43" s="684">
        <v>359.06382000000002</v>
      </c>
      <c r="AK43" s="684">
        <v>-5.8008100000000002</v>
      </c>
      <c r="AL43" s="684">
        <v>310.84940999999998</v>
      </c>
      <c r="AM43" s="684">
        <v>-0.77163000000000004</v>
      </c>
      <c r="AN43" s="682">
        <v>151556868.80000001</v>
      </c>
      <c r="AO43" s="685">
        <v>-0.3811541</v>
      </c>
      <c r="AP43" s="682">
        <v>363001.81897000002</v>
      </c>
      <c r="AQ43" s="685">
        <v>-5.5051000000000003E-2</v>
      </c>
      <c r="AR43" s="684">
        <v>131.5172</v>
      </c>
      <c r="AS43" s="682" t="s">
        <v>473</v>
      </c>
      <c r="AT43" s="684">
        <v>48.380200000000002</v>
      </c>
    </row>
    <row r="44" spans="1:46">
      <c r="A44" s="45" t="s">
        <v>984</v>
      </c>
      <c r="B44" s="25" t="s">
        <v>779</v>
      </c>
      <c r="C44" s="38">
        <v>0.4284722222222222</v>
      </c>
      <c r="E44" s="19">
        <v>300</v>
      </c>
      <c r="F44" s="16" t="s">
        <v>1037</v>
      </c>
      <c r="G44" s="1">
        <v>1190</v>
      </c>
      <c r="H44" s="1">
        <v>1096</v>
      </c>
      <c r="I44" s="91" t="s">
        <v>3</v>
      </c>
      <c r="J44" s="92" t="s">
        <v>796</v>
      </c>
      <c r="K44" s="33">
        <v>4</v>
      </c>
      <c r="L44" s="33">
        <v>180</v>
      </c>
      <c r="M44" s="19">
        <v>5889.9508999999998</v>
      </c>
      <c r="Q44" s="100">
        <v>266.8</v>
      </c>
      <c r="R44" s="100">
        <v>264.2</v>
      </c>
      <c r="S44"/>
      <c r="T44" s="418"/>
      <c r="U44" s="438"/>
      <c r="V44" s="342"/>
      <c r="W44"/>
      <c r="X44"/>
      <c r="Y44"/>
    </row>
    <row r="45" spans="1:46">
      <c r="A45" s="50" t="s">
        <v>1338</v>
      </c>
      <c r="B45" s="25" t="s">
        <v>1150</v>
      </c>
      <c r="C45" s="38">
        <v>0.43472222222222223</v>
      </c>
      <c r="D45" s="32">
        <v>0</v>
      </c>
      <c r="E45" s="19">
        <v>30</v>
      </c>
      <c r="F45" s="19" t="s">
        <v>1037</v>
      </c>
      <c r="G45" s="47">
        <v>1190</v>
      </c>
      <c r="H45" s="1">
        <v>991</v>
      </c>
      <c r="I45" t="s">
        <v>488</v>
      </c>
      <c r="J45" s="66" t="s">
        <v>1258</v>
      </c>
      <c r="K45" s="33">
        <v>4</v>
      </c>
      <c r="L45" s="33">
        <v>180</v>
      </c>
      <c r="M45" s="19">
        <v>5891.451</v>
      </c>
      <c r="N45" s="57" t="s">
        <v>780</v>
      </c>
      <c r="O45" s="100">
        <v>266.89999999999998</v>
      </c>
      <c r="P45" s="100">
        <v>264.3</v>
      </c>
      <c r="Q45" s="100">
        <v>266.8</v>
      </c>
      <c r="R45" s="100">
        <v>264.2</v>
      </c>
      <c r="S45"/>
      <c r="T45" s="418"/>
      <c r="U45" s="438"/>
      <c r="V45" s="342"/>
      <c r="W45"/>
      <c r="X45"/>
      <c r="Y45"/>
    </row>
    <row r="46" spans="1:46">
      <c r="A46" s="50" t="s">
        <v>1163</v>
      </c>
      <c r="B46" s="25" t="s">
        <v>810</v>
      </c>
      <c r="C46" s="38">
        <v>0.4368055555555555</v>
      </c>
      <c r="E46" s="19">
        <v>300</v>
      </c>
      <c r="F46" s="19" t="s">
        <v>1037</v>
      </c>
      <c r="G46" s="47">
        <v>1190</v>
      </c>
      <c r="H46" s="1">
        <v>1096</v>
      </c>
      <c r="I46" s="91" t="s">
        <v>1300</v>
      </c>
      <c r="J46" s="92" t="s">
        <v>796</v>
      </c>
      <c r="K46" s="33">
        <v>4</v>
      </c>
      <c r="L46" s="33">
        <v>180</v>
      </c>
      <c r="M46" s="19">
        <v>5889.9508999999998</v>
      </c>
      <c r="Q46" s="100">
        <v>266.8</v>
      </c>
      <c r="R46" s="100">
        <v>264.2</v>
      </c>
      <c r="S46" s="431" t="s">
        <v>1132</v>
      </c>
      <c r="T46" s="418">
        <v>0</v>
      </c>
      <c r="U46" s="438">
        <v>0</v>
      </c>
      <c r="V46" s="431" t="s">
        <v>199</v>
      </c>
      <c r="W46" s="683">
        <v>-143.40527003755079</v>
      </c>
      <c r="X46" s="683">
        <v>-83.060962167497237</v>
      </c>
      <c r="Y46" s="683">
        <v>158.36268596194554</v>
      </c>
      <c r="Z46" s="687">
        <v>286.44598000000002</v>
      </c>
      <c r="AA46" s="687">
        <v>-18.21856</v>
      </c>
      <c r="AB46" s="684">
        <v>174.78729999999999</v>
      </c>
      <c r="AC46" s="684">
        <v>39.685499999999998</v>
      </c>
      <c r="AD46" s="686">
        <v>18.829373784200001</v>
      </c>
      <c r="AE46" s="684">
        <v>1.5629999999999999</v>
      </c>
      <c r="AF46" s="684">
        <v>0.247</v>
      </c>
      <c r="AG46" s="684">
        <v>4.4800000000000004</v>
      </c>
      <c r="AH46" s="684">
        <v>83.147999999999996</v>
      </c>
      <c r="AI46" s="683">
        <v>1974.691</v>
      </c>
      <c r="AJ46" s="684">
        <v>359.01799</v>
      </c>
      <c r="AK46" s="684">
        <v>-5.8097500000000002</v>
      </c>
      <c r="AL46" s="684">
        <v>310.70549</v>
      </c>
      <c r="AM46" s="684">
        <v>-0.77197000000000005</v>
      </c>
      <c r="AN46" s="682">
        <v>151556479.09999999</v>
      </c>
      <c r="AO46" s="685">
        <v>-0.38293250000000001</v>
      </c>
      <c r="AP46" s="682">
        <v>362958.90808999998</v>
      </c>
      <c r="AQ46" s="685">
        <v>-2.9057599999999999E-2</v>
      </c>
      <c r="AR46" s="684">
        <v>131.41909999999999</v>
      </c>
      <c r="AS46" s="682" t="s">
        <v>473</v>
      </c>
      <c r="AT46" s="684">
        <v>48.478099999999998</v>
      </c>
    </row>
    <row r="47" spans="1:46">
      <c r="A47" s="50" t="s">
        <v>988</v>
      </c>
      <c r="B47" s="25" t="s">
        <v>1135</v>
      </c>
      <c r="C47" s="38">
        <v>0.44236111111111115</v>
      </c>
      <c r="E47" s="19">
        <v>300</v>
      </c>
      <c r="F47" s="19" t="s">
        <v>1037</v>
      </c>
      <c r="G47" s="47">
        <v>1190</v>
      </c>
      <c r="H47" s="1">
        <v>1096</v>
      </c>
      <c r="I47" s="91" t="s">
        <v>1300</v>
      </c>
      <c r="J47" s="92" t="s">
        <v>796</v>
      </c>
      <c r="K47" s="33">
        <v>4</v>
      </c>
      <c r="L47" s="33">
        <v>180</v>
      </c>
      <c r="M47" s="19">
        <v>5889.9508999999998</v>
      </c>
      <c r="Q47" s="100">
        <v>266.8</v>
      </c>
      <c r="R47" s="100">
        <v>264.2</v>
      </c>
      <c r="S47" s="431" t="s">
        <v>375</v>
      </c>
      <c r="T47" s="418">
        <v>0</v>
      </c>
      <c r="U47" s="438">
        <v>0</v>
      </c>
      <c r="V47" s="431" t="s">
        <v>198</v>
      </c>
      <c r="W47" s="683">
        <v>-46.116598516181341</v>
      </c>
      <c r="X47" s="683">
        <v>81.366925911043737</v>
      </c>
      <c r="Y47" s="683">
        <v>158.36372404574627</v>
      </c>
      <c r="Z47" s="687">
        <v>286.49912</v>
      </c>
      <c r="AA47" s="687">
        <v>-18.20833</v>
      </c>
      <c r="AB47" s="684">
        <v>177.1943</v>
      </c>
      <c r="AC47" s="684">
        <v>39.811599999999999</v>
      </c>
      <c r="AD47" s="686">
        <v>18.963072179400001</v>
      </c>
      <c r="AE47" s="684">
        <v>1.5589999999999999</v>
      </c>
      <c r="AF47" s="684">
        <v>0.247</v>
      </c>
      <c r="AG47" s="684">
        <v>4.4800000000000004</v>
      </c>
      <c r="AH47" s="684">
        <v>83.117999999999995</v>
      </c>
      <c r="AI47" s="683">
        <v>1974.751</v>
      </c>
      <c r="AJ47" s="684">
        <v>358.99635000000001</v>
      </c>
      <c r="AK47" s="684">
        <v>-5.81447</v>
      </c>
      <c r="AL47" s="684">
        <v>310.63776999999999</v>
      </c>
      <c r="AM47" s="684">
        <v>-0.77212999999999998</v>
      </c>
      <c r="AN47" s="682">
        <v>151556295.09999999</v>
      </c>
      <c r="AO47" s="685">
        <v>-0.38376749999999998</v>
      </c>
      <c r="AP47" s="682">
        <v>362947.91047</v>
      </c>
      <c r="AQ47" s="685">
        <v>-1.67648E-2</v>
      </c>
      <c r="AR47" s="684">
        <v>131.37299999999999</v>
      </c>
      <c r="AS47" s="682" t="s">
        <v>473</v>
      </c>
      <c r="AT47" s="684">
        <v>48.524099999999997</v>
      </c>
    </row>
    <row r="48" spans="1:46">
      <c r="A48" s="50" t="s">
        <v>1338</v>
      </c>
      <c r="B48" s="25" t="s">
        <v>967</v>
      </c>
      <c r="C48" s="38">
        <v>0.44722222222222219</v>
      </c>
      <c r="D48" s="32">
        <v>0</v>
      </c>
      <c r="E48" s="19">
        <v>30</v>
      </c>
      <c r="F48" s="19" t="s">
        <v>1037</v>
      </c>
      <c r="G48" s="47">
        <v>1190</v>
      </c>
      <c r="H48" s="1">
        <v>991</v>
      </c>
      <c r="I48" s="35" t="s">
        <v>526</v>
      </c>
      <c r="J48" s="66" t="s">
        <v>1258</v>
      </c>
      <c r="K48" s="33">
        <v>4</v>
      </c>
      <c r="L48" s="33">
        <v>180</v>
      </c>
      <c r="M48" s="19">
        <v>5891.451</v>
      </c>
      <c r="N48" s="57" t="s">
        <v>1175</v>
      </c>
      <c r="O48" s="100">
        <v>266.89999999999998</v>
      </c>
      <c r="P48" s="100">
        <v>264.3</v>
      </c>
      <c r="Q48" s="100">
        <v>266.8</v>
      </c>
      <c r="R48" s="100">
        <v>264.2</v>
      </c>
      <c r="S48"/>
      <c r="T48" s="342"/>
      <c r="U48" s="342"/>
      <c r="V48" s="342"/>
      <c r="W48"/>
      <c r="X48"/>
      <c r="Y48"/>
    </row>
    <row r="49" spans="1:25">
      <c r="A49" s="45" t="s">
        <v>1338</v>
      </c>
      <c r="B49" s="45" t="s">
        <v>260</v>
      </c>
      <c r="C49" s="38">
        <v>0.44930555555555557</v>
      </c>
      <c r="D49" s="32">
        <v>0</v>
      </c>
      <c r="E49" s="1">
        <v>30</v>
      </c>
      <c r="F49" s="19" t="s">
        <v>1037</v>
      </c>
      <c r="G49" s="1">
        <v>1070</v>
      </c>
      <c r="H49" s="1">
        <v>871</v>
      </c>
      <c r="I49" s="91" t="s">
        <v>239</v>
      </c>
      <c r="J49" s="66" t="s">
        <v>1258</v>
      </c>
      <c r="K49" s="33">
        <v>4</v>
      </c>
      <c r="L49" s="33">
        <v>180</v>
      </c>
      <c r="M49" s="19">
        <v>5891.451</v>
      </c>
      <c r="O49" s="100">
        <v>266.8</v>
      </c>
      <c r="P49" s="100">
        <v>264.3</v>
      </c>
      <c r="Q49" s="100">
        <v>266.8</v>
      </c>
      <c r="R49" s="100">
        <v>264.2</v>
      </c>
      <c r="S49"/>
      <c r="T49" s="342"/>
      <c r="U49" s="342"/>
      <c r="V49" s="342"/>
      <c r="W49"/>
      <c r="X49"/>
      <c r="Y49"/>
    </row>
    <row r="50" spans="1:25">
      <c r="A50" s="59" t="s">
        <v>1259</v>
      </c>
      <c r="B50" s="64" t="s">
        <v>382</v>
      </c>
      <c r="C50" s="32">
        <v>0.45833333333333331</v>
      </c>
      <c r="D50" s="32">
        <v>0</v>
      </c>
      <c r="E50" s="33">
        <v>10</v>
      </c>
      <c r="F50" s="19" t="s">
        <v>1037</v>
      </c>
      <c r="G50" s="33">
        <v>1190</v>
      </c>
      <c r="H50" s="33">
        <v>1096</v>
      </c>
      <c r="I50" s="91" t="s">
        <v>395</v>
      </c>
      <c r="J50" s="66" t="s">
        <v>1258</v>
      </c>
      <c r="K50" s="33">
        <v>4</v>
      </c>
      <c r="L50" s="33">
        <v>180</v>
      </c>
      <c r="M50" s="19">
        <v>5889.9508999999998</v>
      </c>
      <c r="O50" s="100">
        <v>266.60000000000002</v>
      </c>
      <c r="P50" s="100">
        <v>264</v>
      </c>
      <c r="Q50" s="100">
        <v>266.8</v>
      </c>
      <c r="R50" s="100">
        <v>264.2</v>
      </c>
      <c r="S50"/>
      <c r="T50" s="342"/>
      <c r="U50" s="342"/>
      <c r="V50" s="342"/>
      <c r="W50"/>
      <c r="X50"/>
      <c r="Y50"/>
    </row>
    <row r="51" spans="1: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 s="19"/>
      <c r="N51" s="2" t="s">
        <v>1176</v>
      </c>
      <c r="S51"/>
      <c r="T51" s="342"/>
      <c r="U51" s="342"/>
      <c r="V51" s="342"/>
      <c r="W51"/>
      <c r="X51"/>
      <c r="Y51"/>
    </row>
    <row r="52" spans="1: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N52" t="s">
        <v>1177</v>
      </c>
      <c r="S52"/>
      <c r="T52" s="342"/>
      <c r="U52" s="342"/>
      <c r="V52" s="342"/>
      <c r="W52"/>
      <c r="X52"/>
      <c r="Y52"/>
    </row>
    <row r="53" spans="1: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 s="342"/>
      <c r="U53" s="342"/>
      <c r="V53" s="342"/>
      <c r="W53"/>
      <c r="X53"/>
      <c r="Y53"/>
    </row>
    <row r="54" spans="1:25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  <c r="S54"/>
      <c r="T54" s="342"/>
      <c r="U54" s="342"/>
      <c r="V54" s="342"/>
      <c r="W54"/>
      <c r="X54"/>
      <c r="Y54"/>
    </row>
    <row r="55" spans="1:25">
      <c r="A55" s="50"/>
      <c r="B55" s="5" t="s">
        <v>1260</v>
      </c>
      <c r="C55" s="147" t="s">
        <v>1261</v>
      </c>
      <c r="D55" s="84">
        <v>5888.5839999999998</v>
      </c>
      <c r="E55" s="149"/>
      <c r="F55" s="84" t="s">
        <v>1262</v>
      </c>
      <c r="G55" s="84" t="s">
        <v>1263</v>
      </c>
      <c r="H55" s="84" t="s">
        <v>1264</v>
      </c>
      <c r="I55" s="22" t="s">
        <v>1100</v>
      </c>
      <c r="J55" s="84" t="s">
        <v>1101</v>
      </c>
      <c r="K55" s="84" t="s">
        <v>1102</v>
      </c>
      <c r="L55" s="177"/>
      <c r="N55" s="2"/>
      <c r="S55"/>
      <c r="T55"/>
      <c r="U55"/>
      <c r="V55"/>
      <c r="W55"/>
      <c r="X55"/>
      <c r="Y55"/>
    </row>
    <row r="56" spans="1:25">
      <c r="A56" s="50"/>
      <c r="B56" s="183"/>
      <c r="C56" s="147" t="s">
        <v>1099</v>
      </c>
      <c r="D56" s="84">
        <v>5889.9508999999998</v>
      </c>
      <c r="E56" s="149"/>
      <c r="F56" s="84" t="s">
        <v>652</v>
      </c>
      <c r="G56" s="84" t="s">
        <v>653</v>
      </c>
      <c r="H56" s="84" t="s">
        <v>654</v>
      </c>
      <c r="I56" s="22" t="s">
        <v>1294</v>
      </c>
      <c r="J56" s="84" t="s">
        <v>1295</v>
      </c>
      <c r="K56" s="84" t="s">
        <v>501</v>
      </c>
      <c r="L56" s="177"/>
      <c r="S56"/>
      <c r="T56"/>
      <c r="U56"/>
      <c r="V56"/>
      <c r="W56"/>
      <c r="X56"/>
      <c r="Y56"/>
    </row>
    <row r="57" spans="1:25">
      <c r="A57" s="50"/>
      <c r="B57" s="182"/>
      <c r="C57" s="147" t="s">
        <v>502</v>
      </c>
      <c r="D57" s="84">
        <v>5891.451</v>
      </c>
      <c r="E57" s="149"/>
      <c r="F57" s="84" t="s">
        <v>503</v>
      </c>
      <c r="G57" s="84" t="s">
        <v>504</v>
      </c>
      <c r="H57" s="84" t="s">
        <v>505</v>
      </c>
      <c r="I57" s="22" t="s">
        <v>480</v>
      </c>
      <c r="J57" s="84" t="s">
        <v>496</v>
      </c>
      <c r="K57" s="84" t="s">
        <v>440</v>
      </c>
      <c r="L57" s="177"/>
      <c r="S57"/>
      <c r="T57"/>
      <c r="U57"/>
      <c r="V57"/>
      <c r="W57"/>
      <c r="X57"/>
      <c r="Y57"/>
    </row>
    <row r="58" spans="1:25">
      <c r="A58" s="45"/>
      <c r="B58" s="182"/>
      <c r="C58" s="147" t="s">
        <v>497</v>
      </c>
      <c r="D58" s="155">
        <v>7647.38</v>
      </c>
      <c r="E58" s="149"/>
      <c r="F58" s="84" t="s">
        <v>1132</v>
      </c>
      <c r="G58" s="84" t="s">
        <v>1095</v>
      </c>
      <c r="H58" s="84" t="s">
        <v>1293</v>
      </c>
      <c r="I58" s="22" t="s">
        <v>498</v>
      </c>
      <c r="J58" s="84" t="s">
        <v>499</v>
      </c>
      <c r="K58" s="84" t="s">
        <v>500</v>
      </c>
      <c r="L58" s="177"/>
      <c r="S58"/>
      <c r="T58"/>
      <c r="U58"/>
      <c r="V58"/>
      <c r="W58"/>
      <c r="X58"/>
      <c r="Y58"/>
    </row>
    <row r="59" spans="1:25">
      <c r="A59" s="59"/>
      <c r="B59" s="182"/>
      <c r="C59" s="147" t="s">
        <v>374</v>
      </c>
      <c r="D59" s="84">
        <v>7698.9647000000004</v>
      </c>
      <c r="E59" s="149"/>
      <c r="F59" s="84" t="s">
        <v>375</v>
      </c>
      <c r="G59" s="84" t="s">
        <v>376</v>
      </c>
      <c r="H59" s="84" t="s">
        <v>377</v>
      </c>
      <c r="I59" s="22" t="s">
        <v>378</v>
      </c>
      <c r="J59" s="84" t="s">
        <v>379</v>
      </c>
      <c r="K59" s="84" t="s">
        <v>380</v>
      </c>
      <c r="L59" s="177"/>
      <c r="S59"/>
      <c r="T59"/>
      <c r="U59"/>
      <c r="V59"/>
      <c r="W59"/>
      <c r="X59"/>
      <c r="Y59"/>
    </row>
    <row r="60" spans="1:25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S60"/>
      <c r="T60"/>
      <c r="U60"/>
      <c r="V60"/>
      <c r="W60"/>
      <c r="X60"/>
      <c r="Y60"/>
    </row>
    <row r="61" spans="1:25">
      <c r="A61" s="50"/>
      <c r="B61" s="182"/>
      <c r="C61" s="147" t="s">
        <v>1302</v>
      </c>
      <c r="D61" s="748" t="s">
        <v>1297</v>
      </c>
      <c r="E61" s="748"/>
      <c r="F61" s="84" t="s">
        <v>381</v>
      </c>
      <c r="G61" s="177"/>
      <c r="H61" s="177"/>
      <c r="I61" s="173" t="s">
        <v>1139</v>
      </c>
      <c r="J61" s="736" t="s">
        <v>1140</v>
      </c>
      <c r="K61" s="736"/>
      <c r="L61" s="148" t="s">
        <v>1141</v>
      </c>
      <c r="S61"/>
      <c r="T61"/>
      <c r="U61"/>
      <c r="V61"/>
      <c r="W61"/>
      <c r="X61"/>
      <c r="Y61"/>
    </row>
    <row r="62" spans="1:25">
      <c r="A62" s="50"/>
      <c r="B62" s="182"/>
      <c r="C62" s="147" t="s">
        <v>1303</v>
      </c>
      <c r="D62" s="748" t="s">
        <v>1298</v>
      </c>
      <c r="E62" s="748"/>
      <c r="F62" s="19"/>
      <c r="G62" s="177"/>
      <c r="H62" s="177"/>
      <c r="J62" s="736" t="s">
        <v>441</v>
      </c>
      <c r="K62" s="736"/>
      <c r="L62" s="148" t="s">
        <v>1143</v>
      </c>
      <c r="S62"/>
      <c r="T62"/>
      <c r="U62"/>
      <c r="V62"/>
      <c r="W62"/>
      <c r="X62"/>
      <c r="Y62"/>
    </row>
    <row r="63" spans="1:25">
      <c r="A63" s="50"/>
      <c r="B63" s="182"/>
      <c r="C63" s="147" t="s">
        <v>1304</v>
      </c>
      <c r="D63" s="748" t="s">
        <v>1299</v>
      </c>
      <c r="E63" s="748"/>
      <c r="F63" s="19"/>
      <c r="G63" s="177"/>
      <c r="H63" s="177"/>
      <c r="J63" s="177"/>
      <c r="K63" s="177"/>
      <c r="L63" s="177"/>
      <c r="S63"/>
      <c r="T63"/>
      <c r="U63"/>
      <c r="V63"/>
      <c r="W63"/>
      <c r="X63"/>
      <c r="Y63"/>
    </row>
    <row r="64" spans="1:25">
      <c r="A64" s="50"/>
      <c r="B64" s="182"/>
      <c r="C64" s="147" t="s">
        <v>1305</v>
      </c>
      <c r="D64" s="748" t="s">
        <v>1138</v>
      </c>
      <c r="E64" s="748"/>
      <c r="F64" s="19"/>
      <c r="G64" s="177"/>
      <c r="H64" s="177"/>
      <c r="I64" s="177"/>
      <c r="J64" s="177"/>
      <c r="K64" s="177"/>
      <c r="L64" s="177"/>
      <c r="S64"/>
      <c r="T64"/>
      <c r="U64"/>
      <c r="V64"/>
      <c r="W64"/>
      <c r="X64"/>
      <c r="Y64"/>
    </row>
    <row r="65" spans="1:25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  <c r="S65"/>
      <c r="T65"/>
      <c r="U65"/>
      <c r="V65"/>
      <c r="W65"/>
      <c r="X65"/>
      <c r="Y65"/>
    </row>
    <row r="66" spans="1:25">
      <c r="A66" s="50"/>
      <c r="B66" s="182"/>
      <c r="C66" s="28" t="s">
        <v>786</v>
      </c>
      <c r="D66" s="175">
        <v>1</v>
      </c>
      <c r="E66" s="749" t="s">
        <v>1032</v>
      </c>
      <c r="F66" s="749"/>
      <c r="G66" s="749"/>
      <c r="H66" s="177"/>
      <c r="I66" s="177"/>
      <c r="J66" s="177"/>
      <c r="K66" s="177"/>
      <c r="L66" s="177"/>
      <c r="S66"/>
      <c r="T66"/>
      <c r="U66"/>
      <c r="V66"/>
      <c r="W66"/>
      <c r="X66"/>
      <c r="Y66"/>
    </row>
    <row r="67" spans="1:25">
      <c r="B67" s="182"/>
      <c r="C67" s="19"/>
      <c r="D67" s="28"/>
      <c r="E67" s="750" t="s">
        <v>1183</v>
      </c>
      <c r="F67" s="751"/>
      <c r="G67" s="751"/>
      <c r="H67" s="177"/>
      <c r="I67" s="177"/>
      <c r="J67" s="177"/>
      <c r="K67" s="177"/>
      <c r="L67" s="177"/>
      <c r="S67"/>
      <c r="T67"/>
      <c r="U67"/>
      <c r="V67"/>
      <c r="W67"/>
      <c r="X67"/>
      <c r="Y67"/>
    </row>
    <row r="68" spans="1:25">
      <c r="B68" s="182"/>
      <c r="C68" s="85"/>
      <c r="D68" s="28">
        <v>2</v>
      </c>
      <c r="E68" s="749" t="s">
        <v>1008</v>
      </c>
      <c r="F68" s="749"/>
      <c r="G68" s="749"/>
      <c r="H68" s="177"/>
      <c r="I68" s="177"/>
      <c r="J68" s="177"/>
      <c r="K68" s="177"/>
      <c r="L68" s="177"/>
      <c r="S68"/>
      <c r="T68"/>
      <c r="U68"/>
      <c r="V68"/>
      <c r="W68"/>
      <c r="X68"/>
      <c r="Y68"/>
    </row>
    <row r="69" spans="1:25">
      <c r="B69" s="182"/>
      <c r="C69" s="85"/>
      <c r="D69" s="28"/>
      <c r="E69" s="750" t="s">
        <v>1009</v>
      </c>
      <c r="F69" s="751"/>
      <c r="G69" s="751"/>
      <c r="H69" s="177"/>
      <c r="I69" s="177"/>
      <c r="J69" s="177"/>
      <c r="K69" s="177"/>
      <c r="L69" s="177"/>
      <c r="S69"/>
      <c r="T69"/>
      <c r="U69"/>
      <c r="V69"/>
      <c r="W69"/>
      <c r="X69"/>
      <c r="Y69"/>
    </row>
    <row r="70" spans="1:25">
      <c r="B70" s="182"/>
      <c r="C70" s="177"/>
      <c r="D70" s="175">
        <v>3</v>
      </c>
      <c r="E70" s="736" t="s">
        <v>1010</v>
      </c>
      <c r="F70" s="736"/>
      <c r="G70" s="736"/>
      <c r="H70" s="177"/>
      <c r="I70" s="177"/>
      <c r="J70" s="177"/>
      <c r="K70" s="177"/>
      <c r="L70" s="177"/>
      <c r="S70"/>
      <c r="T70"/>
      <c r="U70"/>
      <c r="V70"/>
      <c r="W70"/>
      <c r="X70"/>
      <c r="Y70"/>
    </row>
    <row r="71" spans="1:25">
      <c r="B71" s="182"/>
      <c r="C71" s="177"/>
      <c r="D71" s="175"/>
      <c r="E71" s="746" t="s">
        <v>1353</v>
      </c>
      <c r="F71" s="746"/>
      <c r="G71" s="746"/>
      <c r="H71" s="177"/>
      <c r="I71" s="177"/>
      <c r="J71" s="177"/>
      <c r="K71" s="177"/>
      <c r="L71" s="177"/>
      <c r="S71"/>
      <c r="T71"/>
      <c r="U71"/>
      <c r="V71"/>
      <c r="W71"/>
      <c r="X71"/>
      <c r="Y71"/>
    </row>
    <row r="72" spans="1:25">
      <c r="B72" s="182"/>
      <c r="C72" s="177"/>
      <c r="D72" s="175">
        <v>4</v>
      </c>
      <c r="E72" s="736" t="s">
        <v>1035</v>
      </c>
      <c r="F72" s="736"/>
      <c r="G72" s="736"/>
      <c r="H72" s="177"/>
      <c r="I72" s="177"/>
      <c r="J72" s="177"/>
      <c r="K72" s="177"/>
      <c r="L72" s="177"/>
      <c r="S72"/>
      <c r="T72"/>
      <c r="U72"/>
      <c r="V72"/>
      <c r="W72"/>
      <c r="X72"/>
      <c r="Y72"/>
    </row>
    <row r="73" spans="1:25">
      <c r="B73" s="20"/>
      <c r="C73" s="21"/>
      <c r="D73" s="51"/>
      <c r="E73" s="22"/>
      <c r="F73" s="84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>
      <c r="B74" s="20"/>
      <c r="C74" s="89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>
      <c r="B75" s="20"/>
      <c r="C75" s="21"/>
      <c r="D75" s="51"/>
      <c r="E75" s="22"/>
      <c r="F75" s="22"/>
      <c r="G75" s="84"/>
      <c r="H75" s="84"/>
      <c r="I75" s="22"/>
      <c r="J75" s="84"/>
      <c r="K75" s="84"/>
      <c r="S75"/>
      <c r="T75"/>
      <c r="U75"/>
      <c r="V75"/>
      <c r="W75"/>
      <c r="X75"/>
      <c r="Y75"/>
    </row>
    <row r="76" spans="1:25">
      <c r="B76" s="23"/>
      <c r="C76" s="22"/>
      <c r="D76" s="51"/>
      <c r="E76" s="22"/>
      <c r="K76" s="1"/>
      <c r="S76"/>
      <c r="T76"/>
      <c r="U76"/>
      <c r="V76"/>
      <c r="W76"/>
      <c r="X76"/>
      <c r="Y76"/>
    </row>
    <row r="77" spans="1:25">
      <c r="B77" s="20"/>
      <c r="C77" s="61"/>
      <c r="D77" s="61"/>
      <c r="E77" s="22"/>
      <c r="K77" s="1"/>
      <c r="S77"/>
      <c r="T77"/>
      <c r="U77"/>
      <c r="V77"/>
      <c r="W77"/>
      <c r="X77"/>
      <c r="Y77"/>
    </row>
    <row r="78" spans="1:25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>
      <c r="B79" s="20"/>
      <c r="C79" s="61"/>
      <c r="D79" s="61"/>
      <c r="E79" s="8"/>
      <c r="K79" s="1"/>
      <c r="S79"/>
      <c r="T79"/>
      <c r="U79"/>
      <c r="V79"/>
      <c r="W79"/>
      <c r="X79"/>
      <c r="Y79"/>
    </row>
    <row r="80" spans="1:25">
      <c r="B80" s="20"/>
      <c r="C80" s="61"/>
      <c r="D80" s="61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2"/>
      <c r="C81" s="1"/>
      <c r="D81" s="38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F82" s="1"/>
      <c r="G82" s="16"/>
      <c r="H82" s="16"/>
      <c r="S82"/>
      <c r="T82"/>
      <c r="U82"/>
      <c r="V82"/>
      <c r="W82"/>
      <c r="X82"/>
      <c r="Y82"/>
    </row>
    <row r="83" spans="2:25">
      <c r="B83" s="3"/>
      <c r="C83" s="6"/>
      <c r="D83" s="43"/>
      <c r="E83" s="8"/>
      <c r="S83"/>
      <c r="T83"/>
      <c r="U83"/>
      <c r="V83"/>
      <c r="W83"/>
      <c r="X83"/>
      <c r="Y83"/>
    </row>
    <row r="84" spans="2:25">
      <c r="C84" s="1"/>
      <c r="D84" s="38"/>
      <c r="E84" s="1"/>
      <c r="F84" s="1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3"/>
      <c r="C85" s="6"/>
      <c r="D85" s="62"/>
      <c r="E85" s="62"/>
      <c r="F85" s="62"/>
      <c r="G85" s="1"/>
      <c r="H85" s="1"/>
      <c r="I85" s="17"/>
      <c r="J85" s="1"/>
      <c r="K85" s="1"/>
      <c r="S85"/>
      <c r="T85"/>
      <c r="U85"/>
      <c r="V85"/>
      <c r="W85"/>
      <c r="X85"/>
      <c r="Y85"/>
    </row>
    <row r="86" spans="2:25">
      <c r="B86" s="24"/>
      <c r="C86" s="3"/>
      <c r="D86" s="58"/>
      <c r="E86" s="47"/>
      <c r="F86" s="47"/>
      <c r="G86" s="22"/>
      <c r="H86" s="22"/>
      <c r="J86" s="1"/>
      <c r="K86" s="1"/>
      <c r="S86"/>
      <c r="T86"/>
      <c r="U86"/>
      <c r="V86"/>
      <c r="W86"/>
      <c r="X86"/>
      <c r="Y86"/>
    </row>
    <row r="87" spans="2:25">
      <c r="B87" s="2"/>
      <c r="C87" s="67"/>
      <c r="D87" s="62"/>
      <c r="E87" s="62"/>
      <c r="F87" s="62"/>
      <c r="G87" s="22"/>
      <c r="H87" s="22"/>
      <c r="S87"/>
      <c r="T87"/>
      <c r="U87"/>
      <c r="V87"/>
      <c r="W87"/>
      <c r="X87"/>
      <c r="Y87"/>
    </row>
    <row r="88" spans="2:25">
      <c r="B88" s="2"/>
      <c r="C88" s="3"/>
      <c r="D88" s="58"/>
      <c r="E88" s="47"/>
      <c r="F88" s="47"/>
      <c r="G88" s="22"/>
      <c r="H88" s="22"/>
      <c r="S88"/>
      <c r="T88"/>
      <c r="U88"/>
      <c r="V88"/>
      <c r="W88"/>
      <c r="X88"/>
      <c r="Y88"/>
    </row>
    <row r="89" spans="2:25">
      <c r="C89" s="6"/>
      <c r="D89" s="87"/>
      <c r="E89" s="87"/>
      <c r="F89" s="87"/>
      <c r="G89" s="22"/>
      <c r="H89" s="22"/>
      <c r="S89"/>
      <c r="T89"/>
      <c r="U89"/>
      <c r="V89"/>
      <c r="W89"/>
      <c r="X89"/>
      <c r="Y89"/>
    </row>
    <row r="90" spans="2:25">
      <c r="C90" s="5"/>
      <c r="D90" s="1"/>
      <c r="E90" s="1"/>
      <c r="F90" s="1"/>
      <c r="G90" s="1"/>
      <c r="H90" s="1"/>
      <c r="I90" s="40"/>
      <c r="S90"/>
      <c r="T90"/>
      <c r="U90"/>
      <c r="V90"/>
      <c r="W90"/>
      <c r="X90"/>
      <c r="Y90"/>
    </row>
    <row r="91" spans="2:25">
      <c r="C91" s="6"/>
      <c r="D91" s="87"/>
      <c r="E91" s="87"/>
      <c r="F91" s="87"/>
      <c r="G91" s="1"/>
      <c r="H91" s="1"/>
      <c r="I91" s="17"/>
      <c r="S91"/>
      <c r="T91"/>
      <c r="U91"/>
      <c r="V91"/>
      <c r="W91"/>
      <c r="X91"/>
      <c r="Y91"/>
    </row>
    <row r="92" spans="2:25">
      <c r="D92" s="1"/>
      <c r="E92" s="1"/>
      <c r="F92" s="1"/>
      <c r="G92" s="1"/>
      <c r="H92" s="1"/>
      <c r="I92" s="17"/>
      <c r="S92"/>
      <c r="T92"/>
      <c r="U92"/>
      <c r="V92"/>
      <c r="W92"/>
      <c r="X92"/>
      <c r="Y92"/>
    </row>
  </sheetData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1:E61"/>
    <mergeCell ref="J61:K61"/>
    <mergeCell ref="O12:P12"/>
    <mergeCell ref="F6:I6"/>
    <mergeCell ref="F7:I7"/>
    <mergeCell ref="G12:H12"/>
    <mergeCell ref="D62:E62"/>
    <mergeCell ref="J62:K6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H1" workbookViewId="0">
      <selection activeCell="AY23" sqref="AY23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19" width="11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688</v>
      </c>
      <c r="B4" s="3"/>
      <c r="C4" s="6"/>
      <c r="D4" s="43"/>
      <c r="E4" s="204"/>
      <c r="F4" s="738" t="s">
        <v>615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344</v>
      </c>
      <c r="G5" s="738"/>
      <c r="H5" s="738"/>
      <c r="I5" s="738"/>
      <c r="J5" s="7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343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754" t="s">
        <v>1205</v>
      </c>
      <c r="G8" s="754"/>
      <c r="H8" s="754"/>
      <c r="I8" s="754"/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4"/>
      <c r="D9" s="43"/>
      <c r="E9" s="8"/>
      <c r="F9" s="754" t="s">
        <v>1206</v>
      </c>
      <c r="G9" s="754"/>
      <c r="H9" s="754"/>
      <c r="I9" s="754"/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0.18194444444444444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1094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O14" s="33">
        <v>271.60000000000002</v>
      </c>
      <c r="P14" s="33">
        <v>268</v>
      </c>
      <c r="Q14" s="100">
        <f>AVERAGE(O14:O16)</f>
        <v>271.83333333333331</v>
      </c>
      <c r="R14" s="100">
        <f>AVERAGE(P14:P16)</f>
        <v>268.2</v>
      </c>
      <c r="S14"/>
      <c r="T14" s="418"/>
      <c r="U14" s="438"/>
      <c r="V14" s="342"/>
      <c r="W14"/>
      <c r="X14"/>
      <c r="Y14"/>
    </row>
    <row r="15" spans="1:47">
      <c r="A15" s="45" t="s">
        <v>1338</v>
      </c>
      <c r="B15" s="45" t="s">
        <v>1266</v>
      </c>
      <c r="C15" s="38">
        <v>0.19166666666666665</v>
      </c>
      <c r="D15" s="32">
        <v>0</v>
      </c>
      <c r="E15" s="1">
        <v>30</v>
      </c>
      <c r="F15" s="19" t="s">
        <v>1037</v>
      </c>
      <c r="G15" s="47">
        <v>1190</v>
      </c>
      <c r="H15" s="1">
        <v>988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57" t="s">
        <v>1178</v>
      </c>
      <c r="O15" s="16">
        <v>272</v>
      </c>
      <c r="P15" s="16">
        <v>268.3</v>
      </c>
      <c r="Q15" s="100">
        <v>271.8</v>
      </c>
      <c r="R15" s="100">
        <v>268.2</v>
      </c>
      <c r="S15"/>
      <c r="T15" s="418"/>
      <c r="U15" s="438"/>
      <c r="V15" s="342"/>
      <c r="W15"/>
      <c r="X15"/>
      <c r="Y15"/>
    </row>
    <row r="16" spans="1:47">
      <c r="A16" s="45" t="s">
        <v>1338</v>
      </c>
      <c r="B16" s="45" t="s">
        <v>1339</v>
      </c>
      <c r="C16" s="38">
        <v>0.19444444444444445</v>
      </c>
      <c r="D16" s="32">
        <v>0</v>
      </c>
      <c r="E16" s="1">
        <v>30</v>
      </c>
      <c r="F16" s="19" t="s">
        <v>1037</v>
      </c>
      <c r="G16" s="1">
        <v>1070</v>
      </c>
      <c r="H16" s="1">
        <v>868</v>
      </c>
      <c r="I16" s="91" t="s">
        <v>239</v>
      </c>
      <c r="J16" s="66" t="s">
        <v>1258</v>
      </c>
      <c r="K16" s="33">
        <v>4</v>
      </c>
      <c r="L16" s="33">
        <v>180</v>
      </c>
      <c r="M16" s="19">
        <v>5891.451</v>
      </c>
      <c r="N16" s="57"/>
      <c r="O16" s="16">
        <v>271.89999999999998</v>
      </c>
      <c r="P16" s="16">
        <v>268.3</v>
      </c>
      <c r="Q16" s="100">
        <v>271.8</v>
      </c>
      <c r="R16" s="100">
        <v>268.2</v>
      </c>
      <c r="S16"/>
      <c r="T16" s="418"/>
      <c r="U16" s="438"/>
      <c r="V16" s="342"/>
      <c r="W16"/>
      <c r="X16"/>
      <c r="Y16"/>
    </row>
    <row r="17" spans="1:46">
      <c r="A17" s="45" t="s">
        <v>1338</v>
      </c>
      <c r="B17" s="45" t="s">
        <v>1340</v>
      </c>
      <c r="C17" s="38">
        <v>0.20833333333333334</v>
      </c>
      <c r="D17" s="32">
        <v>0</v>
      </c>
      <c r="E17" s="1">
        <v>30</v>
      </c>
      <c r="F17" s="16" t="s">
        <v>1038</v>
      </c>
      <c r="G17" s="1">
        <v>880</v>
      </c>
      <c r="H17" s="1">
        <v>862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57" t="s">
        <v>981</v>
      </c>
      <c r="O17" s="16">
        <v>266.89999999999998</v>
      </c>
      <c r="P17" s="19">
        <v>259.5</v>
      </c>
      <c r="Q17" s="100">
        <v>266.89999999999998</v>
      </c>
      <c r="R17" s="100">
        <v>259.5</v>
      </c>
      <c r="S17"/>
      <c r="T17" s="418"/>
      <c r="U17" s="438"/>
      <c r="V17" s="342"/>
      <c r="W17"/>
      <c r="X17"/>
      <c r="Y17"/>
    </row>
    <row r="18" spans="1:46">
      <c r="A18" s="45" t="s">
        <v>437</v>
      </c>
      <c r="B18" s="45" t="s">
        <v>1269</v>
      </c>
      <c r="C18" s="15">
        <v>0.41597222222222219</v>
      </c>
      <c r="D18" s="32"/>
      <c r="E18" s="19">
        <v>300</v>
      </c>
      <c r="F18" s="16" t="s">
        <v>1039</v>
      </c>
      <c r="G18" s="1">
        <v>870</v>
      </c>
      <c r="H18" s="1">
        <v>775</v>
      </c>
      <c r="I18" t="s">
        <v>1300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O18" s="16"/>
      <c r="P18" s="16"/>
      <c r="Q18" s="100">
        <v>266.89999999999998</v>
      </c>
      <c r="R18" s="100">
        <v>259.5</v>
      </c>
      <c r="S18" s="431" t="s">
        <v>652</v>
      </c>
      <c r="T18" s="418">
        <v>0</v>
      </c>
      <c r="U18" s="438">
        <v>0</v>
      </c>
      <c r="V18" s="431" t="s">
        <v>13</v>
      </c>
      <c r="W18" s="689">
        <v>-86.83829772716274</v>
      </c>
      <c r="X18" s="689">
        <v>20.928660211080487</v>
      </c>
      <c r="Y18" s="689">
        <v>158.66835138585611</v>
      </c>
      <c r="Z18" s="693">
        <v>301.23777000000001</v>
      </c>
      <c r="AA18" s="693">
        <v>-15.804869999999999</v>
      </c>
      <c r="AB18" s="690">
        <v>148.4502</v>
      </c>
      <c r="AC18" s="690">
        <v>36.1477</v>
      </c>
      <c r="AD18" s="692">
        <v>18.360291008200001</v>
      </c>
      <c r="AE18" s="690">
        <v>1.6910000000000001</v>
      </c>
      <c r="AF18" s="690">
        <v>0.26700000000000002</v>
      </c>
      <c r="AG18" s="690">
        <v>4.7300000000000004</v>
      </c>
      <c r="AH18" s="690">
        <v>73.590999999999994</v>
      </c>
      <c r="AI18" s="689">
        <v>1970.981</v>
      </c>
      <c r="AJ18" s="690">
        <v>0.55642000000000003</v>
      </c>
      <c r="AK18" s="690">
        <v>-5.9414899999999999</v>
      </c>
      <c r="AL18" s="690">
        <v>298.78287999999998</v>
      </c>
      <c r="AM18" s="690">
        <v>-0.79981999999999998</v>
      </c>
      <c r="AN18" s="688">
        <v>151518461</v>
      </c>
      <c r="AO18" s="691">
        <v>-0.5103801</v>
      </c>
      <c r="AP18" s="688">
        <v>363642.10606999998</v>
      </c>
      <c r="AQ18" s="691">
        <v>-0.1535946</v>
      </c>
      <c r="AR18" s="690">
        <v>118.0283</v>
      </c>
      <c r="AS18" s="688" t="s">
        <v>473</v>
      </c>
      <c r="AT18" s="690">
        <v>61.8504</v>
      </c>
    </row>
    <row r="19" spans="1:46">
      <c r="A19" s="50" t="s">
        <v>1345</v>
      </c>
      <c r="B19" s="25" t="s">
        <v>1244</v>
      </c>
      <c r="C19" s="38">
        <v>0.42499999999999999</v>
      </c>
      <c r="E19" s="19">
        <v>300</v>
      </c>
      <c r="F19" s="16" t="s">
        <v>1039</v>
      </c>
      <c r="G19" s="1">
        <v>870</v>
      </c>
      <c r="H19" s="1">
        <v>775</v>
      </c>
      <c r="I19" s="57" t="s">
        <v>1300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O19" s="16"/>
      <c r="P19" s="16"/>
      <c r="Q19" s="100">
        <v>266.89999999999998</v>
      </c>
      <c r="R19" s="100">
        <v>259.5</v>
      </c>
      <c r="S19" s="431" t="s">
        <v>1262</v>
      </c>
      <c r="T19" s="418">
        <v>0</v>
      </c>
      <c r="U19" s="438">
        <v>0</v>
      </c>
      <c r="V19" s="431" t="s">
        <v>13</v>
      </c>
      <c r="W19" s="689">
        <v>-89.658090444390155</v>
      </c>
      <c r="X19" s="689">
        <v>-4.5808094412729226</v>
      </c>
      <c r="Y19" s="689">
        <v>158.61123556146617</v>
      </c>
      <c r="Z19" s="693">
        <v>301.33864999999997</v>
      </c>
      <c r="AA19" s="693">
        <v>-15.780189999999999</v>
      </c>
      <c r="AB19" s="690">
        <v>152.404</v>
      </c>
      <c r="AC19" s="690">
        <v>37.702800000000003</v>
      </c>
      <c r="AD19" s="692">
        <v>18.6109754917</v>
      </c>
      <c r="AE19" s="690">
        <v>1.6319999999999999</v>
      </c>
      <c r="AF19" s="690">
        <v>0.25800000000000001</v>
      </c>
      <c r="AG19" s="690">
        <v>4.7300000000000004</v>
      </c>
      <c r="AH19" s="690">
        <v>73.522000000000006</v>
      </c>
      <c r="AI19" s="689">
        <v>1971.6790000000001</v>
      </c>
      <c r="AJ19" s="690">
        <v>0.51980999999999999</v>
      </c>
      <c r="AK19" s="690">
        <v>-5.94536</v>
      </c>
      <c r="AL19" s="690">
        <v>298.65582999999998</v>
      </c>
      <c r="AM19" s="690">
        <v>-0.80010999999999999</v>
      </c>
      <c r="AN19" s="688">
        <v>151518001.19999999</v>
      </c>
      <c r="AO19" s="691">
        <v>-0.51151440000000004</v>
      </c>
      <c r="AP19" s="688">
        <v>363513.41986999998</v>
      </c>
      <c r="AQ19" s="691">
        <v>-0.132295</v>
      </c>
      <c r="AR19" s="690">
        <v>117.93819999999999</v>
      </c>
      <c r="AS19" s="688" t="s">
        <v>473</v>
      </c>
      <c r="AT19" s="690">
        <v>61.940399999999997</v>
      </c>
    </row>
    <row r="20" spans="1:46">
      <c r="A20" s="50" t="s">
        <v>1345</v>
      </c>
      <c r="B20" s="45" t="s">
        <v>1221</v>
      </c>
      <c r="C20" s="38">
        <v>0.43124999999999997</v>
      </c>
      <c r="D20" s="32"/>
      <c r="E20" s="19">
        <v>300</v>
      </c>
      <c r="F20" s="19" t="s">
        <v>1037</v>
      </c>
      <c r="G20" s="33">
        <v>1190</v>
      </c>
      <c r="H20" s="33">
        <v>1094</v>
      </c>
      <c r="I20" s="57" t="s">
        <v>1300</v>
      </c>
      <c r="J20" s="92" t="s">
        <v>796</v>
      </c>
      <c r="K20" s="33">
        <v>4</v>
      </c>
      <c r="L20" s="33">
        <v>180</v>
      </c>
      <c r="M20" s="19">
        <v>5889.9508999999998</v>
      </c>
      <c r="N20" t="s">
        <v>802</v>
      </c>
      <c r="O20" s="16"/>
      <c r="P20" s="16"/>
      <c r="Q20" s="100">
        <v>267.3</v>
      </c>
      <c r="R20" s="100">
        <v>268</v>
      </c>
      <c r="S20" s="431" t="s">
        <v>1262</v>
      </c>
      <c r="T20" s="418">
        <v>0</v>
      </c>
      <c r="U20" s="438">
        <v>0</v>
      </c>
      <c r="V20" s="431" t="s">
        <v>13</v>
      </c>
      <c r="W20" s="689">
        <v>-89.680273683462445</v>
      </c>
      <c r="X20" s="689">
        <v>-4.58281913392769</v>
      </c>
      <c r="Y20" s="689">
        <v>158.58498692030571</v>
      </c>
      <c r="Z20" s="693">
        <v>301.39848000000001</v>
      </c>
      <c r="AA20" s="693">
        <v>-15.76491</v>
      </c>
      <c r="AB20" s="690">
        <v>154.86940000000001</v>
      </c>
      <c r="AC20" s="690">
        <v>38.544499999999999</v>
      </c>
      <c r="AD20" s="692">
        <v>18.761386181799999</v>
      </c>
      <c r="AE20" s="690">
        <v>1.601</v>
      </c>
      <c r="AF20" s="690">
        <v>0.253</v>
      </c>
      <c r="AG20" s="690">
        <v>4.7300000000000004</v>
      </c>
      <c r="AH20" s="690">
        <v>73.48</v>
      </c>
      <c r="AI20" s="689">
        <v>1972.047</v>
      </c>
      <c r="AJ20" s="690">
        <v>0.49729000000000001</v>
      </c>
      <c r="AK20" s="690">
        <v>-5.9482499999999998</v>
      </c>
      <c r="AL20" s="690">
        <v>298.57960000000003</v>
      </c>
      <c r="AM20" s="690">
        <v>-0.80028999999999995</v>
      </c>
      <c r="AN20" s="688">
        <v>151517724.80000001</v>
      </c>
      <c r="AO20" s="691">
        <v>-0.51219250000000005</v>
      </c>
      <c r="AP20" s="688">
        <v>363445.50513000001</v>
      </c>
      <c r="AQ20" s="691">
        <v>-0.1192295</v>
      </c>
      <c r="AR20" s="690">
        <v>117.8847</v>
      </c>
      <c r="AS20" s="688" t="s">
        <v>473</v>
      </c>
      <c r="AT20" s="690">
        <v>61.993899999999996</v>
      </c>
    </row>
    <row r="21" spans="1:46">
      <c r="A21" s="45" t="s">
        <v>437</v>
      </c>
      <c r="B21" s="45" t="s">
        <v>1182</v>
      </c>
      <c r="C21" s="15">
        <v>0.43611111111111112</v>
      </c>
      <c r="D21" s="32"/>
      <c r="E21" s="19">
        <v>300</v>
      </c>
      <c r="F21" s="19" t="s">
        <v>1037</v>
      </c>
      <c r="G21" s="33">
        <v>1190</v>
      </c>
      <c r="H21" s="33">
        <v>1094</v>
      </c>
      <c r="I21" t="s">
        <v>1300</v>
      </c>
      <c r="J21" s="92" t="s">
        <v>796</v>
      </c>
      <c r="K21" s="33">
        <v>4</v>
      </c>
      <c r="L21" s="33">
        <v>180</v>
      </c>
      <c r="M21" s="19">
        <v>5889.9508999999998</v>
      </c>
      <c r="Q21" s="100">
        <v>267.3</v>
      </c>
      <c r="R21" s="100">
        <v>268</v>
      </c>
      <c r="S21" s="431" t="s">
        <v>652</v>
      </c>
      <c r="T21" s="418">
        <v>0</v>
      </c>
      <c r="U21" s="438">
        <v>0</v>
      </c>
      <c r="V21" s="431" t="s">
        <v>13</v>
      </c>
      <c r="W21" s="689">
        <v>-86.91663004663279</v>
      </c>
      <c r="X21" s="689">
        <v>20.899655595927861</v>
      </c>
      <c r="Y21" s="689">
        <v>158.56160509514712</v>
      </c>
      <c r="Z21" s="693">
        <v>301.44468999999998</v>
      </c>
      <c r="AA21" s="693">
        <v>-15.75278</v>
      </c>
      <c r="AB21" s="690">
        <v>156.83359999999999</v>
      </c>
      <c r="AC21" s="690">
        <v>39.149000000000001</v>
      </c>
      <c r="AD21" s="692">
        <v>18.878372274</v>
      </c>
      <c r="AE21" s="690">
        <v>1.581</v>
      </c>
      <c r="AF21" s="690">
        <v>0.25</v>
      </c>
      <c r="AG21" s="690">
        <v>4.7300000000000004</v>
      </c>
      <c r="AH21" s="690">
        <v>73.447999999999993</v>
      </c>
      <c r="AI21" s="689">
        <v>1972.307</v>
      </c>
      <c r="AJ21" s="690">
        <v>0.47953000000000001</v>
      </c>
      <c r="AK21" s="690">
        <v>-5.95078</v>
      </c>
      <c r="AL21" s="690">
        <v>298.52030999999999</v>
      </c>
      <c r="AM21" s="690">
        <v>-0.80042000000000002</v>
      </c>
      <c r="AN21" s="688">
        <v>151517509.5</v>
      </c>
      <c r="AO21" s="691">
        <v>-0.51271869999999997</v>
      </c>
      <c r="AP21" s="688">
        <v>363397.59097000002</v>
      </c>
      <c r="AQ21" s="691">
        <v>-0.1089345</v>
      </c>
      <c r="AR21" s="690">
        <v>117.8433</v>
      </c>
      <c r="AS21" s="688" t="s">
        <v>473</v>
      </c>
      <c r="AT21" s="690">
        <v>62.035200000000003</v>
      </c>
    </row>
    <row r="22" spans="1:46">
      <c r="A22" s="45" t="s">
        <v>437</v>
      </c>
      <c r="B22" s="45" t="s">
        <v>582</v>
      </c>
      <c r="C22" s="15">
        <v>0.44166666666666665</v>
      </c>
      <c r="D22" s="32"/>
      <c r="E22" s="19">
        <v>300</v>
      </c>
      <c r="F22" s="19" t="s">
        <v>1037</v>
      </c>
      <c r="G22" s="33">
        <v>1190</v>
      </c>
      <c r="H22" s="33">
        <v>1094</v>
      </c>
      <c r="I22" s="57" t="s">
        <v>792</v>
      </c>
      <c r="J22" s="92" t="s">
        <v>796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268</v>
      </c>
      <c r="S22" s="431" t="s">
        <v>652</v>
      </c>
      <c r="T22" s="418">
        <v>0</v>
      </c>
      <c r="U22" s="438">
        <v>0</v>
      </c>
      <c r="V22" s="431" t="s">
        <v>203</v>
      </c>
      <c r="W22" s="689">
        <v>-87.327922092001657</v>
      </c>
      <c r="X22" s="689">
        <v>17.323800277494971</v>
      </c>
      <c r="Y22" s="689">
        <v>363.31241088624301</v>
      </c>
      <c r="Z22" s="693">
        <v>301.49718999999999</v>
      </c>
      <c r="AA22" s="693">
        <v>-15.73865</v>
      </c>
      <c r="AB22" s="690">
        <v>159.12620000000001</v>
      </c>
      <c r="AC22" s="690">
        <v>39.783700000000003</v>
      </c>
      <c r="AD22" s="692">
        <v>19.0120706652</v>
      </c>
      <c r="AE22" s="690">
        <v>1.56</v>
      </c>
      <c r="AF22" s="690">
        <v>0.247</v>
      </c>
      <c r="AG22" s="690">
        <v>4.74</v>
      </c>
      <c r="AH22" s="690">
        <v>73.412000000000006</v>
      </c>
      <c r="AI22" s="689">
        <v>1972.576</v>
      </c>
      <c r="AJ22" s="690">
        <v>0.45899000000000001</v>
      </c>
      <c r="AK22" s="690">
        <v>-5.9539799999999996</v>
      </c>
      <c r="AL22" s="690">
        <v>298.45254999999997</v>
      </c>
      <c r="AM22" s="690">
        <v>-0.80057999999999996</v>
      </c>
      <c r="AN22" s="688">
        <v>151517263.30000001</v>
      </c>
      <c r="AO22" s="691">
        <v>-0.51331879999999996</v>
      </c>
      <c r="AP22" s="688">
        <v>363348.15633999999</v>
      </c>
      <c r="AQ22" s="691">
        <v>-9.7039100000000003E-2</v>
      </c>
      <c r="AR22" s="690">
        <v>117.7963</v>
      </c>
      <c r="AS22" s="688" t="s">
        <v>473</v>
      </c>
      <c r="AT22" s="690">
        <v>62.082299999999996</v>
      </c>
    </row>
    <row r="23" spans="1:46">
      <c r="A23" s="50" t="s">
        <v>1345</v>
      </c>
      <c r="B23" s="45" t="s">
        <v>794</v>
      </c>
      <c r="C23" s="38">
        <v>0.4465277777777778</v>
      </c>
      <c r="D23" s="32"/>
      <c r="E23" s="19">
        <v>300</v>
      </c>
      <c r="F23" s="19" t="s">
        <v>1037</v>
      </c>
      <c r="G23" s="33">
        <v>1190</v>
      </c>
      <c r="H23" s="33">
        <v>1094</v>
      </c>
      <c r="I23" s="57" t="s">
        <v>792</v>
      </c>
      <c r="J23" s="92" t="s">
        <v>796</v>
      </c>
      <c r="K23" s="33">
        <v>4</v>
      </c>
      <c r="L23" s="33">
        <v>180</v>
      </c>
      <c r="M23" s="19">
        <v>5889.9508999999998</v>
      </c>
      <c r="N23" s="57"/>
      <c r="O23" s="16"/>
      <c r="P23" s="16"/>
      <c r="Q23" s="100">
        <v>267.3</v>
      </c>
      <c r="R23" s="100">
        <v>268</v>
      </c>
      <c r="S23" s="431" t="s">
        <v>1262</v>
      </c>
      <c r="T23" s="418">
        <v>0</v>
      </c>
      <c r="U23" s="438">
        <v>0</v>
      </c>
      <c r="V23" s="431" t="s">
        <v>203</v>
      </c>
      <c r="W23" s="689">
        <v>-89.782885693553652</v>
      </c>
      <c r="X23" s="689">
        <v>-5.3351093277884489</v>
      </c>
      <c r="Y23" s="689">
        <v>363.2801795244136</v>
      </c>
      <c r="Z23" s="693">
        <v>301.54288000000003</v>
      </c>
      <c r="AA23" s="693">
        <v>-15.72606</v>
      </c>
      <c r="AB23" s="690">
        <v>161.17189999999999</v>
      </c>
      <c r="AC23" s="690">
        <v>40.2883</v>
      </c>
      <c r="AD23" s="692">
        <v>19.129056757400001</v>
      </c>
      <c r="AE23" s="690">
        <v>1.544</v>
      </c>
      <c r="AF23" s="690">
        <v>0.24399999999999999</v>
      </c>
      <c r="AG23" s="690">
        <v>4.74</v>
      </c>
      <c r="AH23" s="690">
        <v>73.381</v>
      </c>
      <c r="AI23" s="689">
        <v>1972.7850000000001</v>
      </c>
      <c r="AJ23" s="690">
        <v>0.44084000000000001</v>
      </c>
      <c r="AK23" s="690">
        <v>-5.9570499999999997</v>
      </c>
      <c r="AL23" s="690">
        <v>298.39326</v>
      </c>
      <c r="AM23" s="690">
        <v>-0.80071999999999999</v>
      </c>
      <c r="AN23" s="688">
        <v>151517047.59999999</v>
      </c>
      <c r="AO23" s="691">
        <v>-0.51384269999999999</v>
      </c>
      <c r="AP23" s="688">
        <v>363309.60754</v>
      </c>
      <c r="AQ23" s="691">
        <v>-8.6527499999999993E-2</v>
      </c>
      <c r="AR23" s="690">
        <v>117.7552</v>
      </c>
      <c r="AS23" s="688" t="s">
        <v>473</v>
      </c>
      <c r="AT23" s="690">
        <v>62.123199999999997</v>
      </c>
    </row>
    <row r="24" spans="1:46">
      <c r="A24" s="45" t="s">
        <v>1338</v>
      </c>
      <c r="B24" s="45" t="s">
        <v>1222</v>
      </c>
      <c r="C24" s="38">
        <v>0.4513888888888889</v>
      </c>
      <c r="D24" s="32">
        <v>0</v>
      </c>
      <c r="E24" s="1">
        <v>30</v>
      </c>
      <c r="F24" s="19" t="s">
        <v>1037</v>
      </c>
      <c r="G24" s="47">
        <v>1190</v>
      </c>
      <c r="H24" s="1">
        <v>988</v>
      </c>
      <c r="I24" t="s">
        <v>488</v>
      </c>
      <c r="J24" s="66" t="s">
        <v>1258</v>
      </c>
      <c r="K24" s="33">
        <v>4</v>
      </c>
      <c r="L24" s="33">
        <v>180</v>
      </c>
      <c r="M24" s="19">
        <v>5891.451</v>
      </c>
      <c r="N24" s="57" t="s">
        <v>690</v>
      </c>
      <c r="O24" s="16">
        <v>267.3</v>
      </c>
      <c r="P24" s="16">
        <v>268</v>
      </c>
      <c r="Q24" s="100">
        <v>267.3</v>
      </c>
      <c r="R24" s="100">
        <v>268</v>
      </c>
      <c r="S24"/>
      <c r="T24" s="418"/>
      <c r="U24" s="438"/>
      <c r="V24" s="342"/>
      <c r="W24"/>
      <c r="X24"/>
      <c r="Y24"/>
    </row>
    <row r="25" spans="1:46">
      <c r="A25" s="45" t="s">
        <v>437</v>
      </c>
      <c r="B25" s="45" t="s">
        <v>797</v>
      </c>
      <c r="C25" s="15">
        <v>0.4548611111111111</v>
      </c>
      <c r="D25" s="32"/>
      <c r="E25" s="19">
        <v>300</v>
      </c>
      <c r="F25" s="16" t="s">
        <v>1039</v>
      </c>
      <c r="G25" s="1">
        <v>870</v>
      </c>
      <c r="H25" s="1">
        <v>775</v>
      </c>
      <c r="I25" t="s">
        <v>1300</v>
      </c>
      <c r="J25" s="92" t="s">
        <v>796</v>
      </c>
      <c r="K25" s="33">
        <v>4</v>
      </c>
      <c r="L25" s="33">
        <v>180</v>
      </c>
      <c r="M25" s="19">
        <v>7698.9647000000004</v>
      </c>
      <c r="N25" s="57" t="s">
        <v>981</v>
      </c>
      <c r="O25" s="16"/>
      <c r="P25" s="16"/>
      <c r="Q25" s="16">
        <v>266</v>
      </c>
      <c r="R25" s="16">
        <v>260.39999999999998</v>
      </c>
      <c r="S25" s="431" t="s">
        <v>652</v>
      </c>
      <c r="T25" s="418">
        <v>0</v>
      </c>
      <c r="U25" s="441">
        <v>0</v>
      </c>
      <c r="V25" s="431" t="s">
        <v>13</v>
      </c>
      <c r="W25" s="689">
        <v>-86.983730042587396</v>
      </c>
      <c r="X25" s="689">
        <v>20.88001528176979</v>
      </c>
      <c r="Y25" s="689">
        <v>158.500334966541</v>
      </c>
      <c r="Z25" s="693">
        <v>301.62072999999998</v>
      </c>
      <c r="AA25" s="693">
        <v>-15.703950000000001</v>
      </c>
      <c r="AB25" s="690">
        <v>164.75810000000001</v>
      </c>
      <c r="AC25" s="690">
        <v>41.0383</v>
      </c>
      <c r="AD25" s="692">
        <v>19.329604343900002</v>
      </c>
      <c r="AE25" s="690">
        <v>1.52</v>
      </c>
      <c r="AF25" s="690">
        <v>0.24</v>
      </c>
      <c r="AG25" s="690">
        <v>4.74</v>
      </c>
      <c r="AH25" s="690">
        <v>73.326999999999998</v>
      </c>
      <c r="AI25" s="689">
        <v>1973.088</v>
      </c>
      <c r="AJ25" s="690">
        <v>0.40938999999999998</v>
      </c>
      <c r="AK25" s="690">
        <v>-5.9628800000000002</v>
      </c>
      <c r="AL25" s="690">
        <v>298.29162000000002</v>
      </c>
      <c r="AM25" s="690">
        <v>-0.80095000000000005</v>
      </c>
      <c r="AN25" s="688">
        <v>151516677.30000001</v>
      </c>
      <c r="AO25" s="691">
        <v>-0.51473840000000004</v>
      </c>
      <c r="AP25" s="688">
        <v>363253.85644</v>
      </c>
      <c r="AQ25" s="691">
        <v>-6.8311899999999995E-2</v>
      </c>
      <c r="AR25" s="690">
        <v>117.68519999999999</v>
      </c>
      <c r="AS25" s="688" t="s">
        <v>473</v>
      </c>
      <c r="AT25" s="690">
        <v>62.193199999999997</v>
      </c>
    </row>
    <row r="26" spans="1:46">
      <c r="A26" s="45" t="s">
        <v>1338</v>
      </c>
      <c r="B26" s="45" t="s">
        <v>1347</v>
      </c>
      <c r="C26" s="38">
        <v>0.4694444444444445</v>
      </c>
      <c r="D26" s="32">
        <v>0</v>
      </c>
      <c r="E26" s="1">
        <v>30</v>
      </c>
      <c r="F26" s="16" t="s">
        <v>1038</v>
      </c>
      <c r="G26" s="1">
        <v>880</v>
      </c>
      <c r="H26" s="1">
        <v>862</v>
      </c>
      <c r="I26" s="35" t="s">
        <v>526</v>
      </c>
      <c r="J26" s="66" t="s">
        <v>1258</v>
      </c>
      <c r="K26" s="33">
        <v>4</v>
      </c>
      <c r="L26" s="33">
        <v>180</v>
      </c>
      <c r="M26" s="80">
        <v>7647.38</v>
      </c>
      <c r="O26" s="16">
        <v>266</v>
      </c>
      <c r="P26" s="16">
        <v>260.39999999999998</v>
      </c>
      <c r="Q26" s="16">
        <v>266</v>
      </c>
      <c r="R26" s="16">
        <v>260.39999999999998</v>
      </c>
      <c r="S26"/>
      <c r="T26" s="418"/>
      <c r="U26" s="438"/>
      <c r="V26" s="342"/>
      <c r="W26"/>
      <c r="X26"/>
      <c r="Y26"/>
      <c r="Z26" s="16"/>
    </row>
    <row r="27" spans="1:46">
      <c r="A27" s="45" t="s">
        <v>1338</v>
      </c>
      <c r="B27" s="45" t="s">
        <v>824</v>
      </c>
      <c r="C27" s="38">
        <v>0.47083333333333338</v>
      </c>
      <c r="D27" s="32">
        <v>0</v>
      </c>
      <c r="E27" s="1">
        <v>30</v>
      </c>
      <c r="F27" s="19" t="s">
        <v>1037</v>
      </c>
      <c r="G27" s="47">
        <v>1190</v>
      </c>
      <c r="H27" s="1">
        <v>988</v>
      </c>
      <c r="I27" s="35" t="s">
        <v>526</v>
      </c>
      <c r="J27" s="66" t="s">
        <v>1258</v>
      </c>
      <c r="K27" s="33">
        <v>4</v>
      </c>
      <c r="L27" s="33">
        <v>180</v>
      </c>
      <c r="M27" s="19">
        <v>5891.451</v>
      </c>
      <c r="N27" s="91" t="s">
        <v>802</v>
      </c>
      <c r="O27" s="16">
        <v>267.7</v>
      </c>
      <c r="P27" s="16">
        <v>267.60000000000002</v>
      </c>
      <c r="Q27" s="100">
        <f>AVERAGE(O27:O29)</f>
        <v>267.63333333333333</v>
      </c>
      <c r="R27" s="100">
        <f>AVERAGE(P27:P29)</f>
        <v>267.4666666666667</v>
      </c>
      <c r="S27"/>
      <c r="T27" s="418"/>
      <c r="U27" s="438"/>
      <c r="V27" s="342"/>
      <c r="W27"/>
      <c r="X27"/>
      <c r="Y27"/>
    </row>
    <row r="28" spans="1:46">
      <c r="A28" s="45" t="s">
        <v>1338</v>
      </c>
      <c r="B28" s="45" t="s">
        <v>941</v>
      </c>
      <c r="C28" s="38">
        <v>0.47222222222222227</v>
      </c>
      <c r="D28" s="32">
        <v>0</v>
      </c>
      <c r="E28" s="1">
        <v>30</v>
      </c>
      <c r="F28" s="19" t="s">
        <v>1037</v>
      </c>
      <c r="G28" s="1">
        <v>1070</v>
      </c>
      <c r="H28" s="1">
        <v>868</v>
      </c>
      <c r="I28" s="91" t="s">
        <v>239</v>
      </c>
      <c r="J28" s="66" t="s">
        <v>1258</v>
      </c>
      <c r="K28" s="33">
        <v>4</v>
      </c>
      <c r="L28" s="33">
        <v>180</v>
      </c>
      <c r="M28" s="19">
        <v>5891.451</v>
      </c>
      <c r="N28" s="57" t="s">
        <v>689</v>
      </c>
      <c r="O28" s="16">
        <v>267.60000000000002</v>
      </c>
      <c r="P28" s="16">
        <v>267.60000000000002</v>
      </c>
      <c r="Q28" s="100">
        <v>267.60000000000002</v>
      </c>
      <c r="R28" s="100">
        <v>267.5</v>
      </c>
      <c r="S28"/>
      <c r="T28" s="419"/>
      <c r="U28" s="437"/>
      <c r="V28"/>
      <c r="W28"/>
      <c r="X28"/>
      <c r="Y28"/>
    </row>
    <row r="29" spans="1:46">
      <c r="A29" s="59" t="s">
        <v>1259</v>
      </c>
      <c r="B29" s="64" t="s">
        <v>691</v>
      </c>
      <c r="C29" s="32">
        <v>0.48402777777777778</v>
      </c>
      <c r="D29" s="32">
        <v>0</v>
      </c>
      <c r="E29" s="33">
        <v>10</v>
      </c>
      <c r="F29" s="19" t="s">
        <v>1037</v>
      </c>
      <c r="G29" s="33">
        <v>1190</v>
      </c>
      <c r="H29" s="33">
        <v>1094</v>
      </c>
      <c r="I29" s="91" t="s">
        <v>395</v>
      </c>
      <c r="J29" s="66" t="s">
        <v>1258</v>
      </c>
      <c r="K29" s="33">
        <v>4</v>
      </c>
      <c r="L29" s="33">
        <v>180</v>
      </c>
      <c r="M29" s="19">
        <v>5889.9508999999998</v>
      </c>
      <c r="O29" s="16">
        <v>267.60000000000002</v>
      </c>
      <c r="P29" s="16">
        <v>267.2</v>
      </c>
      <c r="Q29" s="100">
        <v>267.60000000000002</v>
      </c>
      <c r="R29" s="100">
        <v>267.5</v>
      </c>
      <c r="S29"/>
      <c r="T29" s="419"/>
      <c r="U29" s="437"/>
      <c r="V29"/>
      <c r="W29"/>
      <c r="X29"/>
      <c r="Y29"/>
    </row>
    <row r="30" spans="1:46">
      <c r="A30" s="45"/>
      <c r="B30" s="45"/>
      <c r="C30" s="38"/>
      <c r="E30" s="19"/>
      <c r="F30" s="19"/>
      <c r="G30" s="47"/>
      <c r="H30" s="1"/>
      <c r="I30" s="57"/>
      <c r="J30" s="92"/>
      <c r="K30" s="33"/>
      <c r="L30" s="33"/>
      <c r="M30" s="19"/>
      <c r="N30" t="s">
        <v>1177</v>
      </c>
      <c r="Q30" s="100" t="s">
        <v>893</v>
      </c>
      <c r="R30" s="100" t="s">
        <v>893</v>
      </c>
      <c r="S30"/>
      <c r="T30"/>
      <c r="U30" s="437"/>
      <c r="V30"/>
      <c r="W30"/>
      <c r="X30"/>
      <c r="Y30"/>
    </row>
    <row r="31" spans="1:46">
      <c r="A31" s="45"/>
      <c r="B31" s="45"/>
      <c r="C31" s="94"/>
      <c r="D31" s="32"/>
      <c r="E31" s="19"/>
      <c r="F31" s="19"/>
      <c r="G31" s="47"/>
      <c r="H31" s="1"/>
      <c r="J31" s="92"/>
      <c r="K31" s="33"/>
      <c r="L31" s="33"/>
      <c r="M31" s="19"/>
      <c r="S31"/>
      <c r="T31"/>
      <c r="U31"/>
      <c r="V31"/>
      <c r="W31"/>
      <c r="X31"/>
      <c r="Y31"/>
    </row>
    <row r="32" spans="1:46">
      <c r="A32" s="45"/>
      <c r="B32" s="45"/>
      <c r="C32" s="38"/>
      <c r="E32" s="19"/>
      <c r="F32" s="19"/>
      <c r="G32" s="47"/>
      <c r="H32" s="1"/>
      <c r="J32" s="92"/>
      <c r="K32" s="33"/>
      <c r="L32" s="33"/>
      <c r="M32" s="19"/>
      <c r="S32"/>
      <c r="T32"/>
      <c r="U32"/>
      <c r="V32"/>
      <c r="W32"/>
      <c r="X32"/>
      <c r="Y32"/>
    </row>
    <row r="33" spans="1:25">
      <c r="A33" s="45"/>
      <c r="B33" s="5" t="s">
        <v>1260</v>
      </c>
      <c r="C33" s="147" t="s">
        <v>1261</v>
      </c>
      <c r="D33" s="84">
        <v>5888.5839999999998</v>
      </c>
      <c r="E33" s="149"/>
      <c r="F33" s="84" t="s">
        <v>1262</v>
      </c>
      <c r="G33" s="84" t="s">
        <v>1263</v>
      </c>
      <c r="H33" s="84" t="s">
        <v>1264</v>
      </c>
      <c r="I33" s="22" t="s">
        <v>1100</v>
      </c>
      <c r="J33" s="84" t="s">
        <v>1101</v>
      </c>
      <c r="K33" s="84" t="s">
        <v>1102</v>
      </c>
      <c r="L33" s="177"/>
      <c r="M33" s="19"/>
      <c r="S33"/>
      <c r="T33"/>
      <c r="U33"/>
      <c r="V33"/>
      <c r="W33"/>
      <c r="X33"/>
      <c r="Y33"/>
    </row>
    <row r="34" spans="1:25">
      <c r="A34" s="45"/>
      <c r="B34" s="183"/>
      <c r="C34" s="147" t="s">
        <v>1099</v>
      </c>
      <c r="D34" s="84">
        <v>5889.9508999999998</v>
      </c>
      <c r="E34" s="149"/>
      <c r="F34" s="84" t="s">
        <v>652</v>
      </c>
      <c r="G34" s="84" t="s">
        <v>653</v>
      </c>
      <c r="H34" s="84" t="s">
        <v>654</v>
      </c>
      <c r="I34" s="22" t="s">
        <v>1294</v>
      </c>
      <c r="J34" s="84" t="s">
        <v>1295</v>
      </c>
      <c r="K34" s="84" t="s">
        <v>501</v>
      </c>
      <c r="L34" s="177"/>
      <c r="M34" s="19"/>
      <c r="S34"/>
      <c r="T34"/>
      <c r="U34"/>
      <c r="V34"/>
      <c r="W34"/>
      <c r="X34"/>
      <c r="Y34"/>
    </row>
    <row r="35" spans="1:25">
      <c r="A35" s="45"/>
      <c r="B35" s="182"/>
      <c r="C35" s="147" t="s">
        <v>502</v>
      </c>
      <c r="D35" s="84">
        <v>5891.451</v>
      </c>
      <c r="E35" s="149"/>
      <c r="F35" s="84" t="s">
        <v>503</v>
      </c>
      <c r="G35" s="84" t="s">
        <v>504</v>
      </c>
      <c r="H35" s="84" t="s">
        <v>505</v>
      </c>
      <c r="I35" s="22" t="s">
        <v>480</v>
      </c>
      <c r="J35" s="84" t="s">
        <v>496</v>
      </c>
      <c r="K35" s="84" t="s">
        <v>440</v>
      </c>
      <c r="L35" s="177"/>
      <c r="M35" s="19"/>
      <c r="S35"/>
      <c r="T35"/>
      <c r="U35"/>
      <c r="V35"/>
      <c r="W35"/>
      <c r="X35"/>
      <c r="Y35"/>
    </row>
    <row r="36" spans="1:25">
      <c r="A36" s="50"/>
      <c r="B36" s="182"/>
      <c r="C36" s="147" t="s">
        <v>497</v>
      </c>
      <c r="D36" s="155">
        <v>7647.38</v>
      </c>
      <c r="E36" s="149"/>
      <c r="F36" s="84" t="s">
        <v>1132</v>
      </c>
      <c r="G36" s="84" t="s">
        <v>1095</v>
      </c>
      <c r="H36" s="84" t="s">
        <v>1293</v>
      </c>
      <c r="I36" s="22" t="s">
        <v>498</v>
      </c>
      <c r="J36" s="84" t="s">
        <v>499</v>
      </c>
      <c r="K36" s="84" t="s">
        <v>500</v>
      </c>
      <c r="L36" s="177"/>
      <c r="M36" s="19"/>
      <c r="N36" s="57"/>
      <c r="S36"/>
      <c r="T36"/>
      <c r="U36"/>
      <c r="V36"/>
      <c r="W36"/>
      <c r="X36"/>
      <c r="Y36"/>
    </row>
    <row r="37" spans="1:25">
      <c r="A37" s="50"/>
      <c r="B37" s="182"/>
      <c r="C37" s="147" t="s">
        <v>374</v>
      </c>
      <c r="D37" s="84">
        <v>7698.9647000000004</v>
      </c>
      <c r="E37" s="149"/>
      <c r="F37" s="84" t="s">
        <v>375</v>
      </c>
      <c r="G37" s="84" t="s">
        <v>376</v>
      </c>
      <c r="H37" s="84" t="s">
        <v>377</v>
      </c>
      <c r="I37" s="22" t="s">
        <v>378</v>
      </c>
      <c r="J37" s="84" t="s">
        <v>379</v>
      </c>
      <c r="K37" s="84" t="s">
        <v>380</v>
      </c>
      <c r="L37" s="177"/>
      <c r="M37" s="19"/>
      <c r="S37"/>
      <c r="T37"/>
      <c r="U37"/>
      <c r="V37"/>
      <c r="W37"/>
      <c r="X37"/>
      <c r="Y37"/>
    </row>
    <row r="38" spans="1:25">
      <c r="A38" s="50"/>
      <c r="B38" s="182"/>
      <c r="C38" s="147"/>
      <c r="D38" s="84"/>
      <c r="E38" s="149"/>
      <c r="F38" s="84"/>
      <c r="G38" s="177"/>
      <c r="H38" s="177"/>
      <c r="J38" s="177"/>
      <c r="K38" s="177"/>
      <c r="L38" s="177"/>
      <c r="M38" s="19"/>
      <c r="S38"/>
      <c r="T38"/>
      <c r="U38"/>
      <c r="V38"/>
      <c r="W38"/>
      <c r="X38"/>
      <c r="Y38"/>
    </row>
    <row r="39" spans="1:25">
      <c r="A39" s="50"/>
      <c r="B39" s="182"/>
      <c r="C39" s="147" t="s">
        <v>1302</v>
      </c>
      <c r="D39" s="748" t="s">
        <v>1297</v>
      </c>
      <c r="E39" s="748"/>
      <c r="F39" s="84" t="s">
        <v>381</v>
      </c>
      <c r="G39" s="177"/>
      <c r="H39" s="177"/>
      <c r="I39" s="173" t="s">
        <v>1139</v>
      </c>
      <c r="J39" s="736" t="s">
        <v>1140</v>
      </c>
      <c r="K39" s="736"/>
      <c r="L39" s="148" t="s">
        <v>1141</v>
      </c>
      <c r="M39" s="19"/>
      <c r="S39"/>
      <c r="T39"/>
      <c r="U39"/>
      <c r="V39"/>
      <c r="W39"/>
      <c r="X39"/>
      <c r="Y39"/>
    </row>
    <row r="40" spans="1:25">
      <c r="A40" s="50"/>
      <c r="B40" s="182"/>
      <c r="C40" s="147" t="s">
        <v>1303</v>
      </c>
      <c r="D40" s="748" t="s">
        <v>1298</v>
      </c>
      <c r="E40" s="748"/>
      <c r="F40" s="19"/>
      <c r="G40" s="177"/>
      <c r="H40" s="177"/>
      <c r="J40" s="736" t="s">
        <v>441</v>
      </c>
      <c r="K40" s="736"/>
      <c r="L40" s="148" t="s">
        <v>1143</v>
      </c>
      <c r="M40" s="19"/>
      <c r="S40"/>
      <c r="T40"/>
      <c r="U40"/>
      <c r="V40"/>
      <c r="W40"/>
      <c r="X40"/>
      <c r="Y40"/>
    </row>
    <row r="41" spans="1:25">
      <c r="A41" s="50"/>
      <c r="B41" s="182"/>
      <c r="C41" s="147" t="s">
        <v>1304</v>
      </c>
      <c r="D41" s="748" t="s">
        <v>1299</v>
      </c>
      <c r="E41" s="748"/>
      <c r="F41" s="19"/>
      <c r="G41" s="177"/>
      <c r="H41" s="177"/>
      <c r="J41" s="177"/>
      <c r="K41" s="177"/>
      <c r="L41" s="177"/>
      <c r="M41" s="19"/>
      <c r="S41"/>
      <c r="T41"/>
      <c r="U41"/>
      <c r="V41"/>
      <c r="W41"/>
      <c r="X41"/>
      <c r="Y41"/>
    </row>
    <row r="42" spans="1:25">
      <c r="A42" s="50"/>
      <c r="B42" s="182"/>
      <c r="C42" s="147" t="s">
        <v>1305</v>
      </c>
      <c r="D42" s="748" t="s">
        <v>1138</v>
      </c>
      <c r="E42" s="748"/>
      <c r="F42" s="19"/>
      <c r="G42" s="177"/>
      <c r="H42" s="177"/>
      <c r="I42" s="177"/>
      <c r="J42" s="177"/>
      <c r="K42" s="177"/>
      <c r="L42" s="177"/>
      <c r="M42" s="19"/>
      <c r="S42"/>
      <c r="T42"/>
      <c r="U42"/>
      <c r="V42"/>
      <c r="W42"/>
      <c r="X42"/>
      <c r="Y42"/>
    </row>
    <row r="43" spans="1:25">
      <c r="A43" s="45"/>
      <c r="B43" s="182"/>
      <c r="C43" s="85"/>
      <c r="D43" s="177"/>
      <c r="E43" s="15"/>
      <c r="F43" s="19"/>
      <c r="G43" s="177"/>
      <c r="H43" s="177"/>
      <c r="I43" s="177"/>
      <c r="J43" s="177"/>
      <c r="K43" s="177"/>
      <c r="L43" s="177"/>
      <c r="M43" s="19"/>
      <c r="S43"/>
      <c r="T43"/>
      <c r="U43"/>
      <c r="V43"/>
      <c r="W43"/>
      <c r="X43"/>
      <c r="Y43"/>
    </row>
    <row r="44" spans="1:25">
      <c r="A44" s="50"/>
      <c r="B44" s="182"/>
      <c r="C44" s="28" t="s">
        <v>786</v>
      </c>
      <c r="D44" s="175">
        <v>1</v>
      </c>
      <c r="E44" s="749" t="s">
        <v>1032</v>
      </c>
      <c r="F44" s="749"/>
      <c r="G44" s="749"/>
      <c r="H44" s="177"/>
      <c r="I44" s="177"/>
      <c r="J44" s="177"/>
      <c r="K44" s="177"/>
      <c r="L44" s="177"/>
      <c r="M44" s="19"/>
      <c r="N44" s="57"/>
      <c r="S44"/>
      <c r="T44"/>
      <c r="U44"/>
      <c r="V44"/>
      <c r="W44"/>
      <c r="X44"/>
      <c r="Y44"/>
    </row>
    <row r="45" spans="1:25">
      <c r="A45" s="50"/>
      <c r="B45" s="182"/>
      <c r="C45" s="19"/>
      <c r="D45" s="28"/>
      <c r="E45" s="750" t="s">
        <v>1183</v>
      </c>
      <c r="F45" s="751"/>
      <c r="G45" s="751"/>
      <c r="H45" s="177"/>
      <c r="I45" s="177"/>
      <c r="J45" s="177"/>
      <c r="K45" s="177"/>
      <c r="L45" s="177"/>
      <c r="M45" s="19"/>
      <c r="S45"/>
      <c r="T45"/>
      <c r="U45"/>
      <c r="V45"/>
      <c r="W45"/>
      <c r="X45"/>
      <c r="Y45"/>
    </row>
    <row r="46" spans="1:25">
      <c r="A46" s="50"/>
      <c r="B46" s="182"/>
      <c r="C46" s="85"/>
      <c r="D46" s="28">
        <v>2</v>
      </c>
      <c r="E46" s="749" t="s">
        <v>1008</v>
      </c>
      <c r="F46" s="749"/>
      <c r="G46" s="749"/>
      <c r="H46" s="177"/>
      <c r="I46" s="177"/>
      <c r="J46" s="177"/>
      <c r="K46" s="177"/>
      <c r="L46" s="177"/>
      <c r="M46" s="19"/>
      <c r="S46"/>
      <c r="T46"/>
      <c r="U46"/>
      <c r="V46"/>
      <c r="W46"/>
      <c r="X46"/>
      <c r="Y46"/>
    </row>
    <row r="47" spans="1:25">
      <c r="A47" s="50"/>
      <c r="B47" s="182"/>
      <c r="C47" s="85"/>
      <c r="D47" s="28"/>
      <c r="E47" s="750" t="s">
        <v>1009</v>
      </c>
      <c r="F47" s="751"/>
      <c r="G47" s="751"/>
      <c r="H47" s="177"/>
      <c r="I47" s="177"/>
      <c r="J47" s="177"/>
      <c r="K47" s="177"/>
      <c r="L47" s="177"/>
      <c r="M47" s="19"/>
      <c r="N47" s="57"/>
      <c r="S47"/>
      <c r="T47"/>
      <c r="U47"/>
      <c r="V47"/>
      <c r="W47"/>
      <c r="X47"/>
      <c r="Y47"/>
    </row>
    <row r="48" spans="1:25">
      <c r="A48" s="45"/>
      <c r="B48" s="182"/>
      <c r="C48" s="177"/>
      <c r="D48" s="175">
        <v>3</v>
      </c>
      <c r="E48" s="736" t="s">
        <v>1010</v>
      </c>
      <c r="F48" s="736"/>
      <c r="G48" s="736"/>
      <c r="H48" s="177"/>
      <c r="I48" s="177"/>
      <c r="J48" s="177"/>
      <c r="K48" s="177"/>
      <c r="L48" s="177"/>
      <c r="M48" s="19"/>
      <c r="S48"/>
      <c r="T48"/>
      <c r="U48"/>
      <c r="V48"/>
      <c r="W48"/>
      <c r="X48"/>
      <c r="Y48"/>
    </row>
    <row r="49" spans="1:25">
      <c r="A49" s="59"/>
      <c r="B49" s="182"/>
      <c r="C49" s="177"/>
      <c r="D49" s="175"/>
      <c r="E49" s="746" t="s">
        <v>1353</v>
      </c>
      <c r="F49" s="746"/>
      <c r="G49" s="746"/>
      <c r="H49" s="177"/>
      <c r="I49" s="177"/>
      <c r="J49" s="177"/>
      <c r="K49" s="177"/>
      <c r="L49" s="177"/>
      <c r="M49" s="19"/>
      <c r="S49"/>
      <c r="T49"/>
      <c r="U49"/>
      <c r="V49"/>
      <c r="W49"/>
      <c r="X49"/>
      <c r="Y49"/>
    </row>
    <row r="50" spans="1:25">
      <c r="A50" s="50"/>
      <c r="B50" s="182"/>
      <c r="C50" s="177"/>
      <c r="D50" s="175">
        <v>4</v>
      </c>
      <c r="E50" s="736" t="s">
        <v>1035</v>
      </c>
      <c r="F50" s="736"/>
      <c r="G50" s="736"/>
      <c r="H50" s="177"/>
      <c r="I50" s="177"/>
      <c r="J50" s="177"/>
      <c r="K50" s="177"/>
      <c r="L50" s="177"/>
      <c r="M50" s="19"/>
      <c r="S50"/>
      <c r="T50"/>
      <c r="U50"/>
      <c r="V50"/>
      <c r="W50"/>
      <c r="X50"/>
      <c r="Y50"/>
    </row>
    <row r="51" spans="1: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S51"/>
      <c r="T51"/>
      <c r="U51"/>
      <c r="V51"/>
      <c r="W51"/>
      <c r="X51"/>
      <c r="Y51"/>
    </row>
    <row r="52" spans="1: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S52"/>
      <c r="T52"/>
      <c r="U52"/>
      <c r="V52"/>
      <c r="W52"/>
      <c r="X52"/>
      <c r="Y52"/>
    </row>
    <row r="53" spans="1: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/>
      <c r="U53"/>
      <c r="V53"/>
      <c r="W53"/>
      <c r="X53"/>
      <c r="Y53"/>
    </row>
    <row r="54" spans="1:25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  <c r="S54"/>
      <c r="T54"/>
      <c r="U54"/>
      <c r="V54"/>
      <c r="W54"/>
      <c r="X54"/>
      <c r="Y54"/>
    </row>
    <row r="55" spans="1:25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  <c r="S55"/>
      <c r="T55"/>
      <c r="U55"/>
      <c r="V55"/>
      <c r="W55"/>
      <c r="X55"/>
      <c r="Y55"/>
    </row>
    <row r="56" spans="1:25">
      <c r="A56" s="50"/>
      <c r="B56" s="25"/>
      <c r="C56" s="94"/>
      <c r="D56" s="32"/>
      <c r="E56" s="19"/>
      <c r="F56" s="16"/>
      <c r="G56" s="1"/>
      <c r="H56" s="1"/>
      <c r="I56" s="57"/>
      <c r="S56"/>
      <c r="T56"/>
      <c r="U56"/>
      <c r="V56"/>
      <c r="W56"/>
      <c r="X56"/>
      <c r="Y56"/>
    </row>
    <row r="57" spans="1:25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O57" s="16"/>
      <c r="P57" s="16"/>
      <c r="S57"/>
      <c r="T57"/>
      <c r="U57"/>
      <c r="V57"/>
      <c r="W57"/>
      <c r="X57"/>
      <c r="Y57"/>
    </row>
    <row r="58" spans="1: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S58"/>
      <c r="T58"/>
      <c r="U58"/>
      <c r="V58"/>
      <c r="W58"/>
      <c r="X58"/>
      <c r="Y58"/>
    </row>
    <row r="59" spans="1: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S60"/>
      <c r="T60"/>
      <c r="U60"/>
      <c r="V60"/>
      <c r="W60"/>
      <c r="X60"/>
      <c r="Y60"/>
    </row>
    <row r="61" spans="1: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</row>
    <row r="62" spans="1: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70" spans="1:25">
      <c r="B70" s="20"/>
      <c r="C70" s="21"/>
      <c r="D70" s="51"/>
      <c r="E70" s="22"/>
      <c r="F70" s="22"/>
      <c r="G70" s="84"/>
      <c r="H70" s="84"/>
      <c r="I70" s="22"/>
      <c r="J70" s="84"/>
      <c r="K70" s="84"/>
      <c r="S70"/>
      <c r="T70"/>
      <c r="U70"/>
      <c r="V70"/>
      <c r="W70"/>
      <c r="X70"/>
      <c r="Y70"/>
    </row>
    <row r="71" spans="1:25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25">
      <c r="B72" s="20"/>
      <c r="C72" s="21"/>
      <c r="D72" s="51"/>
      <c r="E72" s="22"/>
      <c r="F72" s="84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25">
      <c r="B73" s="20"/>
      <c r="C73" s="89"/>
      <c r="D73" s="51"/>
      <c r="E73" s="22"/>
      <c r="F73" s="22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>
      <c r="B74" s="20"/>
      <c r="C74" s="21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>
      <c r="B75" s="23"/>
      <c r="C75" s="22"/>
      <c r="D75" s="51"/>
      <c r="E75" s="22"/>
      <c r="K75" s="1"/>
      <c r="S75"/>
      <c r="T75"/>
      <c r="U75"/>
      <c r="V75"/>
      <c r="W75"/>
      <c r="X75"/>
      <c r="Y75"/>
    </row>
    <row r="76" spans="1:25">
      <c r="B76" s="20"/>
      <c r="C76" s="61"/>
      <c r="D76" s="61"/>
      <c r="E76" s="22"/>
      <c r="K76" s="1"/>
      <c r="S76"/>
      <c r="T76"/>
      <c r="U76"/>
      <c r="V76"/>
      <c r="W76"/>
      <c r="X76"/>
      <c r="Y76"/>
    </row>
    <row r="77" spans="1:25">
      <c r="B77" s="20"/>
      <c r="C77" s="61"/>
      <c r="D77" s="61"/>
      <c r="E77" s="8"/>
      <c r="K77" s="1"/>
      <c r="S77"/>
      <c r="T77"/>
      <c r="U77"/>
      <c r="V77"/>
      <c r="W77"/>
      <c r="X77"/>
      <c r="Y77"/>
    </row>
    <row r="78" spans="1:25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>
      <c r="B79" s="20"/>
      <c r="C79" s="61"/>
      <c r="D79" s="61"/>
      <c r="E79" s="8"/>
      <c r="F79" s="1"/>
      <c r="G79" s="16"/>
      <c r="H79" s="16"/>
      <c r="S79"/>
      <c r="T79"/>
      <c r="U79"/>
      <c r="V79"/>
      <c r="W79"/>
      <c r="X79"/>
      <c r="Y79"/>
    </row>
    <row r="80" spans="1:25">
      <c r="B80" s="2"/>
      <c r="C80" s="1"/>
      <c r="D80" s="38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3"/>
      <c r="C81" s="6"/>
      <c r="D81" s="43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S82"/>
      <c r="T82"/>
      <c r="U82"/>
      <c r="V82"/>
      <c r="W82"/>
      <c r="X82"/>
      <c r="Y82"/>
    </row>
    <row r="83" spans="2:25">
      <c r="C83" s="1"/>
      <c r="D83" s="38"/>
      <c r="E83" s="1"/>
      <c r="F83" s="1"/>
      <c r="G83" s="1"/>
      <c r="H83" s="1"/>
      <c r="I83" s="17"/>
      <c r="J83" s="1"/>
      <c r="K83" s="1"/>
      <c r="S83"/>
      <c r="T83"/>
      <c r="U83"/>
      <c r="V83"/>
      <c r="W83"/>
      <c r="X83"/>
      <c r="Y83"/>
    </row>
    <row r="84" spans="2:25">
      <c r="B84" s="3"/>
      <c r="C84" s="6"/>
      <c r="D84" s="62"/>
      <c r="E84" s="62"/>
      <c r="F84" s="62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24"/>
      <c r="C85" s="3"/>
      <c r="D85" s="58"/>
      <c r="E85" s="47"/>
      <c r="F85" s="47"/>
      <c r="G85" s="22"/>
      <c r="H85" s="22"/>
      <c r="J85" s="1"/>
      <c r="K85" s="1"/>
      <c r="S85"/>
      <c r="T85"/>
      <c r="U85"/>
      <c r="V85"/>
      <c r="W85"/>
      <c r="X85"/>
      <c r="Y85"/>
    </row>
    <row r="86" spans="2:25">
      <c r="B86" s="2"/>
      <c r="C86" s="67"/>
      <c r="D86" s="62"/>
      <c r="E86" s="62"/>
      <c r="F86" s="62"/>
      <c r="G86" s="22"/>
      <c r="H86" s="22"/>
      <c r="S86"/>
      <c r="T86"/>
      <c r="U86"/>
      <c r="V86"/>
      <c r="W86"/>
      <c r="X86"/>
      <c r="Y86"/>
    </row>
    <row r="87" spans="2:25">
      <c r="B87" s="2"/>
      <c r="C87" s="3"/>
      <c r="D87" s="58"/>
      <c r="E87" s="47"/>
      <c r="F87" s="47"/>
      <c r="G87" s="22"/>
      <c r="H87" s="22"/>
      <c r="S87"/>
      <c r="T87"/>
      <c r="U87"/>
      <c r="V87"/>
      <c r="W87"/>
      <c r="X87"/>
      <c r="Y87"/>
    </row>
    <row r="88" spans="2:25">
      <c r="C88" s="6"/>
      <c r="D88" s="87"/>
      <c r="E88" s="87"/>
      <c r="F88" s="87"/>
      <c r="G88" s="22"/>
      <c r="H88" s="22"/>
      <c r="S88"/>
      <c r="T88"/>
      <c r="U88"/>
      <c r="V88"/>
      <c r="W88"/>
      <c r="X88"/>
      <c r="Y88"/>
    </row>
    <row r="89" spans="2:25">
      <c r="C89" s="5"/>
      <c r="D89" s="1"/>
      <c r="E89" s="1"/>
      <c r="F89" s="1"/>
      <c r="G89" s="1"/>
      <c r="H89" s="1"/>
      <c r="I89" s="40"/>
      <c r="S89"/>
      <c r="T89"/>
      <c r="U89"/>
      <c r="V89"/>
      <c r="W89"/>
      <c r="X89"/>
      <c r="Y89"/>
    </row>
    <row r="90" spans="2:25">
      <c r="C90" s="6"/>
      <c r="D90" s="87"/>
      <c r="E90" s="87"/>
      <c r="F90" s="87"/>
      <c r="G90" s="1"/>
      <c r="H90" s="1"/>
      <c r="I90" s="17"/>
      <c r="S90"/>
      <c r="T90"/>
      <c r="U90"/>
      <c r="V90"/>
      <c r="W90"/>
      <c r="X90"/>
      <c r="Y90"/>
    </row>
    <row r="91" spans="2:25">
      <c r="D91" s="1"/>
      <c r="E91" s="1"/>
      <c r="F91" s="1"/>
      <c r="G91" s="1"/>
      <c r="H91" s="1"/>
      <c r="I91" s="17"/>
      <c r="S91"/>
      <c r="T91"/>
      <c r="U91"/>
      <c r="V91"/>
      <c r="W91"/>
      <c r="X91"/>
      <c r="Y91"/>
    </row>
  </sheetData>
  <sheetCalcPr fullCalcOnLoad="1"/>
  <mergeCells count="33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9:E39"/>
    <mergeCell ref="J39:K39"/>
    <mergeCell ref="O12:P12"/>
    <mergeCell ref="F6:I6"/>
    <mergeCell ref="F7:I7"/>
    <mergeCell ref="G12:H12"/>
    <mergeCell ref="F8:I8"/>
    <mergeCell ref="F9:I9"/>
    <mergeCell ref="D40:E40"/>
    <mergeCell ref="J40:K40"/>
    <mergeCell ref="D41:E41"/>
    <mergeCell ref="D42:E42"/>
    <mergeCell ref="E44:G44"/>
    <mergeCell ref="E50:G50"/>
    <mergeCell ref="E45:G45"/>
    <mergeCell ref="E46:G46"/>
    <mergeCell ref="E47:G47"/>
    <mergeCell ref="E48:G48"/>
    <mergeCell ref="E49:G49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H1" workbookViewId="0">
      <selection activeCell="AT38" sqref="AT38"/>
    </sheetView>
  </sheetViews>
  <sheetFormatPr baseColWidth="10" defaultColWidth="8.83203125" defaultRowHeight="12"/>
  <cols>
    <col min="1" max="1" width="15.1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19" width="11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237</v>
      </c>
      <c r="B4" s="3"/>
      <c r="C4" s="6"/>
      <c r="D4" s="43"/>
      <c r="E4" s="204"/>
      <c r="F4" s="738" t="s">
        <v>615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854</v>
      </c>
      <c r="G5" s="738"/>
      <c r="H5" s="738"/>
      <c r="I5" s="738"/>
      <c r="J5" s="7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218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1"/>
      <c r="G8" s="1"/>
      <c r="H8" s="1"/>
      <c r="I8" s="205" t="s">
        <v>1205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4"/>
      <c r="D9" s="43"/>
      <c r="E9" s="8"/>
      <c r="F9" s="203"/>
      <c r="G9" s="203"/>
      <c r="H9" s="203"/>
      <c r="I9" s="205" t="s">
        <v>1206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0.16666666666666666</v>
      </c>
      <c r="D14" s="32">
        <v>0</v>
      </c>
      <c r="E14" s="33">
        <v>10</v>
      </c>
      <c r="F14" s="19" t="s">
        <v>1037</v>
      </c>
      <c r="G14" s="33">
        <v>1190</v>
      </c>
      <c r="H14" s="33">
        <v>1094</v>
      </c>
      <c r="I14" s="77" t="s">
        <v>1334</v>
      </c>
      <c r="J14" s="66" t="s">
        <v>1258</v>
      </c>
      <c r="K14" s="33">
        <v>4</v>
      </c>
      <c r="L14" s="33">
        <v>180</v>
      </c>
      <c r="M14" s="19">
        <v>5889.9508999999998</v>
      </c>
      <c r="O14" s="104">
        <v>268</v>
      </c>
      <c r="P14" s="104">
        <v>267</v>
      </c>
      <c r="Q14" s="105">
        <f>AVERAGE(O14:O16)</f>
        <v>267.86666666666662</v>
      </c>
      <c r="R14" s="105">
        <f>AVERAGE(P14:P16)</f>
        <v>267.16666666666669</v>
      </c>
      <c r="S14"/>
      <c r="T14" s="420"/>
      <c r="U14" s="439"/>
      <c r="V14" s="344"/>
      <c r="W14"/>
      <c r="X14"/>
      <c r="Y14"/>
    </row>
    <row r="15" spans="1:47" ht="13">
      <c r="A15" s="45" t="s">
        <v>1338</v>
      </c>
      <c r="B15" s="45" t="s">
        <v>1266</v>
      </c>
      <c r="C15" s="38">
        <v>0.17222222222222225</v>
      </c>
      <c r="D15" s="32">
        <v>0</v>
      </c>
      <c r="E15" s="1">
        <v>30</v>
      </c>
      <c r="F15" s="19" t="s">
        <v>1037</v>
      </c>
      <c r="G15" s="47">
        <v>1190</v>
      </c>
      <c r="H15" s="1">
        <v>987</v>
      </c>
      <c r="I15" s="35" t="s">
        <v>526</v>
      </c>
      <c r="J15" s="66" t="s">
        <v>1258</v>
      </c>
      <c r="K15" s="33">
        <v>4</v>
      </c>
      <c r="L15" s="33">
        <v>180</v>
      </c>
      <c r="M15" s="19">
        <v>5891.451</v>
      </c>
      <c r="N15" s="57" t="s">
        <v>692</v>
      </c>
      <c r="O15" s="100">
        <v>267.8</v>
      </c>
      <c r="P15" s="100">
        <v>267.2</v>
      </c>
      <c r="Q15" s="100">
        <v>267.89999999999998</v>
      </c>
      <c r="R15" s="100">
        <v>267.2</v>
      </c>
      <c r="S15"/>
      <c r="T15" s="421"/>
      <c r="U15" s="440"/>
      <c r="V15" s="344"/>
      <c r="W15"/>
      <c r="X15"/>
      <c r="Y15"/>
    </row>
    <row r="16" spans="1:47" ht="13">
      <c r="A16" s="45" t="s">
        <v>1338</v>
      </c>
      <c r="B16" s="45" t="s">
        <v>1339</v>
      </c>
      <c r="C16" s="38">
        <v>0.17569444444444446</v>
      </c>
      <c r="D16" s="32">
        <v>0</v>
      </c>
      <c r="E16" s="1">
        <v>30</v>
      </c>
      <c r="F16" s="19" t="s">
        <v>1037</v>
      </c>
      <c r="G16" s="1">
        <v>1070</v>
      </c>
      <c r="H16" s="1">
        <v>867</v>
      </c>
      <c r="I16" s="91" t="s">
        <v>239</v>
      </c>
      <c r="J16" s="66" t="s">
        <v>1258</v>
      </c>
      <c r="K16" s="33">
        <v>4</v>
      </c>
      <c r="L16" s="33">
        <v>180</v>
      </c>
      <c r="M16" s="19">
        <v>5891.451</v>
      </c>
      <c r="N16" s="57"/>
      <c r="O16" s="100">
        <v>267.8</v>
      </c>
      <c r="P16" s="100">
        <v>267.3</v>
      </c>
      <c r="Q16" s="100">
        <v>267.89999999999998</v>
      </c>
      <c r="R16" s="100">
        <v>267.2</v>
      </c>
      <c r="S16"/>
      <c r="T16" s="421"/>
      <c r="U16" s="440"/>
      <c r="V16" s="344"/>
      <c r="W16"/>
      <c r="X16"/>
      <c r="Y16"/>
    </row>
    <row r="17" spans="1:46" ht="13">
      <c r="A17" s="45" t="s">
        <v>1338</v>
      </c>
      <c r="B17" s="45" t="s">
        <v>1340</v>
      </c>
      <c r="C17" s="38">
        <v>0.18888888888888888</v>
      </c>
      <c r="D17" s="32">
        <v>0</v>
      </c>
      <c r="E17" s="1">
        <v>30</v>
      </c>
      <c r="F17" s="16" t="s">
        <v>1038</v>
      </c>
      <c r="G17" s="1">
        <v>880</v>
      </c>
      <c r="H17" s="1">
        <v>860</v>
      </c>
      <c r="I17" s="35" t="s">
        <v>526</v>
      </c>
      <c r="J17" s="66" t="s">
        <v>1258</v>
      </c>
      <c r="K17" s="33">
        <v>4</v>
      </c>
      <c r="L17" s="33">
        <v>180</v>
      </c>
      <c r="M17" s="80">
        <v>7647.38</v>
      </c>
      <c r="N17" s="57" t="s">
        <v>981</v>
      </c>
      <c r="O17" s="100">
        <v>266</v>
      </c>
      <c r="P17" s="100">
        <v>260.3</v>
      </c>
      <c r="Q17" s="100">
        <f>AVERAGE(O17,O24)</f>
        <v>266</v>
      </c>
      <c r="R17" s="100">
        <f>AVERAGE(P17,P24)</f>
        <v>260.3</v>
      </c>
      <c r="S17"/>
      <c r="T17" s="421"/>
      <c r="U17" s="440"/>
      <c r="V17" s="344"/>
      <c r="W17"/>
      <c r="X17"/>
      <c r="Y17"/>
    </row>
    <row r="18" spans="1:46" ht="13">
      <c r="A18" s="45" t="s">
        <v>437</v>
      </c>
      <c r="B18" s="45" t="s">
        <v>1269</v>
      </c>
      <c r="C18" s="15">
        <v>0.40486111111111112</v>
      </c>
      <c r="D18" s="32"/>
      <c r="E18" s="19">
        <v>300</v>
      </c>
      <c r="F18" s="16" t="s">
        <v>1039</v>
      </c>
      <c r="G18" s="1">
        <v>870</v>
      </c>
      <c r="H18" s="1">
        <v>775</v>
      </c>
      <c r="I18" t="s">
        <v>1300</v>
      </c>
      <c r="J18" s="92" t="s">
        <v>796</v>
      </c>
      <c r="K18" s="33">
        <v>4</v>
      </c>
      <c r="L18" s="33">
        <v>180</v>
      </c>
      <c r="M18" s="19">
        <v>7698.9647000000004</v>
      </c>
      <c r="N18" s="91"/>
      <c r="O18" s="100"/>
      <c r="P18" s="100"/>
      <c r="Q18" s="100">
        <v>266</v>
      </c>
      <c r="R18" s="100">
        <v>260.3</v>
      </c>
      <c r="S18" s="431" t="s">
        <v>652</v>
      </c>
      <c r="T18" s="421">
        <v>0</v>
      </c>
      <c r="U18" s="440">
        <v>0</v>
      </c>
      <c r="V18" s="344" t="s">
        <v>13</v>
      </c>
      <c r="W18" s="695">
        <v>-85.795579641776953</v>
      </c>
      <c r="X18" s="695">
        <v>18.959379450563588</v>
      </c>
      <c r="Y18" s="695">
        <v>159.43226567968327</v>
      </c>
      <c r="Z18" s="699">
        <v>315.63787000000002</v>
      </c>
      <c r="AA18" s="699">
        <v>-12.456569999999999</v>
      </c>
      <c r="AB18" s="696">
        <v>130.1019</v>
      </c>
      <c r="AC18" s="696">
        <v>29.526499999999999</v>
      </c>
      <c r="AD18" s="698">
        <v>18.192028812699998</v>
      </c>
      <c r="AE18" s="696">
        <v>2.0209999999999999</v>
      </c>
      <c r="AF18" s="696">
        <v>0.32</v>
      </c>
      <c r="AG18" s="696">
        <v>4.97</v>
      </c>
      <c r="AH18" s="696">
        <v>62.75</v>
      </c>
      <c r="AI18" s="695">
        <v>1961.433</v>
      </c>
      <c r="AJ18" s="696">
        <v>1.9375</v>
      </c>
      <c r="AK18" s="696">
        <v>-5.6587899999999998</v>
      </c>
      <c r="AL18" s="696">
        <v>286.70137999999997</v>
      </c>
      <c r="AM18" s="696">
        <v>-0.82750999999999997</v>
      </c>
      <c r="AN18" s="694">
        <v>151470822.80000001</v>
      </c>
      <c r="AO18" s="697">
        <v>-0.59538720000000001</v>
      </c>
      <c r="AP18" s="694">
        <v>365412.17368000001</v>
      </c>
      <c r="AQ18" s="697">
        <v>-0.23841609999999999</v>
      </c>
      <c r="AR18" s="696">
        <v>104.63800000000001</v>
      </c>
      <c r="AS18" s="694" t="s">
        <v>473</v>
      </c>
      <c r="AT18" s="696">
        <v>75.228300000000004</v>
      </c>
    </row>
    <row r="19" spans="1:46" ht="13">
      <c r="A19" s="45" t="s">
        <v>437</v>
      </c>
      <c r="B19" s="45" t="s">
        <v>1244</v>
      </c>
      <c r="C19" s="38">
        <v>0.41041666666666665</v>
      </c>
      <c r="E19" s="19">
        <v>300</v>
      </c>
      <c r="F19" s="16" t="s">
        <v>1039</v>
      </c>
      <c r="G19" s="1">
        <v>870</v>
      </c>
      <c r="H19" s="1">
        <v>775</v>
      </c>
      <c r="I19" s="57" t="s">
        <v>792</v>
      </c>
      <c r="J19" s="92" t="s">
        <v>796</v>
      </c>
      <c r="K19" s="33">
        <v>4</v>
      </c>
      <c r="L19" s="33">
        <v>180</v>
      </c>
      <c r="M19" s="19">
        <v>7698.9647000000004</v>
      </c>
      <c r="N19" s="91"/>
      <c r="O19" s="100"/>
      <c r="P19" s="100"/>
      <c r="Q19" s="100">
        <v>266</v>
      </c>
      <c r="R19" s="100">
        <v>260.3</v>
      </c>
      <c r="S19" s="431" t="s">
        <v>652</v>
      </c>
      <c r="T19" s="421">
        <v>0</v>
      </c>
      <c r="U19" s="440">
        <v>0</v>
      </c>
      <c r="V19" s="344" t="s">
        <v>203</v>
      </c>
      <c r="W19" s="695">
        <v>-86.217836413629712</v>
      </c>
      <c r="X19" s="695">
        <v>14.964318799922085</v>
      </c>
      <c r="Y19" s="695">
        <v>365.2624561940238</v>
      </c>
      <c r="Z19" s="699">
        <v>315.6943</v>
      </c>
      <c r="AA19" s="699">
        <v>-12.43998</v>
      </c>
      <c r="AB19" s="696">
        <v>131.75040000000001</v>
      </c>
      <c r="AC19" s="696">
        <v>30.788499999999999</v>
      </c>
      <c r="AD19" s="698">
        <v>18.325727198999999</v>
      </c>
      <c r="AE19" s="696">
        <v>1.9470000000000001</v>
      </c>
      <c r="AF19" s="696">
        <v>0.308</v>
      </c>
      <c r="AG19" s="696">
        <v>4.9800000000000004</v>
      </c>
      <c r="AH19" s="696">
        <v>62.706000000000003</v>
      </c>
      <c r="AI19" s="695">
        <v>1962.0360000000001</v>
      </c>
      <c r="AJ19" s="696">
        <v>1.9221299999999999</v>
      </c>
      <c r="AK19" s="696">
        <v>-5.6584899999999996</v>
      </c>
      <c r="AL19" s="696">
        <v>286.63357999999999</v>
      </c>
      <c r="AM19" s="696">
        <v>-0.82767000000000002</v>
      </c>
      <c r="AN19" s="694">
        <v>151470537</v>
      </c>
      <c r="AO19" s="697">
        <v>-0.5957306</v>
      </c>
      <c r="AP19" s="694">
        <v>365299.98362999997</v>
      </c>
      <c r="AQ19" s="697">
        <v>-0.2290382</v>
      </c>
      <c r="AR19" s="696">
        <v>104.58580000000001</v>
      </c>
      <c r="AS19" s="694" t="s">
        <v>473</v>
      </c>
      <c r="AT19" s="696">
        <v>75.280500000000004</v>
      </c>
    </row>
    <row r="20" spans="1:46" ht="13">
      <c r="A20" s="45" t="s">
        <v>437</v>
      </c>
      <c r="B20" s="45" t="s">
        <v>1221</v>
      </c>
      <c r="C20" s="38">
        <v>0.4152777777777778</v>
      </c>
      <c r="E20" s="19">
        <v>300</v>
      </c>
      <c r="F20" s="16" t="s">
        <v>1039</v>
      </c>
      <c r="G20" s="1">
        <v>870</v>
      </c>
      <c r="H20" s="1">
        <v>775</v>
      </c>
      <c r="I20" t="s">
        <v>754</v>
      </c>
      <c r="J20" s="92" t="s">
        <v>796</v>
      </c>
      <c r="K20" s="33">
        <v>4</v>
      </c>
      <c r="L20" s="33">
        <v>180</v>
      </c>
      <c r="M20" s="19">
        <v>7698.9647000000004</v>
      </c>
      <c r="O20" s="100"/>
      <c r="P20" s="100"/>
      <c r="Q20" s="100">
        <v>266</v>
      </c>
      <c r="R20" s="100">
        <v>260.3</v>
      </c>
      <c r="S20" s="431" t="s">
        <v>652</v>
      </c>
      <c r="T20" s="421">
        <v>28</v>
      </c>
      <c r="U20" s="440">
        <v>0</v>
      </c>
      <c r="V20" s="344" t="s">
        <v>13</v>
      </c>
      <c r="W20" s="695">
        <v>-86.770670254603971</v>
      </c>
      <c r="X20" s="695">
        <v>9.1806293435430408</v>
      </c>
      <c r="Y20" s="695">
        <v>782.58061900089524</v>
      </c>
      <c r="Z20" s="699">
        <v>315.73617999999999</v>
      </c>
      <c r="AA20" s="699">
        <v>-12.42742</v>
      </c>
      <c r="AB20" s="696">
        <v>133.02250000000001</v>
      </c>
      <c r="AC20" s="696">
        <v>31.714500000000001</v>
      </c>
      <c r="AD20" s="698">
        <v>18.4260009887</v>
      </c>
      <c r="AE20" s="696">
        <v>1.8959999999999999</v>
      </c>
      <c r="AF20" s="696">
        <v>0.3</v>
      </c>
      <c r="AG20" s="696">
        <v>4.9800000000000004</v>
      </c>
      <c r="AH20" s="696">
        <v>62.673000000000002</v>
      </c>
      <c r="AI20" s="695">
        <v>1962.472</v>
      </c>
      <c r="AJ20" s="696">
        <v>1.9102399999999999</v>
      </c>
      <c r="AK20" s="696">
        <v>-5.6584899999999996</v>
      </c>
      <c r="AL20" s="696">
        <v>286.58273000000003</v>
      </c>
      <c r="AM20" s="696">
        <v>-0.82777999999999996</v>
      </c>
      <c r="AN20" s="694">
        <v>151470322.5</v>
      </c>
      <c r="AO20" s="697">
        <v>-0.59598720000000005</v>
      </c>
      <c r="AP20" s="694">
        <v>365218.83283000003</v>
      </c>
      <c r="AQ20" s="697">
        <v>-0.22181590000000001</v>
      </c>
      <c r="AR20" s="696">
        <v>104.5471</v>
      </c>
      <c r="AS20" s="694" t="s">
        <v>473</v>
      </c>
      <c r="AT20" s="696">
        <v>75.319199999999995</v>
      </c>
    </row>
    <row r="21" spans="1:46" ht="13">
      <c r="A21" s="50" t="s">
        <v>1345</v>
      </c>
      <c r="B21" s="25" t="s">
        <v>1182</v>
      </c>
      <c r="C21" s="38">
        <v>0.42083333333333334</v>
      </c>
      <c r="E21" s="19">
        <v>300</v>
      </c>
      <c r="F21" s="16" t="s">
        <v>1039</v>
      </c>
      <c r="G21" s="1">
        <v>870</v>
      </c>
      <c r="H21" s="1">
        <v>775</v>
      </c>
      <c r="I21" s="57" t="s">
        <v>1300</v>
      </c>
      <c r="J21" s="92" t="s">
        <v>796</v>
      </c>
      <c r="K21" s="33">
        <v>4</v>
      </c>
      <c r="L21" s="33">
        <v>180</v>
      </c>
      <c r="M21" s="19">
        <v>7698.9647000000004</v>
      </c>
      <c r="O21" s="100"/>
      <c r="P21" s="100"/>
      <c r="Q21" s="100">
        <v>266</v>
      </c>
      <c r="R21" s="100">
        <v>260.3</v>
      </c>
      <c r="S21" s="431" t="s">
        <v>1262</v>
      </c>
      <c r="T21" s="421">
        <v>0</v>
      </c>
      <c r="U21" s="440">
        <v>0</v>
      </c>
      <c r="V21" s="344" t="s">
        <v>13</v>
      </c>
      <c r="W21" s="695">
        <v>-88.3442972759035</v>
      </c>
      <c r="X21" s="695">
        <v>-5.4000259652295979</v>
      </c>
      <c r="Y21" s="695">
        <v>159.30578834645303</v>
      </c>
      <c r="Z21" s="699">
        <v>315.79831000000001</v>
      </c>
      <c r="AA21" s="699">
        <v>-12.40837</v>
      </c>
      <c r="AB21" s="696">
        <v>134.99029999999999</v>
      </c>
      <c r="AC21" s="696">
        <v>33.0685</v>
      </c>
      <c r="AD21" s="698">
        <v>18.576411673300001</v>
      </c>
      <c r="AE21" s="696">
        <v>1.827</v>
      </c>
      <c r="AF21" s="696">
        <v>0.28899999999999998</v>
      </c>
      <c r="AG21" s="696">
        <v>4.9800000000000004</v>
      </c>
      <c r="AH21" s="696">
        <v>62.624000000000002</v>
      </c>
      <c r="AI21" s="695">
        <v>1963.0989999999999</v>
      </c>
      <c r="AJ21" s="696">
        <v>1.89181</v>
      </c>
      <c r="AK21" s="696">
        <v>-5.6588799999999999</v>
      </c>
      <c r="AL21" s="696">
        <v>286.50646</v>
      </c>
      <c r="AM21" s="696">
        <v>-0.82794999999999996</v>
      </c>
      <c r="AN21" s="694">
        <v>151470000.5</v>
      </c>
      <c r="AO21" s="697">
        <v>-0.59637050000000003</v>
      </c>
      <c r="AP21" s="694">
        <v>365102.05181999999</v>
      </c>
      <c r="AQ21" s="697">
        <v>-0.21068999999999999</v>
      </c>
      <c r="AR21" s="696">
        <v>104.48950000000001</v>
      </c>
      <c r="AS21" s="694" t="s">
        <v>473</v>
      </c>
      <c r="AT21" s="696">
        <v>75.3767</v>
      </c>
    </row>
    <row r="22" spans="1:46" ht="13">
      <c r="A22" s="50" t="s">
        <v>1345</v>
      </c>
      <c r="B22" s="25" t="s">
        <v>582</v>
      </c>
      <c r="C22" s="38">
        <v>0.42638888888888887</v>
      </c>
      <c r="E22" s="19">
        <v>300</v>
      </c>
      <c r="F22" s="16" t="s">
        <v>1039</v>
      </c>
      <c r="G22" s="1">
        <v>870</v>
      </c>
      <c r="H22" s="1">
        <v>775</v>
      </c>
      <c r="I22" s="57" t="s">
        <v>792</v>
      </c>
      <c r="J22" s="92" t="s">
        <v>796</v>
      </c>
      <c r="K22" s="33">
        <v>4</v>
      </c>
      <c r="L22" s="33">
        <v>180</v>
      </c>
      <c r="M22" s="19">
        <v>7698.9647000000004</v>
      </c>
      <c r="N22" s="91"/>
      <c r="O22" s="100"/>
      <c r="P22" s="100"/>
      <c r="Q22" s="100">
        <v>266</v>
      </c>
      <c r="R22" s="100">
        <v>260.3</v>
      </c>
      <c r="S22" s="431" t="s">
        <v>1262</v>
      </c>
      <c r="T22" s="421">
        <v>0</v>
      </c>
      <c r="U22" s="440">
        <v>0</v>
      </c>
      <c r="V22" s="344" t="s">
        <v>203</v>
      </c>
      <c r="W22" s="695">
        <v>-88.445158384965225</v>
      </c>
      <c r="X22" s="695">
        <v>-6.5658923849295761</v>
      </c>
      <c r="Y22" s="695">
        <v>364.97399023974413</v>
      </c>
      <c r="Z22" s="699">
        <v>315.85288000000003</v>
      </c>
      <c r="AA22" s="699">
        <v>-12.391220000000001</v>
      </c>
      <c r="AB22" s="696">
        <v>136.80179999999999</v>
      </c>
      <c r="AC22" s="696">
        <v>34.234200000000001</v>
      </c>
      <c r="AD22" s="698">
        <v>18.7101100595</v>
      </c>
      <c r="AE22" s="696">
        <v>1.7729999999999999</v>
      </c>
      <c r="AF22" s="696">
        <v>0.28000000000000003</v>
      </c>
      <c r="AG22" s="696">
        <v>4.9800000000000004</v>
      </c>
      <c r="AH22" s="696">
        <v>62.582000000000001</v>
      </c>
      <c r="AI22" s="695">
        <v>1963.63</v>
      </c>
      <c r="AJ22" s="696">
        <v>1.87487</v>
      </c>
      <c r="AK22" s="696">
        <v>-5.6595899999999997</v>
      </c>
      <c r="AL22" s="696">
        <v>286.43866000000003</v>
      </c>
      <c r="AM22" s="696">
        <v>-0.82811000000000001</v>
      </c>
      <c r="AN22" s="694">
        <v>151469714.19999999</v>
      </c>
      <c r="AO22" s="697">
        <v>-0.59670959999999995</v>
      </c>
      <c r="AP22" s="694">
        <v>365003.36108</v>
      </c>
      <c r="AQ22" s="697">
        <v>-0.2005171</v>
      </c>
      <c r="AR22" s="696">
        <v>104.43899999999999</v>
      </c>
      <c r="AS22" s="694" t="s">
        <v>473</v>
      </c>
      <c r="AT22" s="696">
        <v>75.427300000000002</v>
      </c>
    </row>
    <row r="23" spans="1:46" ht="13">
      <c r="A23" s="50" t="s">
        <v>1345</v>
      </c>
      <c r="B23" s="25" t="s">
        <v>794</v>
      </c>
      <c r="C23" s="38">
        <v>0.43055555555555558</v>
      </c>
      <c r="D23" s="32"/>
      <c r="E23" s="19">
        <v>300</v>
      </c>
      <c r="F23" s="16" t="s">
        <v>1039</v>
      </c>
      <c r="G23" s="1">
        <v>870</v>
      </c>
      <c r="H23" s="1">
        <v>775</v>
      </c>
      <c r="I23" t="s">
        <v>754</v>
      </c>
      <c r="J23" s="92" t="s">
        <v>796</v>
      </c>
      <c r="K23" s="33">
        <v>4</v>
      </c>
      <c r="L23" s="33">
        <v>180</v>
      </c>
      <c r="M23" s="19">
        <v>7698.9647000000004</v>
      </c>
      <c r="N23" s="57"/>
      <c r="O23" s="100"/>
      <c r="P23" s="100"/>
      <c r="Q23" s="100">
        <v>266</v>
      </c>
      <c r="R23" s="100">
        <v>260.3</v>
      </c>
      <c r="S23" s="431" t="s">
        <v>1262</v>
      </c>
      <c r="T23" s="421">
        <v>28</v>
      </c>
      <c r="U23" s="440">
        <v>0</v>
      </c>
      <c r="V23" s="344" t="s">
        <v>13</v>
      </c>
      <c r="W23" s="695">
        <v>-88.586170579385836</v>
      </c>
      <c r="X23" s="695">
        <v>-8.654626603117805</v>
      </c>
      <c r="Y23" s="695">
        <v>874.09239639105226</v>
      </c>
      <c r="Z23" s="699">
        <v>315.89341000000002</v>
      </c>
      <c r="AA23" s="699">
        <v>-12.37824</v>
      </c>
      <c r="AB23" s="696">
        <v>138.2003</v>
      </c>
      <c r="AC23" s="696">
        <v>35.0837</v>
      </c>
      <c r="AD23" s="698">
        <v>18.810383849200001</v>
      </c>
      <c r="AE23" s="696">
        <v>1.7350000000000001</v>
      </c>
      <c r="AF23" s="696">
        <v>0.27400000000000002</v>
      </c>
      <c r="AG23" s="696">
        <v>4.9800000000000004</v>
      </c>
      <c r="AH23" s="696">
        <v>62.55</v>
      </c>
      <c r="AI23" s="695">
        <v>1964.011</v>
      </c>
      <c r="AJ23" s="696">
        <v>1.8618399999999999</v>
      </c>
      <c r="AK23" s="696">
        <v>-5.6603500000000002</v>
      </c>
      <c r="AL23" s="696">
        <v>286.38781</v>
      </c>
      <c r="AM23" s="696">
        <v>-0.82821999999999996</v>
      </c>
      <c r="AN23" s="694">
        <v>151469499.30000001</v>
      </c>
      <c r="AO23" s="697">
        <v>-0.59696289999999996</v>
      </c>
      <c r="AP23" s="694">
        <v>364932.58095999999</v>
      </c>
      <c r="AQ23" s="697">
        <v>-0.1927198</v>
      </c>
      <c r="AR23" s="696">
        <v>104.40130000000001</v>
      </c>
      <c r="AS23" s="694" t="s">
        <v>473</v>
      </c>
      <c r="AT23" s="696">
        <v>75.465000000000003</v>
      </c>
    </row>
    <row r="24" spans="1:46" ht="13">
      <c r="A24" s="45" t="s">
        <v>1338</v>
      </c>
      <c r="B24" s="45" t="s">
        <v>1222</v>
      </c>
      <c r="C24" s="38">
        <v>0.4381944444444445</v>
      </c>
      <c r="D24" s="32">
        <v>0</v>
      </c>
      <c r="E24" s="1">
        <v>30</v>
      </c>
      <c r="F24" s="16" t="s">
        <v>1038</v>
      </c>
      <c r="G24" s="1">
        <v>880</v>
      </c>
      <c r="H24" s="1">
        <v>860</v>
      </c>
      <c r="I24" t="s">
        <v>488</v>
      </c>
      <c r="J24" s="66" t="s">
        <v>1258</v>
      </c>
      <c r="K24" s="33">
        <v>4</v>
      </c>
      <c r="L24" s="33">
        <v>180</v>
      </c>
      <c r="M24" s="80">
        <v>7647.38</v>
      </c>
      <c r="N24" s="57" t="s">
        <v>693</v>
      </c>
      <c r="O24" s="100">
        <v>266</v>
      </c>
      <c r="P24" s="100">
        <v>260.3</v>
      </c>
      <c r="Q24" s="100">
        <v>266</v>
      </c>
      <c r="R24" s="100">
        <v>260.3</v>
      </c>
      <c r="S24"/>
      <c r="T24" s="421"/>
      <c r="U24" s="440"/>
      <c r="V24" s="344"/>
      <c r="W24"/>
      <c r="X24"/>
      <c r="Y24"/>
    </row>
    <row r="25" spans="1:46" ht="13">
      <c r="A25" s="45" t="s">
        <v>1338</v>
      </c>
      <c r="B25" s="45" t="s">
        <v>1173</v>
      </c>
      <c r="C25" s="38">
        <v>0.43958333333333338</v>
      </c>
      <c r="D25" s="32">
        <v>0</v>
      </c>
      <c r="E25" s="1">
        <v>30</v>
      </c>
      <c r="F25" s="19" t="s">
        <v>1037</v>
      </c>
      <c r="G25" s="47">
        <v>1190</v>
      </c>
      <c r="H25" s="1">
        <v>987</v>
      </c>
      <c r="I25" t="s">
        <v>488</v>
      </c>
      <c r="J25" s="66" t="s">
        <v>1258</v>
      </c>
      <c r="K25" s="33">
        <v>4</v>
      </c>
      <c r="L25" s="33">
        <v>180</v>
      </c>
      <c r="M25" s="19">
        <v>5891.451</v>
      </c>
      <c r="N25" t="s">
        <v>802</v>
      </c>
      <c r="O25" s="100">
        <v>268</v>
      </c>
      <c r="P25" s="100">
        <v>268.7</v>
      </c>
      <c r="Q25" s="100">
        <f>AVERAGE(O25,O34:O36)</f>
        <v>268</v>
      </c>
      <c r="R25" s="100">
        <f>AVERAGE(P25,P34:P36)</f>
        <v>268.625</v>
      </c>
      <c r="S25"/>
      <c r="T25" s="421"/>
      <c r="U25" s="440"/>
      <c r="V25" s="344"/>
      <c r="W25"/>
      <c r="X25"/>
      <c r="Y25"/>
    </row>
    <row r="26" spans="1:46" ht="13">
      <c r="A26" s="50" t="s">
        <v>1345</v>
      </c>
      <c r="B26" s="45" t="s">
        <v>798</v>
      </c>
      <c r="C26" s="15">
        <v>0.44097222222222227</v>
      </c>
      <c r="D26" s="32"/>
      <c r="E26" s="19">
        <v>300</v>
      </c>
      <c r="F26" s="19" t="s">
        <v>1037</v>
      </c>
      <c r="G26" s="33">
        <v>1190</v>
      </c>
      <c r="H26" s="33">
        <v>1094</v>
      </c>
      <c r="I26" t="s">
        <v>1300</v>
      </c>
      <c r="J26" s="92" t="s">
        <v>796</v>
      </c>
      <c r="K26" s="33">
        <v>4</v>
      </c>
      <c r="L26" s="33">
        <v>180</v>
      </c>
      <c r="M26" s="19">
        <v>5889.9508999999998</v>
      </c>
      <c r="N26" s="57"/>
      <c r="O26" s="100"/>
      <c r="P26" s="100"/>
      <c r="Q26" s="100">
        <v>268</v>
      </c>
      <c r="R26" s="100">
        <v>268.7</v>
      </c>
      <c r="S26" s="431" t="s">
        <v>1262</v>
      </c>
      <c r="T26" s="421">
        <v>0</v>
      </c>
      <c r="U26" s="440">
        <v>0</v>
      </c>
      <c r="V26" s="344" t="s">
        <v>13</v>
      </c>
      <c r="W26" s="695">
        <v>-88.409971235103072</v>
      </c>
      <c r="X26" s="695">
        <v>-5.4076691536012209</v>
      </c>
      <c r="Y26" s="695">
        <v>159.15896514805081</v>
      </c>
      <c r="Z26" s="699">
        <v>315.99336</v>
      </c>
      <c r="AA26" s="699">
        <v>-12.34526</v>
      </c>
      <c r="AB26" s="696">
        <v>141.8509</v>
      </c>
      <c r="AC26" s="696">
        <v>37.106699999999996</v>
      </c>
      <c r="AD26" s="698">
        <v>19.061068323299999</v>
      </c>
      <c r="AE26" s="696">
        <v>1.6539999999999999</v>
      </c>
      <c r="AF26" s="696">
        <v>0.26200000000000001</v>
      </c>
      <c r="AG26" s="696">
        <v>4.9800000000000004</v>
      </c>
      <c r="AH26" s="696">
        <v>62.470999999999997</v>
      </c>
      <c r="AI26" s="695">
        <v>1964.8969999999999</v>
      </c>
      <c r="AJ26" s="696">
        <v>1.82812</v>
      </c>
      <c r="AK26" s="696">
        <v>-5.6630799999999999</v>
      </c>
      <c r="AL26" s="696">
        <v>286.26069000000001</v>
      </c>
      <c r="AM26" s="696">
        <v>-0.82850999999999997</v>
      </c>
      <c r="AN26" s="694">
        <v>151468961.80000001</v>
      </c>
      <c r="AO26" s="697">
        <v>-0.59759240000000002</v>
      </c>
      <c r="AP26" s="694">
        <v>364768.12598999997</v>
      </c>
      <c r="AQ26" s="697">
        <v>-0.17263329999999999</v>
      </c>
      <c r="AR26" s="696">
        <v>104.30840000000001</v>
      </c>
      <c r="AS26" s="694" t="s">
        <v>473</v>
      </c>
      <c r="AT26" s="696">
        <v>75.557900000000004</v>
      </c>
    </row>
    <row r="27" spans="1:46" ht="13">
      <c r="A27" s="50" t="s">
        <v>1345</v>
      </c>
      <c r="B27" s="45" t="s">
        <v>799</v>
      </c>
      <c r="C27" s="38">
        <v>0.44513888888888892</v>
      </c>
      <c r="D27" s="32"/>
      <c r="E27" s="19">
        <v>300</v>
      </c>
      <c r="F27" s="19" t="s">
        <v>1037</v>
      </c>
      <c r="G27" s="33">
        <v>1190</v>
      </c>
      <c r="H27" s="33">
        <v>1094</v>
      </c>
      <c r="I27" s="57" t="s">
        <v>792</v>
      </c>
      <c r="J27" s="92" t="s">
        <v>796</v>
      </c>
      <c r="K27" s="33">
        <v>4</v>
      </c>
      <c r="L27" s="33">
        <v>180</v>
      </c>
      <c r="M27" s="19">
        <v>5889.9508999999998</v>
      </c>
      <c r="N27" s="57"/>
      <c r="O27" s="100"/>
      <c r="P27" s="100"/>
      <c r="Q27" s="100">
        <v>268</v>
      </c>
      <c r="R27" s="100">
        <v>268.7</v>
      </c>
      <c r="S27" s="431" t="s">
        <v>1262</v>
      </c>
      <c r="T27" s="421">
        <v>0</v>
      </c>
      <c r="U27" s="440">
        <v>0</v>
      </c>
      <c r="V27" s="344" t="s">
        <v>203</v>
      </c>
      <c r="W27" s="695">
        <v>-88.506959216138398</v>
      </c>
      <c r="X27" s="695">
        <v>-6.5756691898670852</v>
      </c>
      <c r="Y27" s="695">
        <v>364.67488995005215</v>
      </c>
      <c r="Z27" s="699">
        <v>316.03280999999998</v>
      </c>
      <c r="AA27" s="699">
        <v>-12.33187</v>
      </c>
      <c r="AB27" s="696">
        <v>143.37469999999999</v>
      </c>
      <c r="AC27" s="696">
        <v>37.872700000000002</v>
      </c>
      <c r="AD27" s="698">
        <v>19.161342112900002</v>
      </c>
      <c r="AE27" s="696">
        <v>1.625</v>
      </c>
      <c r="AF27" s="696">
        <v>0.25700000000000001</v>
      </c>
      <c r="AG27" s="696">
        <v>4.9800000000000004</v>
      </c>
      <c r="AH27" s="696">
        <v>62.44</v>
      </c>
      <c r="AI27" s="695">
        <v>1965.223</v>
      </c>
      <c r="AJ27" s="696">
        <v>1.8142100000000001</v>
      </c>
      <c r="AK27" s="696">
        <v>-5.6645099999999999</v>
      </c>
      <c r="AL27" s="696">
        <v>286.20983999999999</v>
      </c>
      <c r="AM27" s="696">
        <v>-0.82862999999999998</v>
      </c>
      <c r="AN27" s="694">
        <v>151468746.59999999</v>
      </c>
      <c r="AO27" s="697">
        <v>-0.59784269999999995</v>
      </c>
      <c r="AP27" s="694">
        <v>364707.46659000003</v>
      </c>
      <c r="AQ27" s="697">
        <v>-0.1643751</v>
      </c>
      <c r="AR27" s="696">
        <v>104.27160000000001</v>
      </c>
      <c r="AS27" s="694" t="s">
        <v>473</v>
      </c>
      <c r="AT27" s="696">
        <v>75.594700000000003</v>
      </c>
    </row>
    <row r="28" spans="1:46" ht="13">
      <c r="A28" s="50" t="s">
        <v>1345</v>
      </c>
      <c r="B28" s="45" t="s">
        <v>800</v>
      </c>
      <c r="C28" s="38">
        <v>0.45069444444444445</v>
      </c>
      <c r="D28" s="32"/>
      <c r="E28" s="1">
        <v>300</v>
      </c>
      <c r="F28" s="19" t="s">
        <v>1037</v>
      </c>
      <c r="G28" s="33">
        <v>1190</v>
      </c>
      <c r="H28" s="33">
        <v>1094</v>
      </c>
      <c r="I28" t="s">
        <v>754</v>
      </c>
      <c r="J28" s="92" t="s">
        <v>796</v>
      </c>
      <c r="K28" s="33">
        <v>4</v>
      </c>
      <c r="L28" s="33">
        <v>180</v>
      </c>
      <c r="M28" s="19">
        <v>5889.9508999999998</v>
      </c>
      <c r="O28" s="100"/>
      <c r="P28" s="100"/>
      <c r="Q28" s="100">
        <v>268</v>
      </c>
      <c r="R28" s="100">
        <v>268.7</v>
      </c>
      <c r="S28" s="431" t="s">
        <v>1262</v>
      </c>
      <c r="T28" s="421">
        <v>28</v>
      </c>
      <c r="U28" s="440">
        <v>0</v>
      </c>
      <c r="V28" s="344" t="s">
        <v>13</v>
      </c>
      <c r="W28" s="695">
        <v>-88.655472569640281</v>
      </c>
      <c r="X28" s="695">
        <v>-8.6752832324030642</v>
      </c>
      <c r="Y28" s="695">
        <v>873.44321108258782</v>
      </c>
      <c r="Z28" s="699">
        <v>316.08497999999997</v>
      </c>
      <c r="AA28" s="699">
        <v>-12.31382</v>
      </c>
      <c r="AB28" s="696">
        <v>145.464</v>
      </c>
      <c r="AC28" s="696">
        <v>38.852699999999999</v>
      </c>
      <c r="AD28" s="698">
        <v>19.295040499100001</v>
      </c>
      <c r="AE28" s="696">
        <v>1.591</v>
      </c>
      <c r="AF28" s="696">
        <v>0.252</v>
      </c>
      <c r="AG28" s="696">
        <v>4.9800000000000004</v>
      </c>
      <c r="AH28" s="696">
        <v>62.399000000000001</v>
      </c>
      <c r="AI28" s="695">
        <v>1965.634</v>
      </c>
      <c r="AJ28" s="696">
        <v>1.79531</v>
      </c>
      <c r="AK28" s="696">
        <v>-5.66669</v>
      </c>
      <c r="AL28" s="696">
        <v>286.14204000000001</v>
      </c>
      <c r="AM28" s="696">
        <v>-0.82877999999999996</v>
      </c>
      <c r="AN28" s="694">
        <v>151468459.59999999</v>
      </c>
      <c r="AO28" s="697">
        <v>-0.59817509999999996</v>
      </c>
      <c r="AP28" s="694">
        <v>364631.25267999998</v>
      </c>
      <c r="AQ28" s="697">
        <v>-0.1531787</v>
      </c>
      <c r="AR28" s="696">
        <v>104.223</v>
      </c>
      <c r="AS28" s="694" t="s">
        <v>473</v>
      </c>
      <c r="AT28" s="696">
        <v>75.643299999999996</v>
      </c>
    </row>
    <row r="29" spans="1:46" ht="13">
      <c r="A29" s="45" t="s">
        <v>437</v>
      </c>
      <c r="B29" s="45" t="s">
        <v>1040</v>
      </c>
      <c r="C29" s="32">
        <v>0.45555555555555555</v>
      </c>
      <c r="D29" s="32"/>
      <c r="E29" s="1">
        <v>300</v>
      </c>
      <c r="F29" s="19" t="s">
        <v>1037</v>
      </c>
      <c r="G29" s="33">
        <v>1190</v>
      </c>
      <c r="H29" s="33">
        <v>1094</v>
      </c>
      <c r="I29" t="s">
        <v>1300</v>
      </c>
      <c r="J29" s="92" t="s">
        <v>796</v>
      </c>
      <c r="K29" s="33">
        <v>4</v>
      </c>
      <c r="L29" s="33">
        <v>180</v>
      </c>
      <c r="M29" s="19">
        <v>5889.9508999999998</v>
      </c>
      <c r="N29" s="37"/>
      <c r="O29" s="100"/>
      <c r="P29" s="100"/>
      <c r="Q29" s="100">
        <v>268</v>
      </c>
      <c r="R29" s="100">
        <v>268.7</v>
      </c>
      <c r="S29" s="431" t="s">
        <v>652</v>
      </c>
      <c r="T29" s="421">
        <v>0</v>
      </c>
      <c r="U29" s="440">
        <v>0</v>
      </c>
      <c r="V29" s="344" t="s">
        <v>13</v>
      </c>
      <c r="W29" s="695">
        <v>-85.957378314688427</v>
      </c>
      <c r="X29" s="695">
        <v>18.893126498729028</v>
      </c>
      <c r="Y29" s="695">
        <v>159.07174584659811</v>
      </c>
      <c r="Z29" s="699">
        <v>316.13024999999999</v>
      </c>
      <c r="AA29" s="699">
        <v>-12.29786</v>
      </c>
      <c r="AB29" s="696">
        <v>147.34649999999999</v>
      </c>
      <c r="AC29" s="696">
        <v>39.6693</v>
      </c>
      <c r="AD29" s="698">
        <v>19.412026586900001</v>
      </c>
      <c r="AE29" s="696">
        <v>1.5629999999999999</v>
      </c>
      <c r="AF29" s="696">
        <v>0.247</v>
      </c>
      <c r="AG29" s="696">
        <v>4.9800000000000004</v>
      </c>
      <c r="AH29" s="696">
        <v>62.363</v>
      </c>
      <c r="AI29" s="695">
        <v>1965.97</v>
      </c>
      <c r="AJ29" s="696">
        <v>1.77847</v>
      </c>
      <c r="AK29" s="696">
        <v>-5.6688700000000001</v>
      </c>
      <c r="AL29" s="696">
        <v>286.08271000000002</v>
      </c>
      <c r="AM29" s="696">
        <v>-0.82891999999999999</v>
      </c>
      <c r="AN29" s="694">
        <v>151468208.30000001</v>
      </c>
      <c r="AO29" s="697">
        <v>-0.59846469999999996</v>
      </c>
      <c r="AP29" s="694">
        <v>364569.01023000001</v>
      </c>
      <c r="AQ29" s="697">
        <v>-0.14321729999999999</v>
      </c>
      <c r="AR29" s="696">
        <v>104.1807</v>
      </c>
      <c r="AS29" s="694" t="s">
        <v>473</v>
      </c>
      <c r="AT29" s="696">
        <v>75.685599999999994</v>
      </c>
    </row>
    <row r="30" spans="1:46" ht="13">
      <c r="A30" s="45" t="s">
        <v>437</v>
      </c>
      <c r="B30" s="45" t="s">
        <v>1041</v>
      </c>
      <c r="C30" s="38">
        <v>0.4604166666666667</v>
      </c>
      <c r="E30" s="1">
        <v>300</v>
      </c>
      <c r="F30" s="19" t="s">
        <v>1037</v>
      </c>
      <c r="G30" s="33">
        <v>1190</v>
      </c>
      <c r="H30" s="33">
        <v>1094</v>
      </c>
      <c r="I30" s="57" t="s">
        <v>792</v>
      </c>
      <c r="J30" s="92" t="s">
        <v>796</v>
      </c>
      <c r="K30" s="33">
        <v>4</v>
      </c>
      <c r="L30" s="33">
        <v>180</v>
      </c>
      <c r="M30" s="19">
        <v>5889.9508999999998</v>
      </c>
      <c r="O30" s="100"/>
      <c r="P30" s="100"/>
      <c r="Q30" s="100">
        <v>268</v>
      </c>
      <c r="R30" s="100">
        <v>268.7</v>
      </c>
      <c r="S30" s="431" t="s">
        <v>652</v>
      </c>
      <c r="T30" s="421">
        <v>0</v>
      </c>
      <c r="U30" s="440">
        <v>0</v>
      </c>
      <c r="V30" s="344" t="s">
        <v>203</v>
      </c>
      <c r="W30" s="695">
        <v>-86.380918848177714</v>
      </c>
      <c r="X30" s="695">
        <v>14.896013317421541</v>
      </c>
      <c r="Y30" s="695">
        <v>364.47589475050245</v>
      </c>
      <c r="Z30" s="699">
        <v>316.17518000000001</v>
      </c>
      <c r="AA30" s="699">
        <v>-12.28173</v>
      </c>
      <c r="AB30" s="696">
        <v>149.28</v>
      </c>
      <c r="AC30" s="696">
        <v>40.445799999999998</v>
      </c>
      <c r="AD30" s="698">
        <v>19.529012674699999</v>
      </c>
      <c r="AE30" s="696">
        <v>1.5389999999999999</v>
      </c>
      <c r="AF30" s="696">
        <v>0.24299999999999999</v>
      </c>
      <c r="AG30" s="696">
        <v>4.9800000000000004</v>
      </c>
      <c r="AH30" s="696">
        <v>62.328000000000003</v>
      </c>
      <c r="AI30" s="695">
        <v>1966.2829999999999</v>
      </c>
      <c r="AJ30" s="696">
        <v>1.76136</v>
      </c>
      <c r="AK30" s="696">
        <v>-5.6712899999999999</v>
      </c>
      <c r="AL30" s="696">
        <v>286.02339000000001</v>
      </c>
      <c r="AM30" s="696">
        <v>-0.82904999999999995</v>
      </c>
      <c r="AN30" s="694">
        <v>151467956.80000001</v>
      </c>
      <c r="AO30" s="697">
        <v>-0.59875319999999999</v>
      </c>
      <c r="AP30" s="694">
        <v>364510.98178999999</v>
      </c>
      <c r="AQ30" s="697">
        <v>-0.1331116</v>
      </c>
      <c r="AR30" s="696">
        <v>104.1387</v>
      </c>
      <c r="AS30" s="694" t="s">
        <v>473</v>
      </c>
      <c r="AT30" s="696">
        <v>75.727599999999995</v>
      </c>
    </row>
    <row r="31" spans="1:46" ht="13">
      <c r="A31" s="45" t="s">
        <v>437</v>
      </c>
      <c r="B31" s="45" t="s">
        <v>1042</v>
      </c>
      <c r="C31" s="94">
        <v>0.46527777777777773</v>
      </c>
      <c r="D31" s="32"/>
      <c r="E31" s="19">
        <v>300</v>
      </c>
      <c r="F31" s="19" t="s">
        <v>1037</v>
      </c>
      <c r="G31" s="33">
        <v>1190</v>
      </c>
      <c r="H31" s="33">
        <v>1094</v>
      </c>
      <c r="I31" t="s">
        <v>754</v>
      </c>
      <c r="J31" s="92" t="s">
        <v>796</v>
      </c>
      <c r="K31" s="33">
        <v>4</v>
      </c>
      <c r="L31" s="33">
        <v>180</v>
      </c>
      <c r="M31" s="19">
        <v>5889.9508999999998</v>
      </c>
      <c r="O31" s="100"/>
      <c r="P31" s="100"/>
      <c r="Q31" s="100">
        <v>268</v>
      </c>
      <c r="R31" s="100">
        <v>268.7</v>
      </c>
      <c r="S31" s="431" t="s">
        <v>652</v>
      </c>
      <c r="T31" s="421">
        <v>28</v>
      </c>
      <c r="U31" s="440">
        <v>0</v>
      </c>
      <c r="V31" s="344" t="s">
        <v>13</v>
      </c>
      <c r="W31" s="695">
        <v>-86.941333594958536</v>
      </c>
      <c r="X31" s="695">
        <v>9.101443546446637</v>
      </c>
      <c r="Y31" s="695">
        <v>780.811194818481</v>
      </c>
      <c r="Z31" s="699">
        <v>316.21978999999999</v>
      </c>
      <c r="AA31" s="699">
        <v>-12.26543</v>
      </c>
      <c r="AB31" s="696">
        <v>151.26419999999999</v>
      </c>
      <c r="AC31" s="696">
        <v>41.180100000000003</v>
      </c>
      <c r="AD31" s="698">
        <v>19.6459987625</v>
      </c>
      <c r="AE31" s="696">
        <v>1.516</v>
      </c>
      <c r="AF31" s="696">
        <v>0.24</v>
      </c>
      <c r="AG31" s="696">
        <v>4.9800000000000004</v>
      </c>
      <c r="AH31" s="696">
        <v>62.292000000000002</v>
      </c>
      <c r="AI31" s="695">
        <v>1966.5730000000001</v>
      </c>
      <c r="AJ31" s="696">
        <v>1.7440100000000001</v>
      </c>
      <c r="AK31" s="696">
        <v>-5.6739499999999996</v>
      </c>
      <c r="AL31" s="696">
        <v>285.96406000000002</v>
      </c>
      <c r="AM31" s="696">
        <v>-0.82918000000000003</v>
      </c>
      <c r="AN31" s="694">
        <v>151467705.30000001</v>
      </c>
      <c r="AO31" s="697">
        <v>-0.59904049999999998</v>
      </c>
      <c r="AP31" s="694">
        <v>364457.22606999998</v>
      </c>
      <c r="AQ31" s="697">
        <v>-0.1228706</v>
      </c>
      <c r="AR31" s="696">
        <v>104.09690000000001</v>
      </c>
      <c r="AS31" s="694" t="s">
        <v>473</v>
      </c>
      <c r="AT31" s="696">
        <v>75.769400000000005</v>
      </c>
    </row>
    <row r="32" spans="1:46" ht="13">
      <c r="A32" s="45" t="s">
        <v>437</v>
      </c>
      <c r="B32" s="45" t="s">
        <v>1043</v>
      </c>
      <c r="C32" s="38">
        <v>0.47083333333333338</v>
      </c>
      <c r="E32" s="19">
        <v>300</v>
      </c>
      <c r="F32" s="19" t="s">
        <v>1037</v>
      </c>
      <c r="G32" s="33">
        <v>1190</v>
      </c>
      <c r="H32" s="33">
        <v>1094</v>
      </c>
      <c r="I32" t="s">
        <v>910</v>
      </c>
      <c r="J32" s="92" t="s">
        <v>796</v>
      </c>
      <c r="K32" s="33">
        <v>4</v>
      </c>
      <c r="L32" s="33">
        <v>180</v>
      </c>
      <c r="M32" s="19">
        <v>5889.9508999999998</v>
      </c>
      <c r="O32" s="100"/>
      <c r="P32" s="100"/>
      <c r="Q32" s="100">
        <v>268</v>
      </c>
      <c r="R32" s="100">
        <v>268.7</v>
      </c>
      <c r="S32" s="431" t="s">
        <v>652</v>
      </c>
      <c r="T32" s="421">
        <v>42</v>
      </c>
      <c r="U32" s="440">
        <v>0</v>
      </c>
      <c r="V32" s="344" t="s">
        <v>13</v>
      </c>
      <c r="W32" s="695">
        <v>-87.240664126147593</v>
      </c>
      <c r="X32" s="695">
        <v>5.8481173726951425</v>
      </c>
      <c r="Y32" s="695">
        <v>1109.9591190704982</v>
      </c>
      <c r="Z32" s="699">
        <v>316.27041000000003</v>
      </c>
      <c r="AA32" s="699">
        <v>-12.246600000000001</v>
      </c>
      <c r="AB32" s="696">
        <v>153.59299999999999</v>
      </c>
      <c r="AC32" s="696">
        <v>41.965200000000003</v>
      </c>
      <c r="AD32" s="698">
        <v>19.779697148499999</v>
      </c>
      <c r="AE32" s="696">
        <v>1.4930000000000001</v>
      </c>
      <c r="AF32" s="696">
        <v>0.23599999999999999</v>
      </c>
      <c r="AG32" s="696">
        <v>4.99</v>
      </c>
      <c r="AH32" s="696">
        <v>62.252000000000002</v>
      </c>
      <c r="AI32" s="695">
        <v>1966.876</v>
      </c>
      <c r="AJ32" s="696">
        <v>1.7239</v>
      </c>
      <c r="AK32" s="696">
        <v>-5.67727</v>
      </c>
      <c r="AL32" s="696">
        <v>285.89625999999998</v>
      </c>
      <c r="AM32" s="696">
        <v>-0.82933999999999997</v>
      </c>
      <c r="AN32" s="694">
        <v>151467417.69999999</v>
      </c>
      <c r="AO32" s="697">
        <v>-0.59936739999999999</v>
      </c>
      <c r="AP32" s="694">
        <v>364401.09315999999</v>
      </c>
      <c r="AQ32" s="697">
        <v>-0.1110125</v>
      </c>
      <c r="AR32" s="696">
        <v>104.04940000000001</v>
      </c>
      <c r="AS32" s="694" t="s">
        <v>473</v>
      </c>
      <c r="AT32" s="696">
        <v>75.816900000000004</v>
      </c>
    </row>
    <row r="33" spans="1:25" ht="13">
      <c r="A33" s="45" t="s">
        <v>984</v>
      </c>
      <c r="B33" s="45" t="s">
        <v>1333</v>
      </c>
      <c r="C33" s="38">
        <v>0.47638888888888892</v>
      </c>
      <c r="E33" s="19">
        <v>300</v>
      </c>
      <c r="F33" s="19" t="s">
        <v>1037</v>
      </c>
      <c r="G33" s="33">
        <v>1190</v>
      </c>
      <c r="H33" s="33">
        <v>1094</v>
      </c>
      <c r="I33" s="431" t="s">
        <v>7</v>
      </c>
      <c r="J33" s="92" t="s">
        <v>796</v>
      </c>
      <c r="K33" s="33">
        <v>4</v>
      </c>
      <c r="L33" s="33">
        <v>180</v>
      </c>
      <c r="M33" s="19">
        <v>5889.9508999999998</v>
      </c>
      <c r="O33" s="100"/>
      <c r="P33" s="100"/>
      <c r="Q33" s="100">
        <v>268</v>
      </c>
      <c r="R33" s="100">
        <v>268.7</v>
      </c>
      <c r="S33"/>
      <c r="T33" s="421"/>
      <c r="U33" s="440"/>
      <c r="V33" s="344"/>
      <c r="W33"/>
      <c r="X33"/>
      <c r="Y33"/>
    </row>
    <row r="34" spans="1:25" ht="13">
      <c r="A34" s="45" t="s">
        <v>1338</v>
      </c>
      <c r="B34" s="45" t="s">
        <v>1087</v>
      </c>
      <c r="C34" s="38">
        <v>0.48125000000000001</v>
      </c>
      <c r="D34" s="32">
        <v>0</v>
      </c>
      <c r="E34" s="1">
        <v>30</v>
      </c>
      <c r="F34" s="19" t="s">
        <v>1037</v>
      </c>
      <c r="G34" s="47">
        <v>1190</v>
      </c>
      <c r="H34" s="1">
        <v>987</v>
      </c>
      <c r="I34" s="35" t="s">
        <v>526</v>
      </c>
      <c r="J34" s="66" t="s">
        <v>1258</v>
      </c>
      <c r="K34" s="33">
        <v>4</v>
      </c>
      <c r="L34" s="33">
        <v>180</v>
      </c>
      <c r="M34" s="19">
        <v>5891.451</v>
      </c>
      <c r="N34" s="57" t="s">
        <v>858</v>
      </c>
      <c r="O34" s="100">
        <v>268</v>
      </c>
      <c r="P34" s="100">
        <v>268.7</v>
      </c>
      <c r="Q34" s="100">
        <v>268</v>
      </c>
      <c r="R34" s="100">
        <v>268.7</v>
      </c>
      <c r="S34"/>
      <c r="T34" s="420"/>
      <c r="U34" s="439"/>
      <c r="V34" s="344"/>
      <c r="W34"/>
      <c r="X34"/>
      <c r="Y34"/>
    </row>
    <row r="35" spans="1:25">
      <c r="A35" s="45" t="s">
        <v>1338</v>
      </c>
      <c r="B35" s="45" t="s">
        <v>1088</v>
      </c>
      <c r="C35" s="38">
        <v>0.4826388888888889</v>
      </c>
      <c r="D35" s="32">
        <v>0</v>
      </c>
      <c r="E35" s="1">
        <v>30</v>
      </c>
      <c r="F35" s="19" t="s">
        <v>1037</v>
      </c>
      <c r="G35" s="1">
        <v>1070</v>
      </c>
      <c r="H35" s="1">
        <v>867</v>
      </c>
      <c r="I35" s="91" t="s">
        <v>239</v>
      </c>
      <c r="J35" s="66" t="s">
        <v>1258</v>
      </c>
      <c r="K35" s="33">
        <v>4</v>
      </c>
      <c r="L35" s="33">
        <v>180</v>
      </c>
      <c r="M35" s="19">
        <v>5891.451</v>
      </c>
      <c r="O35" s="100">
        <v>268</v>
      </c>
      <c r="P35" s="100">
        <v>268.7</v>
      </c>
      <c r="Q35" s="100">
        <v>268</v>
      </c>
      <c r="R35" s="100">
        <v>268.7</v>
      </c>
      <c r="S35"/>
      <c r="T35" s="422"/>
      <c r="U35" s="437"/>
      <c r="V35"/>
      <c r="W35"/>
      <c r="X35"/>
      <c r="Y35"/>
    </row>
    <row r="36" spans="1:25">
      <c r="A36" s="59" t="s">
        <v>1259</v>
      </c>
      <c r="B36" s="64" t="s">
        <v>855</v>
      </c>
      <c r="C36" s="32">
        <v>0.4909722222222222</v>
      </c>
      <c r="D36" s="32">
        <v>0</v>
      </c>
      <c r="E36" s="33">
        <v>10</v>
      </c>
      <c r="F36" s="19" t="s">
        <v>1037</v>
      </c>
      <c r="G36" s="33">
        <v>1190</v>
      </c>
      <c r="H36" s="33">
        <v>1094</v>
      </c>
      <c r="I36" s="91" t="s">
        <v>395</v>
      </c>
      <c r="J36" s="66" t="s">
        <v>1258</v>
      </c>
      <c r="K36" s="33">
        <v>4</v>
      </c>
      <c r="L36" s="33">
        <v>180</v>
      </c>
      <c r="M36" s="19">
        <v>5889.9508999999998</v>
      </c>
      <c r="N36" s="57"/>
      <c r="O36" s="100">
        <v>268</v>
      </c>
      <c r="P36" s="100">
        <v>268.39999999999998</v>
      </c>
      <c r="Q36" s="100">
        <v>268</v>
      </c>
      <c r="R36" s="100">
        <v>268.7</v>
      </c>
      <c r="S36"/>
      <c r="T36" s="422"/>
      <c r="U36" s="422"/>
      <c r="V36"/>
      <c r="W36"/>
      <c r="X36"/>
      <c r="Y36"/>
    </row>
    <row r="37" spans="1:25">
      <c r="A37" s="50"/>
      <c r="B37" s="25"/>
      <c r="C37" s="38"/>
      <c r="E37" s="19"/>
      <c r="F37" s="19"/>
      <c r="G37" s="47"/>
      <c r="H37" s="1"/>
      <c r="I37" s="57"/>
      <c r="J37" s="92"/>
      <c r="K37" s="33"/>
      <c r="L37" s="33"/>
      <c r="M37" s="19"/>
      <c r="N37" t="s">
        <v>856</v>
      </c>
      <c r="O37" s="100"/>
      <c r="P37" s="100"/>
      <c r="Q37" s="100"/>
      <c r="R37" s="100"/>
      <c r="S37"/>
      <c r="T37" s="422"/>
      <c r="U37" s="422"/>
      <c r="V37"/>
      <c r="W37"/>
      <c r="X37"/>
      <c r="Y37"/>
    </row>
    <row r="38" spans="1:25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  <c r="S38"/>
      <c r="T38"/>
      <c r="U38"/>
      <c r="V38"/>
      <c r="W38"/>
      <c r="X38"/>
      <c r="Y38"/>
    </row>
    <row r="39" spans="1:25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  <c r="S39"/>
      <c r="T39"/>
      <c r="U39"/>
      <c r="V39"/>
      <c r="W39"/>
      <c r="X39"/>
      <c r="Y39"/>
    </row>
    <row r="40" spans="1:25">
      <c r="A40" s="50"/>
      <c r="B40" s="5" t="s">
        <v>1260</v>
      </c>
      <c r="C40" s="147" t="s">
        <v>1261</v>
      </c>
      <c r="D40" s="84">
        <v>5888.5839999999998</v>
      </c>
      <c r="E40" s="149"/>
      <c r="F40" s="84" t="s">
        <v>1262</v>
      </c>
      <c r="G40" s="84" t="s">
        <v>1263</v>
      </c>
      <c r="H40" s="84" t="s">
        <v>1264</v>
      </c>
      <c r="I40" s="22" t="s">
        <v>1100</v>
      </c>
      <c r="J40" s="84" t="s">
        <v>1101</v>
      </c>
      <c r="K40" s="84" t="s">
        <v>1102</v>
      </c>
      <c r="L40" s="177"/>
      <c r="M40" s="177"/>
      <c r="S40"/>
      <c r="T40"/>
      <c r="U40"/>
      <c r="V40"/>
      <c r="W40"/>
      <c r="X40"/>
      <c r="Y40"/>
    </row>
    <row r="41" spans="1:25">
      <c r="A41" s="50"/>
      <c r="B41" s="183"/>
      <c r="C41" s="147" t="s">
        <v>1099</v>
      </c>
      <c r="D41" s="84">
        <v>5889.9508999999998</v>
      </c>
      <c r="E41" s="149"/>
      <c r="F41" s="84" t="s">
        <v>652</v>
      </c>
      <c r="G41" s="84" t="s">
        <v>653</v>
      </c>
      <c r="H41" s="84" t="s">
        <v>654</v>
      </c>
      <c r="I41" s="22" t="s">
        <v>1294</v>
      </c>
      <c r="J41" s="84" t="s">
        <v>1295</v>
      </c>
      <c r="K41" s="84" t="s">
        <v>501</v>
      </c>
      <c r="L41" s="177"/>
      <c r="M41" s="177"/>
      <c r="S41"/>
      <c r="T41"/>
      <c r="U41"/>
      <c r="V41"/>
      <c r="W41"/>
      <c r="X41"/>
      <c r="Y41"/>
    </row>
    <row r="42" spans="1:25">
      <c r="A42" s="50"/>
      <c r="B42" s="182"/>
      <c r="C42" s="147" t="s">
        <v>502</v>
      </c>
      <c r="D42" s="84">
        <v>5891.451</v>
      </c>
      <c r="E42" s="149"/>
      <c r="F42" s="84" t="s">
        <v>503</v>
      </c>
      <c r="G42" s="84" t="s">
        <v>504</v>
      </c>
      <c r="H42" s="84" t="s">
        <v>505</v>
      </c>
      <c r="I42" s="22" t="s">
        <v>480</v>
      </c>
      <c r="J42" s="84" t="s">
        <v>496</v>
      </c>
      <c r="K42" s="84" t="s">
        <v>440</v>
      </c>
      <c r="L42" s="177"/>
      <c r="M42" s="177"/>
      <c r="S42"/>
      <c r="T42"/>
      <c r="U42"/>
      <c r="V42"/>
      <c r="W42"/>
      <c r="X42"/>
      <c r="Y42"/>
    </row>
    <row r="43" spans="1:25">
      <c r="A43" s="45"/>
      <c r="B43" s="182"/>
      <c r="C43" s="147" t="s">
        <v>497</v>
      </c>
      <c r="D43" s="155">
        <v>7647.38</v>
      </c>
      <c r="E43" s="149"/>
      <c r="F43" s="84" t="s">
        <v>1132</v>
      </c>
      <c r="G43" s="84" t="s">
        <v>1095</v>
      </c>
      <c r="H43" s="84" t="s">
        <v>1293</v>
      </c>
      <c r="I43" s="22" t="s">
        <v>498</v>
      </c>
      <c r="J43" s="84" t="s">
        <v>499</v>
      </c>
      <c r="K43" s="84" t="s">
        <v>500</v>
      </c>
      <c r="L43" s="177"/>
      <c r="M43" s="177"/>
      <c r="S43"/>
      <c r="T43"/>
      <c r="U43"/>
      <c r="V43"/>
      <c r="W43"/>
      <c r="X43"/>
      <c r="Y43"/>
    </row>
    <row r="44" spans="1:25">
      <c r="A44" s="50"/>
      <c r="B44" s="182"/>
      <c r="C44" s="147" t="s">
        <v>374</v>
      </c>
      <c r="D44" s="84">
        <v>7698.9647000000004</v>
      </c>
      <c r="E44" s="149"/>
      <c r="F44" s="84" t="s">
        <v>375</v>
      </c>
      <c r="G44" s="84" t="s">
        <v>376</v>
      </c>
      <c r="H44" s="84" t="s">
        <v>377</v>
      </c>
      <c r="I44" s="22" t="s">
        <v>378</v>
      </c>
      <c r="J44" s="84" t="s">
        <v>379</v>
      </c>
      <c r="K44" s="84" t="s">
        <v>380</v>
      </c>
      <c r="L44" s="177"/>
      <c r="M44" s="177"/>
      <c r="N44" s="57"/>
      <c r="S44"/>
      <c r="T44"/>
      <c r="U44"/>
      <c r="V44"/>
      <c r="W44"/>
      <c r="X44"/>
      <c r="Y44"/>
    </row>
    <row r="45" spans="1:25">
      <c r="A45" s="50"/>
      <c r="B45" s="182"/>
      <c r="C45" s="147"/>
      <c r="D45" s="84"/>
      <c r="E45" s="149"/>
      <c r="F45" s="84"/>
      <c r="G45" s="177"/>
      <c r="H45" s="177"/>
      <c r="J45" s="177"/>
      <c r="K45" s="177"/>
      <c r="L45" s="177"/>
      <c r="M45" s="177"/>
      <c r="S45"/>
      <c r="T45"/>
      <c r="U45"/>
      <c r="V45"/>
      <c r="W45"/>
      <c r="X45"/>
      <c r="Y45"/>
    </row>
    <row r="46" spans="1:25">
      <c r="A46" s="50"/>
      <c r="B46" s="182"/>
      <c r="C46" s="147" t="s">
        <v>1302</v>
      </c>
      <c r="D46" s="748" t="s">
        <v>1297</v>
      </c>
      <c r="E46" s="748"/>
      <c r="F46" s="84" t="s">
        <v>381</v>
      </c>
      <c r="G46" s="177"/>
      <c r="H46" s="177"/>
      <c r="I46" s="173" t="s">
        <v>1139</v>
      </c>
      <c r="J46" s="736" t="s">
        <v>1140</v>
      </c>
      <c r="K46" s="736"/>
      <c r="L46" s="148" t="s">
        <v>1141</v>
      </c>
      <c r="M46" s="148"/>
      <c r="S46"/>
      <c r="T46"/>
      <c r="U46"/>
      <c r="V46"/>
      <c r="W46"/>
      <c r="X46"/>
      <c r="Y46"/>
    </row>
    <row r="47" spans="1:25">
      <c r="A47" s="50"/>
      <c r="B47" s="182"/>
      <c r="C47" s="147" t="s">
        <v>1303</v>
      </c>
      <c r="D47" s="748" t="s">
        <v>1298</v>
      </c>
      <c r="E47" s="748"/>
      <c r="F47" s="19"/>
      <c r="G47" s="177"/>
      <c r="H47" s="177"/>
      <c r="J47" s="736" t="s">
        <v>441</v>
      </c>
      <c r="K47" s="736"/>
      <c r="L47" s="148" t="s">
        <v>1143</v>
      </c>
      <c r="M47" s="148"/>
      <c r="N47" s="57"/>
      <c r="S47"/>
      <c r="T47"/>
      <c r="U47"/>
      <c r="V47"/>
      <c r="W47"/>
      <c r="X47"/>
      <c r="Y47"/>
    </row>
    <row r="48" spans="1:25">
      <c r="A48" s="45"/>
      <c r="B48" s="182"/>
      <c r="C48" s="147" t="s">
        <v>1304</v>
      </c>
      <c r="D48" s="748" t="s">
        <v>1299</v>
      </c>
      <c r="E48" s="748"/>
      <c r="F48" s="19"/>
      <c r="G48" s="177"/>
      <c r="H48" s="177"/>
      <c r="J48" s="177"/>
      <c r="K48" s="177"/>
      <c r="L48" s="177"/>
      <c r="M48" s="177"/>
      <c r="S48"/>
      <c r="T48"/>
      <c r="U48"/>
      <c r="V48"/>
      <c r="W48"/>
      <c r="X48"/>
      <c r="Y48"/>
    </row>
    <row r="49" spans="1:25">
      <c r="A49" s="59"/>
      <c r="B49" s="182"/>
      <c r="C49" s="147" t="s">
        <v>1305</v>
      </c>
      <c r="D49" s="748" t="s">
        <v>1138</v>
      </c>
      <c r="E49" s="748"/>
      <c r="F49" s="19"/>
      <c r="G49" s="177"/>
      <c r="H49" s="177"/>
      <c r="I49" s="177"/>
      <c r="J49" s="177"/>
      <c r="K49" s="177"/>
      <c r="L49" s="177"/>
      <c r="M49" s="177"/>
      <c r="S49"/>
      <c r="T49"/>
      <c r="U49"/>
      <c r="V49"/>
      <c r="W49"/>
      <c r="X49"/>
      <c r="Y49"/>
    </row>
    <row r="50" spans="1:25">
      <c r="A50" s="50"/>
      <c r="B50" s="182"/>
      <c r="C50" s="85"/>
      <c r="D50" s="177"/>
      <c r="E50" s="15"/>
      <c r="F50" s="19"/>
      <c r="G50" s="177"/>
      <c r="H50" s="177"/>
      <c r="I50" s="177"/>
      <c r="J50" s="177"/>
      <c r="K50" s="177"/>
      <c r="L50" s="177"/>
      <c r="M50" s="177"/>
      <c r="S50"/>
      <c r="T50"/>
      <c r="U50"/>
      <c r="V50"/>
      <c r="W50"/>
      <c r="X50"/>
      <c r="Y50"/>
    </row>
    <row r="51" spans="1:25">
      <c r="A51" s="50"/>
      <c r="B51" s="182"/>
      <c r="C51" s="28" t="s">
        <v>786</v>
      </c>
      <c r="D51" s="175">
        <v>1</v>
      </c>
      <c r="E51" s="749" t="s">
        <v>1032</v>
      </c>
      <c r="F51" s="749"/>
      <c r="G51" s="749"/>
      <c r="H51" s="177"/>
      <c r="I51" s="177"/>
      <c r="J51" s="177"/>
      <c r="K51" s="177"/>
      <c r="L51" s="177"/>
      <c r="M51" s="177"/>
      <c r="S51"/>
      <c r="T51"/>
      <c r="U51"/>
      <c r="V51"/>
      <c r="W51"/>
      <c r="X51"/>
      <c r="Y51"/>
    </row>
    <row r="52" spans="1:25">
      <c r="A52" s="50"/>
      <c r="B52" s="182"/>
      <c r="C52" s="19"/>
      <c r="D52" s="28"/>
      <c r="E52" s="750" t="s">
        <v>1183</v>
      </c>
      <c r="F52" s="751"/>
      <c r="G52" s="751"/>
      <c r="H52" s="177"/>
      <c r="I52" s="177"/>
      <c r="J52" s="177"/>
      <c r="K52" s="177"/>
      <c r="L52" s="177"/>
      <c r="M52" s="177"/>
      <c r="S52"/>
      <c r="T52"/>
      <c r="U52"/>
      <c r="V52"/>
      <c r="W52"/>
      <c r="X52"/>
      <c r="Y52"/>
    </row>
    <row r="53" spans="1:25">
      <c r="A53" s="50"/>
      <c r="B53" s="182"/>
      <c r="C53" s="85"/>
      <c r="D53" s="28">
        <v>2</v>
      </c>
      <c r="E53" s="749" t="s">
        <v>1008</v>
      </c>
      <c r="F53" s="749"/>
      <c r="G53" s="749"/>
      <c r="H53" s="177"/>
      <c r="I53" s="177"/>
      <c r="J53" s="177"/>
      <c r="K53" s="177"/>
      <c r="L53" s="177"/>
      <c r="M53" s="177"/>
      <c r="S53"/>
      <c r="T53"/>
      <c r="U53"/>
      <c r="V53"/>
      <c r="W53"/>
      <c r="X53"/>
      <c r="Y53"/>
    </row>
    <row r="54" spans="1:25">
      <c r="A54" s="50"/>
      <c r="B54" s="182"/>
      <c r="C54" s="85"/>
      <c r="D54" s="28"/>
      <c r="E54" s="750" t="s">
        <v>1009</v>
      </c>
      <c r="F54" s="751"/>
      <c r="G54" s="751"/>
      <c r="H54" s="177"/>
      <c r="I54" s="177"/>
      <c r="J54" s="177"/>
      <c r="K54" s="177"/>
      <c r="L54" s="177"/>
      <c r="M54" s="177"/>
      <c r="N54" s="2"/>
      <c r="S54"/>
      <c r="T54"/>
      <c r="U54"/>
      <c r="V54"/>
      <c r="W54"/>
      <c r="X54"/>
      <c r="Y54"/>
    </row>
    <row r="55" spans="1:25">
      <c r="A55" s="50"/>
      <c r="B55" s="182"/>
      <c r="C55" s="177"/>
      <c r="D55" s="175">
        <v>3</v>
      </c>
      <c r="E55" s="736" t="s">
        <v>1010</v>
      </c>
      <c r="F55" s="736"/>
      <c r="G55" s="736"/>
      <c r="H55" s="177"/>
      <c r="I55" s="177"/>
      <c r="J55" s="177"/>
      <c r="K55" s="177"/>
      <c r="L55" s="177"/>
      <c r="M55" s="177"/>
      <c r="S55"/>
      <c r="T55"/>
      <c r="U55"/>
      <c r="V55"/>
      <c r="W55"/>
      <c r="X55"/>
      <c r="Y55"/>
    </row>
    <row r="56" spans="1:25">
      <c r="A56" s="50"/>
      <c r="B56" s="182"/>
      <c r="C56" s="177"/>
      <c r="D56" s="175"/>
      <c r="E56" s="746" t="s">
        <v>1353</v>
      </c>
      <c r="F56" s="746"/>
      <c r="G56" s="746"/>
      <c r="H56" s="177"/>
      <c r="I56" s="177"/>
      <c r="J56" s="177"/>
      <c r="K56" s="177"/>
      <c r="L56" s="177"/>
      <c r="M56" s="177"/>
      <c r="S56"/>
      <c r="T56"/>
      <c r="U56"/>
      <c r="V56"/>
      <c r="W56"/>
      <c r="X56"/>
      <c r="Y56"/>
    </row>
    <row r="57" spans="1:25">
      <c r="A57" s="45"/>
      <c r="B57" s="182"/>
      <c r="C57" s="177"/>
      <c r="D57" s="175">
        <v>4</v>
      </c>
      <c r="E57" s="736" t="s">
        <v>1035</v>
      </c>
      <c r="F57" s="736"/>
      <c r="G57" s="736"/>
      <c r="H57" s="177"/>
      <c r="I57" s="177"/>
      <c r="J57" s="177"/>
      <c r="K57" s="177"/>
      <c r="L57" s="177"/>
      <c r="M57" s="177"/>
      <c r="S57"/>
      <c r="T57"/>
      <c r="U57"/>
      <c r="V57"/>
      <c r="W57"/>
      <c r="X57"/>
      <c r="Y57"/>
    </row>
    <row r="58" spans="1: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S58"/>
      <c r="T58"/>
      <c r="U58"/>
      <c r="V58"/>
      <c r="W58"/>
      <c r="X58"/>
      <c r="Y58"/>
    </row>
    <row r="59" spans="1: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S60"/>
      <c r="T60"/>
      <c r="U60"/>
      <c r="V60"/>
      <c r="W60"/>
      <c r="X60"/>
      <c r="Y60"/>
    </row>
    <row r="61" spans="1: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</row>
    <row r="62" spans="1: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70" spans="1:25">
      <c r="B70" s="20"/>
      <c r="C70" s="21"/>
      <c r="D70" s="51"/>
      <c r="E70" s="22"/>
      <c r="F70" s="22"/>
      <c r="G70" s="84"/>
      <c r="H70" s="84"/>
      <c r="I70" s="22"/>
      <c r="J70" s="84"/>
      <c r="K70" s="84"/>
      <c r="S70"/>
      <c r="T70"/>
      <c r="U70"/>
      <c r="V70"/>
      <c r="W70"/>
      <c r="X70"/>
      <c r="Y70"/>
    </row>
    <row r="71" spans="1:25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25">
      <c r="B72" s="20"/>
      <c r="C72" s="21"/>
      <c r="D72" s="51"/>
      <c r="E72" s="22"/>
      <c r="F72" s="84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25">
      <c r="B73" s="20"/>
      <c r="C73" s="89"/>
      <c r="D73" s="51"/>
      <c r="E73" s="22"/>
      <c r="F73" s="22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>
      <c r="B74" s="20"/>
      <c r="C74" s="21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>
      <c r="B75" s="23"/>
      <c r="C75" s="22"/>
      <c r="D75" s="51"/>
      <c r="E75" s="22"/>
      <c r="K75" s="1"/>
      <c r="S75"/>
      <c r="T75"/>
      <c r="U75"/>
      <c r="V75"/>
      <c r="W75"/>
      <c r="X75"/>
      <c r="Y75"/>
    </row>
    <row r="76" spans="1:25">
      <c r="B76" s="20"/>
      <c r="C76" s="61"/>
      <c r="D76" s="61"/>
      <c r="E76" s="22"/>
      <c r="K76" s="1"/>
      <c r="S76"/>
      <c r="T76"/>
      <c r="U76"/>
      <c r="V76"/>
      <c r="W76"/>
      <c r="X76"/>
      <c r="Y76"/>
    </row>
    <row r="77" spans="1:25">
      <c r="B77" s="20"/>
      <c r="C77" s="61"/>
      <c r="D77" s="61"/>
      <c r="E77" s="8"/>
      <c r="K77" s="1"/>
      <c r="S77"/>
      <c r="T77"/>
      <c r="U77"/>
      <c r="V77"/>
      <c r="W77"/>
      <c r="X77"/>
      <c r="Y77"/>
    </row>
    <row r="78" spans="1:25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>
      <c r="B79" s="20"/>
      <c r="C79" s="61"/>
      <c r="D79" s="61"/>
      <c r="E79" s="8"/>
      <c r="F79" s="1"/>
      <c r="G79" s="16"/>
      <c r="H79" s="16"/>
      <c r="S79"/>
      <c r="T79"/>
      <c r="U79"/>
      <c r="V79"/>
      <c r="W79"/>
      <c r="X79"/>
      <c r="Y79"/>
    </row>
    <row r="80" spans="1:25">
      <c r="B80" s="2"/>
      <c r="C80" s="1"/>
      <c r="D80" s="38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3"/>
      <c r="C81" s="6"/>
      <c r="D81" s="43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S82"/>
      <c r="T82"/>
      <c r="U82"/>
      <c r="V82"/>
      <c r="W82"/>
      <c r="X82"/>
      <c r="Y82"/>
    </row>
    <row r="83" spans="2:25">
      <c r="C83" s="1"/>
      <c r="D83" s="38"/>
      <c r="E83" s="1"/>
      <c r="F83" s="1"/>
      <c r="G83" s="1"/>
      <c r="H83" s="1"/>
      <c r="I83" s="17"/>
      <c r="J83" s="1"/>
      <c r="K83" s="1"/>
      <c r="S83"/>
      <c r="T83"/>
      <c r="U83"/>
      <c r="V83"/>
      <c r="W83"/>
      <c r="X83"/>
      <c r="Y83"/>
    </row>
    <row r="84" spans="2:25">
      <c r="B84" s="3"/>
      <c r="C84" s="6"/>
      <c r="D84" s="62"/>
      <c r="E84" s="62"/>
      <c r="F84" s="62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24"/>
      <c r="C85" s="3"/>
      <c r="D85" s="58"/>
      <c r="E85" s="47"/>
      <c r="F85" s="47"/>
      <c r="G85" s="22"/>
      <c r="H85" s="22"/>
      <c r="J85" s="1"/>
      <c r="K85" s="1"/>
      <c r="S85"/>
      <c r="T85"/>
      <c r="U85"/>
      <c r="V85"/>
      <c r="W85"/>
      <c r="X85"/>
      <c r="Y85"/>
    </row>
    <row r="86" spans="2:25">
      <c r="B86" s="2"/>
      <c r="C86" s="67"/>
      <c r="D86" s="62"/>
      <c r="E86" s="62"/>
      <c r="F86" s="62"/>
      <c r="G86" s="22"/>
      <c r="H86" s="22"/>
      <c r="S86"/>
      <c r="T86"/>
      <c r="U86"/>
      <c r="V86"/>
      <c r="W86"/>
      <c r="X86"/>
      <c r="Y86"/>
    </row>
    <row r="87" spans="2:25">
      <c r="B87" s="2"/>
      <c r="C87" s="3"/>
      <c r="D87" s="58"/>
      <c r="E87" s="47"/>
      <c r="F87" s="47"/>
      <c r="G87" s="22"/>
      <c r="H87" s="22"/>
      <c r="S87"/>
      <c r="T87"/>
      <c r="U87"/>
      <c r="V87"/>
      <c r="W87"/>
      <c r="X87"/>
      <c r="Y87"/>
    </row>
    <row r="88" spans="2:25">
      <c r="C88" s="6"/>
      <c r="D88" s="87"/>
      <c r="E88" s="87"/>
      <c r="F88" s="87"/>
      <c r="G88" s="22"/>
      <c r="H88" s="22"/>
      <c r="S88"/>
      <c r="T88"/>
      <c r="U88"/>
      <c r="V88"/>
      <c r="W88"/>
      <c r="X88"/>
      <c r="Y88"/>
    </row>
    <row r="89" spans="2:25">
      <c r="C89" s="5"/>
      <c r="D89" s="1"/>
      <c r="E89" s="1"/>
      <c r="F89" s="1"/>
      <c r="G89" s="1"/>
      <c r="H89" s="1"/>
      <c r="I89" s="40"/>
      <c r="S89"/>
      <c r="T89"/>
      <c r="U89"/>
      <c r="V89"/>
      <c r="W89"/>
      <c r="X89"/>
      <c r="Y89"/>
    </row>
    <row r="90" spans="2:25">
      <c r="C90" s="6"/>
      <c r="D90" s="87"/>
      <c r="E90" s="87"/>
      <c r="F90" s="87"/>
      <c r="G90" s="1"/>
      <c r="H90" s="1"/>
      <c r="I90" s="17"/>
      <c r="S90"/>
      <c r="T90"/>
      <c r="U90"/>
      <c r="V90"/>
      <c r="W90"/>
      <c r="X90"/>
      <c r="Y90"/>
    </row>
    <row r="91" spans="2:25">
      <c r="D91" s="1"/>
      <c r="E91" s="1"/>
      <c r="F91" s="1"/>
      <c r="G91" s="1"/>
      <c r="H91" s="1"/>
      <c r="I91" s="17"/>
      <c r="S91"/>
      <c r="T91"/>
      <c r="U91"/>
      <c r="V91"/>
      <c r="W91"/>
      <c r="X91"/>
      <c r="Y91"/>
    </row>
  </sheetData>
  <sheetCalcPr fullCalcOnLoad="1"/>
  <mergeCells count="31">
    <mergeCell ref="S12:V12"/>
    <mergeCell ref="AJ12:AK12"/>
    <mergeCell ref="AL12:AM12"/>
    <mergeCell ref="Q12:R12"/>
    <mergeCell ref="W12:Y12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D1" workbookViewId="0">
      <selection activeCell="AW15" sqref="AW15"/>
    </sheetView>
  </sheetViews>
  <sheetFormatPr baseColWidth="10" defaultColWidth="8.83203125" defaultRowHeight="12"/>
  <cols>
    <col min="1" max="1" width="15.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19" width="6.8320312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6.832031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50" width="8.83203125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77"/>
      <c r="P3" s="177"/>
      <c r="S3"/>
      <c r="T3"/>
      <c r="U3"/>
      <c r="V3"/>
      <c r="W3"/>
      <c r="X3"/>
      <c r="Y3"/>
    </row>
    <row r="4" spans="1:47">
      <c r="A4" s="3" t="s">
        <v>238</v>
      </c>
      <c r="B4" s="3"/>
      <c r="C4" s="6"/>
      <c r="D4" s="43"/>
      <c r="E4" s="6"/>
      <c r="F4" s="738" t="s">
        <v>615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864</v>
      </c>
      <c r="G5" s="738"/>
      <c r="H5" s="738"/>
      <c r="I5" s="738"/>
      <c r="J5" s="7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6" t="s">
        <v>1303</v>
      </c>
      <c r="C6" s="6" t="s">
        <v>1304</v>
      </c>
      <c r="D6" s="43" t="s">
        <v>1305</v>
      </c>
      <c r="E6" s="6"/>
      <c r="F6" s="738" t="s">
        <v>216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6" t="s">
        <v>1123</v>
      </c>
      <c r="C7" s="6" t="s">
        <v>1124</v>
      </c>
      <c r="D7" s="43" t="s">
        <v>1125</v>
      </c>
      <c r="E7" s="6"/>
      <c r="F7" s="738" t="s">
        <v>439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6" t="s">
        <v>1129</v>
      </c>
      <c r="D8" s="43" t="s">
        <v>1130</v>
      </c>
      <c r="E8" s="8"/>
      <c r="F8" s="1"/>
      <c r="G8" s="1"/>
      <c r="H8" s="1"/>
      <c r="I8" s="205" t="s">
        <v>1205</v>
      </c>
      <c r="J8" s="7"/>
      <c r="K8" s="7"/>
      <c r="L8" s="7"/>
      <c r="N8" s="25"/>
      <c r="S8"/>
      <c r="T8"/>
      <c r="U8"/>
      <c r="V8"/>
      <c r="W8"/>
      <c r="X8"/>
      <c r="Y8"/>
    </row>
    <row r="9" spans="1:47" ht="12.75" customHeight="1">
      <c r="A9" s="67"/>
      <c r="B9" s="67"/>
      <c r="C9" s="204"/>
      <c r="D9" s="43"/>
      <c r="E9" s="8"/>
      <c r="F9" s="203"/>
      <c r="G9" s="203"/>
      <c r="H9" s="203"/>
      <c r="I9" s="205" t="s">
        <v>1206</v>
      </c>
      <c r="J9" s="7"/>
      <c r="K9" s="7"/>
      <c r="L9" s="7"/>
      <c r="N9" s="25"/>
      <c r="S9"/>
      <c r="T9"/>
      <c r="U9"/>
      <c r="V9"/>
      <c r="W9"/>
      <c r="X9"/>
      <c r="Y9"/>
    </row>
    <row r="10" spans="1:47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>
      <c r="A14" s="45" t="s">
        <v>1338</v>
      </c>
      <c r="B14" s="45" t="s">
        <v>857</v>
      </c>
      <c r="C14" s="38">
        <v>0.25972222222222224</v>
      </c>
      <c r="D14" s="32">
        <v>0</v>
      </c>
      <c r="E14" s="1">
        <v>30</v>
      </c>
      <c r="F14" s="19" t="s">
        <v>1037</v>
      </c>
      <c r="G14" s="47">
        <v>1750</v>
      </c>
      <c r="H14" s="1">
        <v>1658</v>
      </c>
      <c r="I14" s="35" t="s">
        <v>526</v>
      </c>
      <c r="J14" s="66" t="s">
        <v>1258</v>
      </c>
      <c r="K14" s="33">
        <v>4</v>
      </c>
      <c r="L14" s="33">
        <v>180</v>
      </c>
      <c r="M14" s="19">
        <v>5891.451</v>
      </c>
      <c r="O14" s="33">
        <v>268.10000000000002</v>
      </c>
      <c r="P14" s="33">
        <v>268.89999999999998</v>
      </c>
      <c r="Q14" s="33">
        <f>AVERAGE(O14:O15)</f>
        <v>268.10000000000002</v>
      </c>
      <c r="R14" s="103">
        <f>AVERAGE(P14:P15)</f>
        <v>268.95</v>
      </c>
      <c r="S14"/>
      <c r="T14"/>
      <c r="U14"/>
      <c r="V14"/>
      <c r="W14"/>
      <c r="X14"/>
      <c r="Y14"/>
    </row>
    <row r="15" spans="1:47" ht="48">
      <c r="A15" s="50" t="s">
        <v>597</v>
      </c>
      <c r="B15" s="50" t="s">
        <v>1014</v>
      </c>
      <c r="C15" s="15">
        <v>0.2902777777777778</v>
      </c>
      <c r="D15" s="32"/>
      <c r="E15" s="16">
        <v>60</v>
      </c>
      <c r="F15" s="19" t="s">
        <v>1037</v>
      </c>
      <c r="G15" s="33">
        <v>1750</v>
      </c>
      <c r="H15" s="16">
        <v>1658</v>
      </c>
      <c r="I15" s="57" t="s">
        <v>887</v>
      </c>
      <c r="J15" s="66" t="s">
        <v>1258</v>
      </c>
      <c r="K15" s="33">
        <v>4</v>
      </c>
      <c r="L15" s="33">
        <v>180</v>
      </c>
      <c r="M15" s="98" t="s">
        <v>243</v>
      </c>
      <c r="O15" s="16">
        <v>268.10000000000002</v>
      </c>
      <c r="P15" s="16">
        <v>269</v>
      </c>
      <c r="Q15" s="16">
        <v>268.10000000000002</v>
      </c>
      <c r="R15" s="100">
        <v>269</v>
      </c>
      <c r="S15"/>
      <c r="T15"/>
      <c r="U15"/>
      <c r="V15"/>
      <c r="W15"/>
      <c r="X15"/>
      <c r="Y15"/>
    </row>
    <row r="16" spans="1:47">
      <c r="A16" s="45"/>
      <c r="B16" s="45"/>
      <c r="C16" s="38"/>
      <c r="D16" s="32"/>
      <c r="E16" s="1"/>
      <c r="F16" s="19"/>
      <c r="G16" s="1"/>
      <c r="H16" s="1"/>
      <c r="J16" s="66"/>
      <c r="K16" s="33"/>
      <c r="L16" s="33"/>
      <c r="O16" s="16"/>
      <c r="P16" s="16"/>
      <c r="Q16" s="16"/>
      <c r="R16" s="16"/>
      <c r="S16"/>
      <c r="T16"/>
      <c r="U16"/>
      <c r="V16"/>
      <c r="W16"/>
      <c r="X16"/>
      <c r="Y16"/>
    </row>
    <row r="17" spans="1:26">
      <c r="A17" s="45"/>
      <c r="B17" s="45"/>
      <c r="C17" s="38"/>
      <c r="D17" s="32"/>
      <c r="E17" s="1"/>
      <c r="F17" s="16"/>
      <c r="G17" s="1"/>
      <c r="H17" s="1"/>
      <c r="J17" s="66"/>
      <c r="K17" s="33"/>
      <c r="L17" s="33"/>
      <c r="N17" s="102" t="s">
        <v>865</v>
      </c>
      <c r="O17" s="16"/>
      <c r="P17" s="16"/>
      <c r="Q17" s="16"/>
      <c r="R17" s="16"/>
      <c r="S17"/>
      <c r="T17"/>
      <c r="U17"/>
      <c r="V17"/>
      <c r="W17"/>
      <c r="X17"/>
      <c r="Y17"/>
    </row>
    <row r="18" spans="1:26">
      <c r="A18" s="45"/>
      <c r="B18" s="45"/>
      <c r="C18" s="15"/>
      <c r="D18" s="32"/>
      <c r="E18" s="19"/>
      <c r="F18" s="16"/>
      <c r="G18" s="1"/>
      <c r="H18" s="1"/>
      <c r="J18" s="92"/>
      <c r="K18" s="33"/>
      <c r="L18" s="33"/>
      <c r="M18" s="19"/>
      <c r="N18" s="88" t="s">
        <v>863</v>
      </c>
      <c r="O18" s="16"/>
      <c r="P18" s="16"/>
      <c r="Q18" s="16"/>
      <c r="R18" s="16"/>
      <c r="S18"/>
      <c r="T18"/>
      <c r="U18"/>
      <c r="V18"/>
      <c r="W18"/>
      <c r="X18"/>
      <c r="Y18"/>
    </row>
    <row r="19" spans="1:26">
      <c r="A19" s="45"/>
      <c r="B19" s="45"/>
      <c r="C19" s="38"/>
      <c r="E19" s="19"/>
      <c r="F19" s="16"/>
      <c r="G19" s="1"/>
      <c r="H19" s="1"/>
      <c r="I19" s="57"/>
      <c r="J19" s="92"/>
      <c r="K19" s="33"/>
      <c r="L19" s="33"/>
      <c r="M19" s="19"/>
      <c r="N19" s="91"/>
      <c r="O19" s="16"/>
      <c r="P19" s="16"/>
      <c r="Q19" s="16"/>
      <c r="R19" s="16"/>
      <c r="S19"/>
      <c r="T19"/>
      <c r="U19"/>
      <c r="V19"/>
      <c r="W19"/>
      <c r="X19"/>
      <c r="Y19"/>
    </row>
    <row r="20" spans="1:26">
      <c r="A20" s="45"/>
      <c r="B20" s="5" t="s">
        <v>1260</v>
      </c>
      <c r="C20" s="147" t="s">
        <v>1261</v>
      </c>
      <c r="D20" s="84">
        <v>5888.5839999999998</v>
      </c>
      <c r="E20" s="149"/>
      <c r="F20" s="84" t="s">
        <v>1262</v>
      </c>
      <c r="G20" s="84" t="s">
        <v>1263</v>
      </c>
      <c r="H20" s="84" t="s">
        <v>1264</v>
      </c>
      <c r="I20" s="22" t="s">
        <v>1100</v>
      </c>
      <c r="J20" s="84" t="s">
        <v>1101</v>
      </c>
      <c r="K20" s="84" t="s">
        <v>1102</v>
      </c>
      <c r="L20" s="177"/>
      <c r="M20" s="19"/>
      <c r="O20" s="16"/>
      <c r="P20" s="16"/>
      <c r="Q20" s="16"/>
      <c r="R20" s="16"/>
      <c r="S20"/>
      <c r="T20"/>
      <c r="U20"/>
      <c r="V20"/>
      <c r="W20"/>
      <c r="X20"/>
      <c r="Y20"/>
    </row>
    <row r="21" spans="1:26">
      <c r="A21" s="50"/>
      <c r="B21" s="183"/>
      <c r="C21" s="147" t="s">
        <v>1099</v>
      </c>
      <c r="D21" s="84">
        <v>5889.9508999999998</v>
      </c>
      <c r="E21" s="149"/>
      <c r="F21" s="84" t="s">
        <v>652</v>
      </c>
      <c r="G21" s="84" t="s">
        <v>653</v>
      </c>
      <c r="H21" s="84" t="s">
        <v>654</v>
      </c>
      <c r="I21" s="22" t="s">
        <v>1294</v>
      </c>
      <c r="J21" s="84" t="s">
        <v>1295</v>
      </c>
      <c r="K21" s="84" t="s">
        <v>501</v>
      </c>
      <c r="L21" s="177"/>
      <c r="M21" s="19"/>
      <c r="S21"/>
      <c r="T21"/>
      <c r="U21"/>
      <c r="V21"/>
      <c r="W21"/>
      <c r="X21"/>
      <c r="Y21"/>
    </row>
    <row r="22" spans="1:26">
      <c r="A22" s="50"/>
      <c r="B22" s="182"/>
      <c r="C22" s="147" t="s">
        <v>502</v>
      </c>
      <c r="D22" s="84">
        <v>5891.451</v>
      </c>
      <c r="E22" s="149"/>
      <c r="F22" s="84" t="s">
        <v>503</v>
      </c>
      <c r="G22" s="84" t="s">
        <v>504</v>
      </c>
      <c r="H22" s="84" t="s">
        <v>505</v>
      </c>
      <c r="I22" s="22" t="s">
        <v>480</v>
      </c>
      <c r="J22" s="84" t="s">
        <v>496</v>
      </c>
      <c r="K22" s="84" t="s">
        <v>440</v>
      </c>
      <c r="L22" s="177"/>
      <c r="M22" s="19"/>
      <c r="N22" s="91"/>
      <c r="S22"/>
      <c r="T22"/>
      <c r="U22"/>
      <c r="V22"/>
      <c r="W22"/>
      <c r="X22"/>
      <c r="Y22"/>
    </row>
    <row r="23" spans="1:26">
      <c r="A23" s="50"/>
      <c r="B23" s="182"/>
      <c r="C23" s="147" t="s">
        <v>497</v>
      </c>
      <c r="D23" s="155">
        <v>7647.38</v>
      </c>
      <c r="E23" s="149"/>
      <c r="F23" s="84" t="s">
        <v>1132</v>
      </c>
      <c r="G23" s="84" t="s">
        <v>1095</v>
      </c>
      <c r="H23" s="84" t="s">
        <v>1293</v>
      </c>
      <c r="I23" s="22" t="s">
        <v>498</v>
      </c>
      <c r="J23" s="84" t="s">
        <v>499</v>
      </c>
      <c r="K23" s="84" t="s">
        <v>500</v>
      </c>
      <c r="L23" s="177"/>
      <c r="M23" s="19"/>
      <c r="N23" s="57"/>
      <c r="O23" s="16"/>
      <c r="P23" s="16"/>
      <c r="Q23" s="16"/>
      <c r="R23" s="16"/>
      <c r="S23"/>
      <c r="T23"/>
      <c r="U23"/>
      <c r="V23"/>
      <c r="W23"/>
      <c r="X23"/>
      <c r="Y23"/>
    </row>
    <row r="24" spans="1:26">
      <c r="A24" s="45"/>
      <c r="B24" s="182"/>
      <c r="C24" s="147" t="s">
        <v>374</v>
      </c>
      <c r="D24" s="84">
        <v>7698.9647000000004</v>
      </c>
      <c r="E24" s="149"/>
      <c r="F24" s="84" t="s">
        <v>375</v>
      </c>
      <c r="G24" s="84" t="s">
        <v>376</v>
      </c>
      <c r="H24" s="84" t="s">
        <v>377</v>
      </c>
      <c r="I24" s="22" t="s">
        <v>378</v>
      </c>
      <c r="J24" s="84" t="s">
        <v>379</v>
      </c>
      <c r="K24" s="84" t="s">
        <v>380</v>
      </c>
      <c r="L24" s="177"/>
      <c r="M24" s="80"/>
      <c r="N24" s="57"/>
      <c r="O24" s="16"/>
      <c r="P24" s="16"/>
      <c r="Q24" s="16"/>
      <c r="R24" s="16"/>
      <c r="S24"/>
      <c r="T24"/>
      <c r="U24"/>
      <c r="V24"/>
      <c r="W24"/>
      <c r="X24"/>
      <c r="Y24"/>
    </row>
    <row r="25" spans="1:26">
      <c r="A25" s="45"/>
      <c r="B25" s="182"/>
      <c r="C25" s="147"/>
      <c r="D25" s="84"/>
      <c r="E25" s="149"/>
      <c r="F25" s="84"/>
      <c r="G25" s="177"/>
      <c r="H25" s="177"/>
      <c r="J25" s="177"/>
      <c r="K25" s="177"/>
      <c r="L25" s="177"/>
      <c r="M25" s="19"/>
      <c r="O25" s="16"/>
      <c r="P25" s="16"/>
      <c r="Q25" s="16"/>
      <c r="R25" s="16"/>
      <c r="S25"/>
      <c r="T25"/>
      <c r="U25"/>
      <c r="V25"/>
      <c r="W25"/>
      <c r="X25"/>
      <c r="Y25"/>
    </row>
    <row r="26" spans="1:26">
      <c r="A26" s="50"/>
      <c r="B26" s="182"/>
      <c r="C26" s="147" t="s">
        <v>1302</v>
      </c>
      <c r="D26" s="748" t="s">
        <v>1297</v>
      </c>
      <c r="E26" s="748"/>
      <c r="F26" s="84" t="s">
        <v>381</v>
      </c>
      <c r="G26" s="177"/>
      <c r="H26" s="177"/>
      <c r="I26" s="173" t="s">
        <v>1139</v>
      </c>
      <c r="J26" s="736" t="s">
        <v>1140</v>
      </c>
      <c r="K26" s="736"/>
      <c r="L26" s="148" t="s">
        <v>1141</v>
      </c>
      <c r="M26" s="19"/>
      <c r="N26" s="57"/>
      <c r="O26" s="16"/>
      <c r="P26" s="16"/>
      <c r="Q26" s="16"/>
      <c r="R26" s="16"/>
      <c r="S26"/>
      <c r="T26"/>
      <c r="U26"/>
      <c r="V26"/>
      <c r="W26"/>
      <c r="X26"/>
      <c r="Y26"/>
      <c r="Z26" s="16"/>
    </row>
    <row r="27" spans="1:26">
      <c r="A27" s="50"/>
      <c r="B27" s="182"/>
      <c r="C27" s="147" t="s">
        <v>1303</v>
      </c>
      <c r="D27" s="748" t="s">
        <v>1298</v>
      </c>
      <c r="E27" s="748"/>
      <c r="F27" s="19"/>
      <c r="G27" s="177"/>
      <c r="H27" s="177"/>
      <c r="J27" s="736" t="s">
        <v>441</v>
      </c>
      <c r="K27" s="736"/>
      <c r="L27" s="148" t="s">
        <v>1143</v>
      </c>
      <c r="M27" s="19"/>
      <c r="N27" s="57"/>
      <c r="O27" s="16"/>
      <c r="P27" s="16"/>
      <c r="Q27" s="16"/>
      <c r="R27" s="16"/>
      <c r="S27"/>
      <c r="T27"/>
      <c r="U27"/>
      <c r="V27"/>
      <c r="W27"/>
      <c r="X27"/>
      <c r="Y27"/>
    </row>
    <row r="28" spans="1:26">
      <c r="A28" s="50"/>
      <c r="B28" s="182"/>
      <c r="C28" s="147" t="s">
        <v>1304</v>
      </c>
      <c r="D28" s="748" t="s">
        <v>1299</v>
      </c>
      <c r="E28" s="748"/>
      <c r="F28" s="19"/>
      <c r="G28" s="177"/>
      <c r="H28" s="177"/>
      <c r="J28" s="177"/>
      <c r="K28" s="177"/>
      <c r="L28" s="177"/>
      <c r="M28" s="19"/>
      <c r="O28" s="16"/>
      <c r="P28" s="16"/>
      <c r="Q28" s="16"/>
      <c r="R28" s="16"/>
      <c r="S28"/>
      <c r="T28"/>
      <c r="U28"/>
      <c r="V28"/>
      <c r="W28"/>
      <c r="X28"/>
      <c r="Y28"/>
    </row>
    <row r="29" spans="1:26">
      <c r="A29" s="45"/>
      <c r="B29" s="182"/>
      <c r="C29" s="147" t="s">
        <v>1305</v>
      </c>
      <c r="D29" s="748" t="s">
        <v>1138</v>
      </c>
      <c r="E29" s="748"/>
      <c r="F29" s="19"/>
      <c r="G29" s="177"/>
      <c r="H29" s="177"/>
      <c r="I29" s="177"/>
      <c r="J29" s="177"/>
      <c r="K29" s="177"/>
      <c r="L29" s="177"/>
      <c r="M29" s="19"/>
      <c r="N29" s="37"/>
      <c r="O29" s="16"/>
      <c r="P29" s="16"/>
      <c r="Q29" s="16"/>
      <c r="R29" s="16"/>
      <c r="S29"/>
      <c r="T29"/>
      <c r="U29"/>
      <c r="V29"/>
      <c r="W29"/>
      <c r="X29"/>
      <c r="Y29"/>
    </row>
    <row r="30" spans="1:26">
      <c r="A30" s="45"/>
      <c r="B30" s="182"/>
      <c r="C30" s="85"/>
      <c r="D30" s="177"/>
      <c r="E30" s="15"/>
      <c r="F30" s="19"/>
      <c r="G30" s="177"/>
      <c r="H30" s="177"/>
      <c r="I30" s="177"/>
      <c r="J30" s="177"/>
      <c r="K30" s="177"/>
      <c r="L30" s="177"/>
      <c r="M30" s="19"/>
      <c r="S30"/>
      <c r="T30"/>
      <c r="U30"/>
      <c r="V30"/>
      <c r="W30"/>
      <c r="X30"/>
      <c r="Y30"/>
    </row>
    <row r="31" spans="1:26">
      <c r="A31" s="45"/>
      <c r="B31" s="182"/>
      <c r="C31" s="28" t="s">
        <v>786</v>
      </c>
      <c r="D31" s="175">
        <v>1</v>
      </c>
      <c r="E31" s="749" t="s">
        <v>1032</v>
      </c>
      <c r="F31" s="749"/>
      <c r="G31" s="749"/>
      <c r="H31" s="177"/>
      <c r="I31" s="177"/>
      <c r="J31" s="177"/>
      <c r="K31" s="177"/>
      <c r="L31" s="177"/>
      <c r="M31" s="19"/>
      <c r="S31"/>
      <c r="T31"/>
      <c r="U31"/>
      <c r="V31"/>
      <c r="W31"/>
      <c r="X31"/>
      <c r="Y31"/>
    </row>
    <row r="32" spans="1:26">
      <c r="A32" s="45"/>
      <c r="B32" s="182"/>
      <c r="C32" s="19"/>
      <c r="D32" s="28"/>
      <c r="E32" s="750" t="s">
        <v>1183</v>
      </c>
      <c r="F32" s="751"/>
      <c r="G32" s="751"/>
      <c r="H32" s="177"/>
      <c r="I32" s="177"/>
      <c r="J32" s="177"/>
      <c r="K32" s="177"/>
      <c r="L32" s="177"/>
      <c r="M32" s="19"/>
      <c r="S32"/>
      <c r="T32"/>
      <c r="U32"/>
      <c r="V32"/>
      <c r="W32"/>
      <c r="X32"/>
      <c r="Y32"/>
    </row>
    <row r="33" spans="1:25">
      <c r="A33" s="45"/>
      <c r="B33" s="182"/>
      <c r="C33" s="85"/>
      <c r="D33" s="28">
        <v>2</v>
      </c>
      <c r="E33" s="749" t="s">
        <v>1008</v>
      </c>
      <c r="F33" s="749"/>
      <c r="G33" s="749"/>
      <c r="H33" s="177"/>
      <c r="I33" s="177"/>
      <c r="J33" s="177"/>
      <c r="K33" s="177"/>
      <c r="L33" s="177"/>
      <c r="M33" s="19"/>
      <c r="S33"/>
      <c r="T33"/>
      <c r="U33"/>
      <c r="V33"/>
      <c r="W33"/>
      <c r="X33"/>
      <c r="Y33"/>
    </row>
    <row r="34" spans="1:25">
      <c r="A34" s="45"/>
      <c r="B34" s="182"/>
      <c r="C34" s="85"/>
      <c r="D34" s="28"/>
      <c r="E34" s="750" t="s">
        <v>1009</v>
      </c>
      <c r="F34" s="751"/>
      <c r="G34" s="751"/>
      <c r="H34" s="177"/>
      <c r="I34" s="177"/>
      <c r="J34" s="177"/>
      <c r="K34" s="177"/>
      <c r="L34" s="177"/>
      <c r="M34" s="19"/>
      <c r="N34" s="57"/>
      <c r="S34"/>
      <c r="T34"/>
      <c r="U34"/>
      <c r="V34"/>
      <c r="W34"/>
      <c r="X34"/>
      <c r="Y34"/>
    </row>
    <row r="35" spans="1:25">
      <c r="A35" s="45"/>
      <c r="B35" s="182"/>
      <c r="C35" s="177"/>
      <c r="D35" s="175">
        <v>3</v>
      </c>
      <c r="E35" s="736" t="s">
        <v>1010</v>
      </c>
      <c r="F35" s="736"/>
      <c r="G35" s="736"/>
      <c r="H35" s="177"/>
      <c r="I35" s="177"/>
      <c r="J35" s="177"/>
      <c r="K35" s="177"/>
      <c r="L35" s="177"/>
      <c r="M35" s="19"/>
      <c r="S35"/>
      <c r="T35"/>
      <c r="U35"/>
      <c r="V35"/>
      <c r="W35"/>
      <c r="X35"/>
      <c r="Y35"/>
    </row>
    <row r="36" spans="1:25">
      <c r="A36" s="59"/>
      <c r="B36" s="182"/>
      <c r="C36" s="177"/>
      <c r="D36" s="175"/>
      <c r="E36" s="746" t="s">
        <v>1353</v>
      </c>
      <c r="F36" s="746"/>
      <c r="G36" s="746"/>
      <c r="H36" s="177"/>
      <c r="I36" s="177"/>
      <c r="J36" s="177"/>
      <c r="K36" s="177"/>
      <c r="L36" s="177"/>
      <c r="M36" s="19"/>
      <c r="N36" s="57"/>
      <c r="S36"/>
      <c r="T36"/>
      <c r="U36"/>
      <c r="V36"/>
      <c r="W36"/>
      <c r="X36"/>
      <c r="Y36"/>
    </row>
    <row r="37" spans="1:25">
      <c r="A37" s="50"/>
      <c r="B37" s="182"/>
      <c r="C37" s="177"/>
      <c r="D37" s="175">
        <v>4</v>
      </c>
      <c r="E37" s="736" t="s">
        <v>1035</v>
      </c>
      <c r="F37" s="736"/>
      <c r="G37" s="736"/>
      <c r="H37" s="177"/>
      <c r="I37" s="177"/>
      <c r="J37" s="177"/>
      <c r="K37" s="177"/>
      <c r="L37" s="177"/>
      <c r="M37" s="19"/>
      <c r="S37"/>
      <c r="T37"/>
      <c r="U37"/>
      <c r="V37"/>
      <c r="W37"/>
      <c r="X37"/>
      <c r="Y37"/>
    </row>
    <row r="38" spans="1:25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  <c r="S38"/>
      <c r="T38"/>
      <c r="U38"/>
      <c r="V38"/>
      <c r="W38"/>
      <c r="X38"/>
      <c r="Y38"/>
    </row>
    <row r="39" spans="1:25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  <c r="S39"/>
      <c r="T39"/>
      <c r="U39"/>
      <c r="V39"/>
      <c r="W39"/>
      <c r="X39"/>
      <c r="Y39"/>
    </row>
    <row r="40" spans="1:25">
      <c r="A40" s="50"/>
      <c r="B40" s="25"/>
      <c r="C40" s="38"/>
      <c r="E40" s="19"/>
      <c r="F40" s="19"/>
      <c r="G40" s="47"/>
      <c r="H40" s="1"/>
      <c r="J40" s="92"/>
      <c r="K40" s="33"/>
      <c r="L40" s="33"/>
      <c r="M40" s="19"/>
      <c r="S40"/>
      <c r="T40"/>
      <c r="U40"/>
      <c r="V40"/>
      <c r="W40"/>
      <c r="X40"/>
      <c r="Y40"/>
    </row>
    <row r="41" spans="1:25">
      <c r="A41" s="50"/>
      <c r="B41" s="25"/>
      <c r="C41" s="38"/>
      <c r="E41" s="19"/>
      <c r="F41" s="19"/>
      <c r="G41" s="47"/>
      <c r="H41" s="1"/>
      <c r="J41" s="92"/>
      <c r="K41" s="33"/>
      <c r="L41" s="33"/>
      <c r="M41" s="19"/>
      <c r="S41"/>
      <c r="T41"/>
      <c r="U41"/>
      <c r="V41"/>
      <c r="W41"/>
      <c r="X41"/>
      <c r="Y41"/>
    </row>
    <row r="42" spans="1:25">
      <c r="A42" s="50"/>
      <c r="B42" s="25"/>
      <c r="C42" s="38"/>
      <c r="E42" s="19"/>
      <c r="F42" s="19"/>
      <c r="G42" s="47"/>
      <c r="H42" s="1"/>
      <c r="J42" s="92"/>
      <c r="K42" s="33"/>
      <c r="L42" s="33"/>
      <c r="M42" s="19"/>
      <c r="S42"/>
      <c r="T42"/>
      <c r="U42"/>
      <c r="V42"/>
      <c r="W42"/>
      <c r="X42"/>
      <c r="Y42"/>
    </row>
    <row r="43" spans="1:25">
      <c r="A43" s="45"/>
      <c r="B43" s="25"/>
      <c r="C43" s="38"/>
      <c r="E43" s="19"/>
      <c r="F43" s="16"/>
      <c r="G43" s="1"/>
      <c r="H43" s="1"/>
      <c r="I43" s="91"/>
      <c r="J43" s="92"/>
      <c r="K43" s="33"/>
      <c r="L43" s="33"/>
      <c r="M43" s="19"/>
      <c r="S43"/>
      <c r="T43"/>
      <c r="U43"/>
      <c r="V43"/>
      <c r="W43"/>
      <c r="X43"/>
      <c r="Y43"/>
    </row>
    <row r="44" spans="1:25">
      <c r="A44" s="50"/>
      <c r="B44" s="25"/>
      <c r="C44" s="38"/>
      <c r="D44" s="32"/>
      <c r="E44" s="19"/>
      <c r="F44" s="19"/>
      <c r="G44" s="47"/>
      <c r="H44" s="1"/>
      <c r="J44" s="66"/>
      <c r="K44" s="33"/>
      <c r="L44" s="33"/>
      <c r="M44" s="19"/>
      <c r="N44" s="57"/>
      <c r="S44"/>
      <c r="T44"/>
      <c r="U44"/>
      <c r="V44"/>
      <c r="W44"/>
      <c r="X44"/>
      <c r="Y44"/>
    </row>
    <row r="45" spans="1:25">
      <c r="A45" s="50"/>
      <c r="B45" s="25"/>
      <c r="C45" s="38"/>
      <c r="E45" s="19"/>
      <c r="F45" s="19"/>
      <c r="G45" s="47"/>
      <c r="H45" s="1"/>
      <c r="I45" s="91"/>
      <c r="J45" s="92"/>
      <c r="K45" s="33"/>
      <c r="L45" s="33"/>
      <c r="M45" s="19"/>
      <c r="S45"/>
      <c r="T45"/>
      <c r="U45"/>
      <c r="V45"/>
      <c r="W45"/>
      <c r="X45"/>
      <c r="Y45"/>
    </row>
    <row r="46" spans="1:25">
      <c r="A46" s="50"/>
      <c r="B46" s="25"/>
      <c r="C46" s="38"/>
      <c r="E46" s="19"/>
      <c r="F46" s="19"/>
      <c r="G46" s="47"/>
      <c r="H46" s="1"/>
      <c r="I46" s="91"/>
      <c r="J46" s="92"/>
      <c r="K46" s="33"/>
      <c r="L46" s="33"/>
      <c r="M46" s="19"/>
      <c r="S46"/>
      <c r="T46"/>
      <c r="U46"/>
      <c r="V46"/>
      <c r="W46"/>
      <c r="X46"/>
      <c r="Y46"/>
    </row>
    <row r="47" spans="1:25">
      <c r="A47" s="50"/>
      <c r="B47" s="25"/>
      <c r="C47" s="38"/>
      <c r="D47" s="32"/>
      <c r="E47" s="19"/>
      <c r="F47" s="19"/>
      <c r="G47" s="47"/>
      <c r="H47" s="1"/>
      <c r="J47" s="66"/>
      <c r="K47" s="33"/>
      <c r="L47" s="33"/>
      <c r="M47" s="19"/>
      <c r="N47" s="57"/>
      <c r="S47"/>
      <c r="T47"/>
      <c r="U47"/>
      <c r="V47"/>
      <c r="W47"/>
      <c r="X47"/>
      <c r="Y47"/>
    </row>
    <row r="48" spans="1:25">
      <c r="A48" s="45"/>
      <c r="B48" s="45"/>
      <c r="C48" s="38"/>
      <c r="D48" s="32"/>
      <c r="E48" s="1"/>
      <c r="F48" s="19"/>
      <c r="G48" s="1"/>
      <c r="H48" s="1"/>
      <c r="J48" s="66"/>
      <c r="K48" s="33"/>
      <c r="L48" s="33"/>
      <c r="M48" s="19"/>
      <c r="S48"/>
      <c r="T48"/>
      <c r="U48"/>
      <c r="V48"/>
      <c r="W48"/>
      <c r="X48"/>
      <c r="Y48"/>
    </row>
    <row r="49" spans="1:25">
      <c r="A49" s="59"/>
      <c r="B49" s="64"/>
      <c r="C49" s="32"/>
      <c r="D49" s="32"/>
      <c r="E49" s="33"/>
      <c r="F49" s="19"/>
      <c r="G49" s="33"/>
      <c r="H49" s="33"/>
      <c r="I49" s="91"/>
      <c r="J49" s="66"/>
      <c r="K49" s="33"/>
      <c r="L49" s="33"/>
      <c r="M49" s="19"/>
      <c r="S49"/>
      <c r="T49"/>
      <c r="U49"/>
      <c r="V49"/>
      <c r="W49"/>
      <c r="X49"/>
      <c r="Y49"/>
    </row>
    <row r="50" spans="1:25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 s="19"/>
      <c r="S50"/>
      <c r="T50"/>
      <c r="U50"/>
      <c r="V50"/>
      <c r="W50"/>
      <c r="X50"/>
      <c r="Y50"/>
    </row>
    <row r="51" spans="1:25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S51"/>
      <c r="T51"/>
      <c r="U51"/>
      <c r="V51"/>
      <c r="W51"/>
      <c r="X51"/>
      <c r="Y51"/>
    </row>
    <row r="52" spans="1:25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S52"/>
      <c r="T52"/>
      <c r="U52"/>
      <c r="V52"/>
      <c r="W52"/>
      <c r="X52"/>
      <c r="Y52"/>
    </row>
    <row r="53" spans="1:25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  <c r="S53"/>
      <c r="T53"/>
      <c r="U53"/>
      <c r="V53"/>
      <c r="W53"/>
      <c r="X53"/>
      <c r="Y53"/>
    </row>
    <row r="54" spans="1:25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  <c r="S54"/>
      <c r="T54"/>
      <c r="U54"/>
      <c r="V54"/>
      <c r="W54"/>
      <c r="X54"/>
      <c r="Y54"/>
    </row>
    <row r="55" spans="1:25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  <c r="S55"/>
      <c r="T55"/>
      <c r="U55"/>
      <c r="V55"/>
      <c r="W55"/>
      <c r="X55"/>
      <c r="Y55"/>
    </row>
    <row r="56" spans="1:25">
      <c r="A56" s="50"/>
      <c r="B56" s="25"/>
      <c r="C56" s="94"/>
      <c r="D56" s="32"/>
      <c r="E56" s="19"/>
      <c r="F56" s="16"/>
      <c r="G56" s="1"/>
      <c r="H56" s="1"/>
      <c r="I56" s="57"/>
      <c r="S56"/>
      <c r="T56"/>
      <c r="U56"/>
      <c r="V56"/>
      <c r="W56"/>
      <c r="X56"/>
      <c r="Y56"/>
    </row>
    <row r="57" spans="1:25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S57"/>
      <c r="T57"/>
      <c r="U57"/>
      <c r="V57"/>
      <c r="W57"/>
      <c r="X57"/>
      <c r="Y57"/>
    </row>
    <row r="58" spans="1:25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  <c r="S58"/>
      <c r="T58"/>
      <c r="U58"/>
      <c r="V58"/>
      <c r="W58"/>
      <c r="X58"/>
      <c r="Y58"/>
    </row>
    <row r="59" spans="1:25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  <c r="S59"/>
      <c r="T59"/>
      <c r="U59"/>
      <c r="V59"/>
      <c r="W59"/>
      <c r="X59"/>
      <c r="Y59"/>
    </row>
    <row r="60" spans="1:25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S60"/>
      <c r="T60"/>
      <c r="U60"/>
      <c r="V60"/>
      <c r="W60"/>
      <c r="X60"/>
      <c r="Y60"/>
    </row>
    <row r="61" spans="1:25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S61"/>
      <c r="T61"/>
      <c r="U61"/>
      <c r="V61"/>
      <c r="W61"/>
      <c r="X61"/>
      <c r="Y61"/>
    </row>
    <row r="62" spans="1:25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  <c r="S62"/>
      <c r="T62"/>
      <c r="U62"/>
      <c r="V62"/>
      <c r="W62"/>
      <c r="X62"/>
      <c r="Y62"/>
    </row>
    <row r="63" spans="1:25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S63"/>
      <c r="T63"/>
      <c r="U63"/>
      <c r="V63"/>
      <c r="W63"/>
      <c r="X63"/>
      <c r="Y63"/>
    </row>
    <row r="64" spans="1:25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  <c r="S64"/>
      <c r="T64"/>
      <c r="U64"/>
      <c r="V64"/>
      <c r="W64"/>
      <c r="X64"/>
      <c r="Y64"/>
    </row>
    <row r="65" spans="1:25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  <c r="S65"/>
      <c r="T65"/>
      <c r="U65"/>
      <c r="V65"/>
      <c r="W65"/>
      <c r="X65"/>
      <c r="Y65"/>
    </row>
    <row r="70" spans="1:25">
      <c r="B70" s="20"/>
      <c r="C70" s="21"/>
      <c r="D70" s="51"/>
      <c r="E70" s="22"/>
      <c r="F70" s="22"/>
      <c r="G70" s="84"/>
      <c r="H70" s="84"/>
      <c r="I70" s="22"/>
      <c r="J70" s="84"/>
      <c r="K70" s="84"/>
      <c r="S70"/>
      <c r="T70"/>
      <c r="U70"/>
      <c r="V70"/>
      <c r="W70"/>
      <c r="X70"/>
      <c r="Y70"/>
    </row>
    <row r="71" spans="1:25">
      <c r="B71" s="20"/>
      <c r="C71" s="21"/>
      <c r="D71" s="51"/>
      <c r="E71" s="22"/>
      <c r="F71" s="22"/>
      <c r="G71" s="84"/>
      <c r="H71" s="84"/>
      <c r="I71" s="22"/>
      <c r="J71" s="84"/>
      <c r="K71" s="84"/>
      <c r="S71"/>
      <c r="T71"/>
      <c r="U71"/>
      <c r="V71"/>
      <c r="W71"/>
      <c r="X71"/>
      <c r="Y71"/>
    </row>
    <row r="72" spans="1:25">
      <c r="B72" s="20"/>
      <c r="C72" s="21"/>
      <c r="D72" s="51"/>
      <c r="E72" s="22"/>
      <c r="F72" s="84"/>
      <c r="G72" s="84"/>
      <c r="H72" s="84"/>
      <c r="I72" s="22"/>
      <c r="J72" s="84"/>
      <c r="K72" s="84"/>
      <c r="S72"/>
      <c r="T72"/>
      <c r="U72"/>
      <c r="V72"/>
      <c r="W72"/>
      <c r="X72"/>
      <c r="Y72"/>
    </row>
    <row r="73" spans="1:25">
      <c r="B73" s="20"/>
      <c r="C73" s="89"/>
      <c r="D73" s="51"/>
      <c r="E73" s="22"/>
      <c r="F73" s="22"/>
      <c r="G73" s="84"/>
      <c r="H73" s="84"/>
      <c r="I73" s="22"/>
      <c r="J73" s="84"/>
      <c r="K73" s="84"/>
      <c r="S73" s="35"/>
      <c r="T73" s="35"/>
      <c r="U73" s="35"/>
      <c r="V73" s="35"/>
      <c r="W73"/>
      <c r="X73"/>
      <c r="Y73"/>
    </row>
    <row r="74" spans="1:25">
      <c r="B74" s="20"/>
      <c r="C74" s="21"/>
      <c r="D74" s="51"/>
      <c r="E74" s="22"/>
      <c r="F74" s="22"/>
      <c r="G74" s="84"/>
      <c r="H74" s="84"/>
      <c r="I74" s="22"/>
      <c r="J74" s="84"/>
      <c r="K74" s="84"/>
      <c r="S74"/>
      <c r="T74"/>
      <c r="U74"/>
      <c r="V74"/>
      <c r="W74"/>
      <c r="X74"/>
      <c r="Y74"/>
    </row>
    <row r="75" spans="1:25">
      <c r="B75" s="23"/>
      <c r="C75" s="22"/>
      <c r="D75" s="51"/>
      <c r="E75" s="22"/>
      <c r="K75" s="1"/>
      <c r="S75"/>
      <c r="T75"/>
      <c r="U75"/>
      <c r="V75"/>
      <c r="W75"/>
      <c r="X75"/>
      <c r="Y75"/>
    </row>
    <row r="76" spans="1:25">
      <c r="B76" s="20"/>
      <c r="C76" s="61"/>
      <c r="D76" s="61"/>
      <c r="E76" s="22"/>
      <c r="K76" s="1"/>
      <c r="S76"/>
      <c r="T76"/>
      <c r="U76"/>
      <c r="V76"/>
      <c r="W76"/>
      <c r="X76"/>
      <c r="Y76"/>
    </row>
    <row r="77" spans="1:25">
      <c r="B77" s="20"/>
      <c r="C77" s="61"/>
      <c r="D77" s="61"/>
      <c r="E77" s="8"/>
      <c r="K77" s="1"/>
      <c r="S77"/>
      <c r="T77"/>
      <c r="U77"/>
      <c r="V77"/>
      <c r="W77"/>
      <c r="X77"/>
      <c r="Y77"/>
    </row>
    <row r="78" spans="1:25">
      <c r="B78" s="20"/>
      <c r="C78" s="61"/>
      <c r="D78" s="61"/>
      <c r="E78" s="8"/>
      <c r="K78" s="1"/>
      <c r="S78"/>
      <c r="T78"/>
      <c r="U78"/>
      <c r="V78"/>
      <c r="W78"/>
      <c r="X78"/>
      <c r="Y78"/>
    </row>
    <row r="79" spans="1:25">
      <c r="B79" s="20"/>
      <c r="C79" s="61"/>
      <c r="D79" s="61"/>
      <c r="E79" s="8"/>
      <c r="F79" s="1"/>
      <c r="G79" s="16"/>
      <c r="H79" s="16"/>
      <c r="S79"/>
      <c r="T79"/>
      <c r="U79"/>
      <c r="V79"/>
      <c r="W79"/>
      <c r="X79"/>
      <c r="Y79"/>
    </row>
    <row r="80" spans="1:25">
      <c r="B80" s="2"/>
      <c r="C80" s="1"/>
      <c r="D80" s="38"/>
      <c r="E80" s="8"/>
      <c r="F80" s="1"/>
      <c r="G80" s="16"/>
      <c r="H80" s="16"/>
      <c r="S80"/>
      <c r="T80"/>
      <c r="U80"/>
      <c r="V80"/>
      <c r="W80"/>
      <c r="X80"/>
      <c r="Y80"/>
    </row>
    <row r="81" spans="2:25">
      <c r="B81" s="3"/>
      <c r="C81" s="6"/>
      <c r="D81" s="43"/>
      <c r="E81" s="8"/>
      <c r="F81" s="1"/>
      <c r="G81" s="16"/>
      <c r="H81" s="16"/>
      <c r="S81"/>
      <c r="T81"/>
      <c r="U81"/>
      <c r="V81"/>
      <c r="W81"/>
      <c r="X81"/>
      <c r="Y81"/>
    </row>
    <row r="82" spans="2:25">
      <c r="B82" s="3"/>
      <c r="C82" s="6"/>
      <c r="D82" s="43"/>
      <c r="E82" s="8"/>
      <c r="S82"/>
      <c r="T82"/>
      <c r="U82"/>
      <c r="V82"/>
      <c r="W82"/>
      <c r="X82"/>
      <c r="Y82"/>
    </row>
    <row r="83" spans="2:25">
      <c r="C83" s="1"/>
      <c r="D83" s="38"/>
      <c r="E83" s="1"/>
      <c r="F83" s="1"/>
      <c r="G83" s="1"/>
      <c r="H83" s="1"/>
      <c r="I83" s="17"/>
      <c r="J83" s="1"/>
      <c r="K83" s="1"/>
      <c r="S83"/>
      <c r="T83"/>
      <c r="U83"/>
      <c r="V83"/>
      <c r="W83"/>
      <c r="X83"/>
      <c r="Y83"/>
    </row>
    <row r="84" spans="2:25">
      <c r="B84" s="3"/>
      <c r="C84" s="6"/>
      <c r="D84" s="62"/>
      <c r="E84" s="62"/>
      <c r="F84" s="62"/>
      <c r="G84" s="1"/>
      <c r="H84" s="1"/>
      <c r="I84" s="17"/>
      <c r="J84" s="1"/>
      <c r="K84" s="1"/>
      <c r="S84"/>
      <c r="T84"/>
      <c r="U84"/>
      <c r="V84"/>
      <c r="W84"/>
      <c r="X84"/>
      <c r="Y84"/>
    </row>
    <row r="85" spans="2:25">
      <c r="B85" s="24"/>
      <c r="C85" s="3"/>
      <c r="D85" s="58"/>
      <c r="E85" s="47"/>
      <c r="F85" s="47"/>
      <c r="G85" s="22"/>
      <c r="H85" s="22"/>
      <c r="J85" s="1"/>
      <c r="K85" s="1"/>
      <c r="S85"/>
      <c r="T85"/>
      <c r="U85"/>
      <c r="V85"/>
      <c r="W85"/>
      <c r="X85"/>
      <c r="Y85"/>
    </row>
    <row r="86" spans="2:25">
      <c r="B86" s="2"/>
      <c r="C86" s="67"/>
      <c r="D86" s="62"/>
      <c r="E86" s="62"/>
      <c r="F86" s="62"/>
      <c r="G86" s="22"/>
      <c r="H86" s="22"/>
      <c r="S86"/>
      <c r="T86"/>
      <c r="U86"/>
      <c r="V86"/>
      <c r="W86"/>
      <c r="X86"/>
      <c r="Y86"/>
    </row>
    <row r="87" spans="2:25">
      <c r="B87" s="2"/>
      <c r="C87" s="3"/>
      <c r="D87" s="58"/>
      <c r="E87" s="47"/>
      <c r="F87" s="47"/>
      <c r="G87" s="22"/>
      <c r="H87" s="22"/>
      <c r="S87"/>
      <c r="T87"/>
      <c r="U87"/>
      <c r="V87"/>
      <c r="W87"/>
      <c r="X87"/>
      <c r="Y87"/>
    </row>
    <row r="88" spans="2:25">
      <c r="C88" s="6"/>
      <c r="D88" s="87"/>
      <c r="E88" s="87"/>
      <c r="F88" s="87"/>
      <c r="G88" s="22"/>
      <c r="H88" s="22"/>
      <c r="S88"/>
      <c r="T88"/>
      <c r="U88"/>
      <c r="V88"/>
      <c r="W88"/>
      <c r="X88"/>
      <c r="Y88"/>
    </row>
    <row r="89" spans="2:25">
      <c r="C89" s="5"/>
      <c r="D89" s="1"/>
      <c r="E89" s="1"/>
      <c r="F89" s="1"/>
      <c r="G89" s="1"/>
      <c r="H89" s="1"/>
      <c r="I89" s="40"/>
      <c r="S89"/>
      <c r="T89"/>
      <c r="U89"/>
      <c r="V89"/>
      <c r="W89"/>
      <c r="X89"/>
      <c r="Y89"/>
    </row>
    <row r="90" spans="2:25">
      <c r="C90" s="6"/>
      <c r="D90" s="87"/>
      <c r="E90" s="87"/>
      <c r="F90" s="87"/>
      <c r="G90" s="1"/>
      <c r="H90" s="1"/>
      <c r="I90" s="17"/>
      <c r="S90"/>
      <c r="T90"/>
      <c r="U90"/>
      <c r="V90"/>
      <c r="W90"/>
      <c r="X90"/>
      <c r="Y90"/>
    </row>
    <row r="91" spans="2:25">
      <c r="D91" s="1"/>
      <c r="E91" s="1"/>
      <c r="F91" s="1"/>
      <c r="G91" s="1"/>
      <c r="H91" s="1"/>
      <c r="I91" s="17"/>
      <c r="S91"/>
      <c r="T91"/>
      <c r="U91"/>
      <c r="V91"/>
      <c r="W91"/>
      <c r="X91"/>
      <c r="Y91"/>
    </row>
  </sheetData>
  <sheetCalcPr fullCalcOnLoad="1"/>
  <mergeCells count="31">
    <mergeCell ref="S12:V12"/>
    <mergeCell ref="AJ12:AK12"/>
    <mergeCell ref="AL12:AM12"/>
    <mergeCell ref="Q12:R12"/>
    <mergeCell ref="W12:Y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6:E26"/>
    <mergeCell ref="J26:K26"/>
    <mergeCell ref="O12:P12"/>
    <mergeCell ref="F6:I6"/>
    <mergeCell ref="F7:I7"/>
    <mergeCell ref="G12:H12"/>
    <mergeCell ref="D27:E27"/>
    <mergeCell ref="J27:K27"/>
    <mergeCell ref="D28:E28"/>
    <mergeCell ref="D29:E29"/>
    <mergeCell ref="E31:G31"/>
    <mergeCell ref="E37:G37"/>
    <mergeCell ref="E32:G32"/>
    <mergeCell ref="E33:G33"/>
    <mergeCell ref="E34:G34"/>
    <mergeCell ref="E35:G35"/>
    <mergeCell ref="E36:G36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3"/>
  <sheetViews>
    <sheetView topLeftCell="AF1" workbookViewId="0">
      <selection activeCell="AR16" sqref="AR16"/>
    </sheetView>
  </sheetViews>
  <sheetFormatPr baseColWidth="10" defaultColWidth="8.83203125" defaultRowHeight="12"/>
  <cols>
    <col min="1" max="1" width="18.5" bestFit="1" customWidth="1" collapsed="1"/>
    <col min="2" max="2" width="12.5" bestFit="1" customWidth="1" collapsed="1"/>
    <col min="3" max="3" width="11.33203125" style="223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2" width="8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83"/>
      <c r="D2" s="42"/>
      <c r="E2" s="4"/>
      <c r="F2" s="4"/>
      <c r="G2" s="4"/>
      <c r="H2" s="4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223"/>
      <c r="P3" s="223"/>
      <c r="S3"/>
      <c r="T3"/>
      <c r="U3"/>
      <c r="V3"/>
      <c r="W3"/>
      <c r="X3"/>
      <c r="Y3"/>
    </row>
    <row r="4" spans="1:47">
      <c r="A4" s="3" t="s">
        <v>225</v>
      </c>
      <c r="B4" s="3"/>
      <c r="C4" s="221"/>
      <c r="D4" s="43"/>
      <c r="E4" s="227"/>
      <c r="F4" s="738" t="s">
        <v>142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127</v>
      </c>
      <c r="G5" s="738"/>
      <c r="H5" s="738"/>
      <c r="I5" s="738"/>
      <c r="J5" s="7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227" t="s">
        <v>1303</v>
      </c>
      <c r="C6" s="221" t="s">
        <v>1304</v>
      </c>
      <c r="D6" s="43" t="s">
        <v>1305</v>
      </c>
      <c r="E6" s="227"/>
      <c r="F6" s="738" t="s">
        <v>216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227" t="s">
        <v>1123</v>
      </c>
      <c r="C7" s="221" t="s">
        <v>1124</v>
      </c>
      <c r="D7" s="43" t="s">
        <v>1125</v>
      </c>
      <c r="E7" s="227"/>
      <c r="F7" s="738" t="s">
        <v>271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221" t="s">
        <v>1129</v>
      </c>
      <c r="D8" s="43" t="s">
        <v>1130</v>
      </c>
      <c r="E8" s="8"/>
      <c r="F8" s="219"/>
      <c r="G8" s="219"/>
      <c r="H8" s="219"/>
      <c r="I8" s="226" t="s">
        <v>1205</v>
      </c>
      <c r="J8" s="7"/>
      <c r="K8" s="7"/>
      <c r="L8" s="7"/>
      <c r="N8" s="25"/>
      <c r="S8"/>
      <c r="T8"/>
      <c r="U8"/>
      <c r="V8"/>
      <c r="W8"/>
      <c r="X8"/>
      <c r="Y8"/>
    </row>
    <row r="9" spans="1:47">
      <c r="A9" s="67"/>
      <c r="B9" s="67"/>
      <c r="C9" s="221"/>
      <c r="D9" s="43"/>
      <c r="E9" s="8"/>
      <c r="F9" s="219"/>
      <c r="G9" s="219"/>
      <c r="H9" s="219"/>
      <c r="I9" s="226" t="s">
        <v>1206</v>
      </c>
      <c r="J9" s="7"/>
      <c r="K9" s="7"/>
      <c r="L9" s="7"/>
      <c r="N9" s="25"/>
      <c r="S9"/>
      <c r="T9"/>
      <c r="U9"/>
      <c r="V9"/>
      <c r="W9"/>
      <c r="X9"/>
      <c r="Y9"/>
    </row>
    <row r="10" spans="1:47">
      <c r="A10" s="67"/>
      <c r="B10" s="67"/>
      <c r="C10" s="221"/>
      <c r="D10" s="43"/>
      <c r="E10" s="8"/>
      <c r="F10" s="219"/>
      <c r="G10" s="219"/>
      <c r="H10" s="219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221"/>
      <c r="D11" s="43"/>
      <c r="E11" s="8"/>
      <c r="F11" s="219"/>
      <c r="G11" s="219"/>
      <c r="H11" s="219"/>
      <c r="I11" s="44"/>
      <c r="J11" s="222"/>
      <c r="K11" s="222"/>
      <c r="L11" s="222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2.9166666666666664E-2</v>
      </c>
      <c r="D14" s="32">
        <v>0</v>
      </c>
      <c r="E14" s="225">
        <v>10</v>
      </c>
      <c r="F14" s="19" t="s">
        <v>1037</v>
      </c>
      <c r="G14" s="225">
        <v>1190</v>
      </c>
      <c r="H14" s="225">
        <v>1105</v>
      </c>
      <c r="I14" s="77" t="s">
        <v>1334</v>
      </c>
      <c r="J14" s="224" t="s">
        <v>1258</v>
      </c>
      <c r="K14" s="225">
        <v>4</v>
      </c>
      <c r="L14" s="225">
        <v>180</v>
      </c>
      <c r="M14" s="19">
        <v>5889.9508999999998</v>
      </c>
      <c r="O14" s="104">
        <v>267.60000000000002</v>
      </c>
      <c r="P14" s="104">
        <v>266.8</v>
      </c>
      <c r="Q14" s="105"/>
      <c r="R14" s="105"/>
      <c r="S14"/>
      <c r="T14" s="423"/>
      <c r="U14" s="440"/>
      <c r="V14" s="344"/>
      <c r="W14"/>
      <c r="X14"/>
      <c r="Y14"/>
    </row>
    <row r="15" spans="1:47" ht="13">
      <c r="A15" s="45" t="s">
        <v>1338</v>
      </c>
      <c r="B15" s="45" t="s">
        <v>1266</v>
      </c>
      <c r="C15" s="15">
        <v>4.3055555555555562E-2</v>
      </c>
      <c r="D15" s="32">
        <v>0</v>
      </c>
      <c r="E15" s="219">
        <v>30</v>
      </c>
      <c r="F15" s="19" t="s">
        <v>1037</v>
      </c>
      <c r="G15" s="220">
        <v>1190</v>
      </c>
      <c r="H15" s="219">
        <v>1001</v>
      </c>
      <c r="I15" s="35" t="s">
        <v>526</v>
      </c>
      <c r="J15" s="224" t="s">
        <v>1258</v>
      </c>
      <c r="K15" s="225">
        <v>4</v>
      </c>
      <c r="L15" s="225">
        <v>180</v>
      </c>
      <c r="M15" s="19">
        <v>5891.451</v>
      </c>
      <c r="N15" s="57" t="s">
        <v>113</v>
      </c>
      <c r="O15" s="100">
        <v>267.7</v>
      </c>
      <c r="P15" s="100">
        <v>267.2</v>
      </c>
      <c r="Q15" s="223"/>
      <c r="R15" s="100"/>
      <c r="S15"/>
      <c r="T15" s="423"/>
      <c r="U15" s="440"/>
      <c r="V15" s="344"/>
      <c r="W15"/>
      <c r="X15"/>
      <c r="Y15"/>
    </row>
    <row r="16" spans="1:47" ht="13">
      <c r="A16" s="45" t="s">
        <v>1338</v>
      </c>
      <c r="B16" s="45" t="s">
        <v>1339</v>
      </c>
      <c r="C16" s="15">
        <v>4.6527777777777779E-2</v>
      </c>
      <c r="D16" s="32">
        <v>0</v>
      </c>
      <c r="E16" s="219">
        <v>30</v>
      </c>
      <c r="F16" s="19" t="s">
        <v>1037</v>
      </c>
      <c r="G16" s="219">
        <v>1070</v>
      </c>
      <c r="H16" s="219">
        <v>881</v>
      </c>
      <c r="I16" s="91" t="s">
        <v>239</v>
      </c>
      <c r="J16" s="224" t="s">
        <v>1258</v>
      </c>
      <c r="K16" s="225">
        <v>4</v>
      </c>
      <c r="L16" s="225">
        <v>180</v>
      </c>
      <c r="M16" s="19">
        <v>5891.451</v>
      </c>
      <c r="N16" s="57"/>
      <c r="O16" s="223">
        <v>267.7</v>
      </c>
      <c r="P16" s="223">
        <v>267.2</v>
      </c>
      <c r="Q16" s="223"/>
      <c r="R16" s="223"/>
      <c r="S16"/>
      <c r="T16" s="423"/>
      <c r="U16" s="440"/>
      <c r="V16" s="344"/>
      <c r="W16"/>
      <c r="X16"/>
      <c r="Y16"/>
    </row>
    <row r="17" spans="1:47" ht="13">
      <c r="A17" s="45" t="s">
        <v>1338</v>
      </c>
      <c r="B17" s="45" t="s">
        <v>1340</v>
      </c>
      <c r="C17" s="15">
        <v>7.013888888888889E-2</v>
      </c>
      <c r="D17" s="32">
        <v>0</v>
      </c>
      <c r="E17" s="219">
        <v>30</v>
      </c>
      <c r="F17" s="223" t="s">
        <v>1038</v>
      </c>
      <c r="G17" s="219">
        <v>880</v>
      </c>
      <c r="H17" s="219">
        <v>872</v>
      </c>
      <c r="I17" s="35" t="s">
        <v>526</v>
      </c>
      <c r="J17" s="224" t="s">
        <v>1258</v>
      </c>
      <c r="K17" s="225">
        <v>4</v>
      </c>
      <c r="L17" s="225">
        <v>180</v>
      </c>
      <c r="M17" s="80">
        <v>7647.38</v>
      </c>
      <c r="N17" s="57" t="s">
        <v>981</v>
      </c>
      <c r="O17" s="223">
        <v>267.2</v>
      </c>
      <c r="P17" s="223">
        <v>260.10000000000002</v>
      </c>
      <c r="Q17" s="223"/>
      <c r="R17" s="223"/>
      <c r="S17"/>
      <c r="T17" s="423"/>
      <c r="U17" s="440"/>
      <c r="V17" s="344"/>
      <c r="W17"/>
      <c r="X17"/>
      <c r="Y17"/>
    </row>
    <row r="18" spans="1:47" ht="13">
      <c r="A18" s="45" t="s">
        <v>114</v>
      </c>
      <c r="B18" s="45" t="s">
        <v>1242</v>
      </c>
      <c r="C18" s="15">
        <v>8.3333333333333329E-2</v>
      </c>
      <c r="D18" s="32">
        <v>0</v>
      </c>
      <c r="E18" s="19">
        <v>10</v>
      </c>
      <c r="F18" s="223" t="s">
        <v>1039</v>
      </c>
      <c r="G18" s="225">
        <v>870</v>
      </c>
      <c r="H18" s="225">
        <v>785</v>
      </c>
      <c r="I18" s="91" t="s">
        <v>395</v>
      </c>
      <c r="J18" s="224" t="s">
        <v>1258</v>
      </c>
      <c r="K18" s="225">
        <v>4</v>
      </c>
      <c r="L18" s="225">
        <v>180</v>
      </c>
      <c r="M18" s="19">
        <v>7698.9647000000004</v>
      </c>
      <c r="N18" s="88"/>
      <c r="O18" s="223">
        <v>267.39999999999998</v>
      </c>
      <c r="P18" s="223">
        <v>260</v>
      </c>
      <c r="Q18" s="223"/>
      <c r="R18" s="223"/>
      <c r="S18"/>
      <c r="T18" s="423"/>
      <c r="U18" s="440"/>
      <c r="V18" s="344"/>
      <c r="W18"/>
      <c r="X18"/>
      <c r="Y18"/>
    </row>
    <row r="19" spans="1:47" ht="13">
      <c r="A19" s="55" t="s">
        <v>232</v>
      </c>
      <c r="B19" s="45" t="s">
        <v>1244</v>
      </c>
      <c r="C19" s="15">
        <v>0.11319444444444444</v>
      </c>
      <c r="D19" s="32"/>
      <c r="E19" s="19">
        <v>30</v>
      </c>
      <c r="F19" s="223" t="s">
        <v>1039</v>
      </c>
      <c r="G19" s="225">
        <v>870</v>
      </c>
      <c r="H19" s="225">
        <v>785</v>
      </c>
      <c r="I19" s="431" t="s">
        <v>9</v>
      </c>
      <c r="J19" s="92" t="s">
        <v>796</v>
      </c>
      <c r="K19" s="225">
        <v>4</v>
      </c>
      <c r="L19" s="225">
        <v>180</v>
      </c>
      <c r="M19" s="19">
        <v>7698.9647000000004</v>
      </c>
      <c r="N19" s="91" t="s">
        <v>115</v>
      </c>
      <c r="O19" s="223"/>
      <c r="P19" s="223"/>
      <c r="Q19" s="223"/>
      <c r="R19" s="223"/>
      <c r="S19" s="431" t="s">
        <v>1188</v>
      </c>
      <c r="T19" s="423"/>
      <c r="U19" s="440"/>
      <c r="V19" s="344"/>
      <c r="W19"/>
      <c r="X19"/>
      <c r="Y19"/>
      <c r="Z19" s="705">
        <v>346.50734999999997</v>
      </c>
      <c r="AA19" s="705">
        <v>-3.3744100000000001</v>
      </c>
      <c r="AB19" s="702">
        <v>199.1242</v>
      </c>
      <c r="AC19" s="702">
        <v>53.135800000000003</v>
      </c>
      <c r="AD19" s="704">
        <v>23.8703406407</v>
      </c>
      <c r="AE19" s="702">
        <v>1.2490000000000001</v>
      </c>
      <c r="AF19" s="702">
        <v>0.19700000000000001</v>
      </c>
      <c r="AG19" s="702">
        <v>5.03</v>
      </c>
      <c r="AH19" s="702">
        <v>57.661999999999999</v>
      </c>
      <c r="AI19" s="701">
        <v>1958.9190000000001</v>
      </c>
      <c r="AJ19" s="702">
        <v>1.4878899999999999</v>
      </c>
      <c r="AK19" s="702">
        <v>-2.9626100000000002</v>
      </c>
      <c r="AL19" s="702">
        <v>82.597110000000001</v>
      </c>
      <c r="AM19" s="702">
        <v>1.17767</v>
      </c>
      <c r="AN19" s="700">
        <v>147608594.5</v>
      </c>
      <c r="AO19" s="703">
        <v>0.66631669999999998</v>
      </c>
      <c r="AP19" s="700">
        <v>365881.22895999998</v>
      </c>
      <c r="AQ19" s="703">
        <v>8.3311300000000005E-2</v>
      </c>
      <c r="AR19" s="702">
        <v>98.675799999999995</v>
      </c>
      <c r="AS19" s="700" t="s">
        <v>472</v>
      </c>
      <c r="AT19" s="702">
        <v>81.183800000000005</v>
      </c>
    </row>
    <row r="20" spans="1:47" ht="13">
      <c r="A20" s="45" t="s">
        <v>895</v>
      </c>
      <c r="B20" s="45" t="s">
        <v>1221</v>
      </c>
      <c r="C20" s="15">
        <v>0.11597222222222221</v>
      </c>
      <c r="D20" s="32"/>
      <c r="E20" s="219">
        <v>300</v>
      </c>
      <c r="F20" s="223" t="s">
        <v>1039</v>
      </c>
      <c r="G20" s="225">
        <v>870</v>
      </c>
      <c r="H20" s="225">
        <v>785</v>
      </c>
      <c r="I20" t="s">
        <v>1300</v>
      </c>
      <c r="J20" s="92" t="s">
        <v>796</v>
      </c>
      <c r="K20" s="225">
        <v>4</v>
      </c>
      <c r="L20" s="225">
        <v>180</v>
      </c>
      <c r="M20" s="19">
        <v>7698.9647000000004</v>
      </c>
      <c r="O20" s="223"/>
      <c r="P20" s="223"/>
      <c r="Q20" s="223"/>
      <c r="R20" s="223"/>
      <c r="S20" s="431" t="s">
        <v>1100</v>
      </c>
      <c r="T20" s="423">
        <v>0</v>
      </c>
      <c r="U20" s="440">
        <v>0</v>
      </c>
      <c r="V20" s="344" t="s">
        <v>12</v>
      </c>
      <c r="W20" s="701">
        <v>91.23377178412305</v>
      </c>
      <c r="X20" s="701">
        <v>-1.1687944979490679</v>
      </c>
      <c r="Y20" s="701">
        <v>159.65937705035981</v>
      </c>
      <c r="Z20" s="705">
        <v>346.54789</v>
      </c>
      <c r="AA20" s="705">
        <v>-3.3521800000000002</v>
      </c>
      <c r="AB20" s="702">
        <v>201.84370000000001</v>
      </c>
      <c r="AC20" s="702">
        <v>52.648000000000003</v>
      </c>
      <c r="AD20" s="704">
        <v>23.987326723100001</v>
      </c>
      <c r="AE20" s="702">
        <v>1.2569999999999999</v>
      </c>
      <c r="AF20" s="702">
        <v>0.19900000000000001</v>
      </c>
      <c r="AG20" s="702">
        <v>5.03</v>
      </c>
      <c r="AH20" s="702">
        <v>57.698</v>
      </c>
      <c r="AI20" s="701">
        <v>1958.7190000000001</v>
      </c>
      <c r="AJ20" s="702">
        <v>1.46993</v>
      </c>
      <c r="AK20" s="702">
        <v>-2.9663499999999998</v>
      </c>
      <c r="AL20" s="702">
        <v>82.53801</v>
      </c>
      <c r="AM20" s="702">
        <v>1.1778</v>
      </c>
      <c r="AN20" s="700">
        <v>147608874.40000001</v>
      </c>
      <c r="AO20" s="703">
        <v>0.66618370000000005</v>
      </c>
      <c r="AP20" s="700">
        <v>365918.56449999998</v>
      </c>
      <c r="AQ20" s="703">
        <v>9.4447199999999995E-2</v>
      </c>
      <c r="AR20" s="702">
        <v>98.716800000000006</v>
      </c>
      <c r="AS20" s="700" t="s">
        <v>472</v>
      </c>
      <c r="AT20" s="702">
        <v>81.142799999999994</v>
      </c>
    </row>
    <row r="21" spans="1:47" ht="13">
      <c r="A21" s="45" t="s">
        <v>895</v>
      </c>
      <c r="B21" s="45" t="s">
        <v>1182</v>
      </c>
      <c r="C21" s="15">
        <v>0.12152777777777778</v>
      </c>
      <c r="D21" s="32"/>
      <c r="E21" s="219">
        <v>300</v>
      </c>
      <c r="F21" s="223" t="s">
        <v>1039</v>
      </c>
      <c r="G21" s="225">
        <v>870</v>
      </c>
      <c r="H21" s="225">
        <v>785</v>
      </c>
      <c r="I21" t="s">
        <v>792</v>
      </c>
      <c r="J21" s="92" t="s">
        <v>796</v>
      </c>
      <c r="K21" s="225">
        <v>4</v>
      </c>
      <c r="L21" s="225">
        <v>180</v>
      </c>
      <c r="M21" s="19">
        <v>7698.9647000000004</v>
      </c>
      <c r="S21" s="431" t="s">
        <v>1100</v>
      </c>
      <c r="T21" s="423">
        <v>0</v>
      </c>
      <c r="U21" s="440">
        <v>0</v>
      </c>
      <c r="V21" s="344" t="s">
        <v>200</v>
      </c>
      <c r="W21" s="701">
        <v>91.044652367568787</v>
      </c>
      <c r="X21" s="701">
        <v>1.4453584310930889</v>
      </c>
      <c r="Y21" s="701">
        <v>365.93855389136434</v>
      </c>
      <c r="Z21" s="705">
        <v>346.59444000000002</v>
      </c>
      <c r="AA21" s="705">
        <v>-3.3267199999999999</v>
      </c>
      <c r="AB21" s="702">
        <v>204.87129999999999</v>
      </c>
      <c r="AC21" s="702">
        <v>52.012900000000002</v>
      </c>
      <c r="AD21" s="704">
        <v>0.1210251031</v>
      </c>
      <c r="AE21" s="702">
        <v>1.268</v>
      </c>
      <c r="AF21" s="702">
        <v>0.2</v>
      </c>
      <c r="AG21" s="702">
        <v>5.03</v>
      </c>
      <c r="AH21" s="702">
        <v>57.738</v>
      </c>
      <c r="AI21" s="701">
        <v>1958.46</v>
      </c>
      <c r="AJ21" s="702">
        <v>1.4496199999999999</v>
      </c>
      <c r="AK21" s="702">
        <v>-2.9705900000000001</v>
      </c>
      <c r="AL21" s="702">
        <v>82.470470000000006</v>
      </c>
      <c r="AM21" s="702">
        <v>1.17794</v>
      </c>
      <c r="AN21" s="700">
        <v>147609194.09999999</v>
      </c>
      <c r="AO21" s="703">
        <v>0.66603029999999996</v>
      </c>
      <c r="AP21" s="700">
        <v>365966.9399</v>
      </c>
      <c r="AQ21" s="703">
        <v>0.1070788</v>
      </c>
      <c r="AR21" s="702">
        <v>98.763800000000003</v>
      </c>
      <c r="AS21" s="700" t="s">
        <v>472</v>
      </c>
      <c r="AT21" s="702">
        <v>81.095799999999997</v>
      </c>
    </row>
    <row r="22" spans="1:47" ht="13">
      <c r="A22" s="45" t="s">
        <v>895</v>
      </c>
      <c r="B22" s="45" t="s">
        <v>582</v>
      </c>
      <c r="C22" s="15">
        <v>0.13125000000000001</v>
      </c>
      <c r="D22" s="32"/>
      <c r="E22" s="219">
        <v>300</v>
      </c>
      <c r="F22" s="223" t="s">
        <v>1039</v>
      </c>
      <c r="G22" s="225">
        <v>870</v>
      </c>
      <c r="H22" s="225">
        <v>785</v>
      </c>
      <c r="I22" s="330" t="s">
        <v>110</v>
      </c>
      <c r="J22" s="92" t="s">
        <v>796</v>
      </c>
      <c r="K22" s="225">
        <v>4</v>
      </c>
      <c r="L22" s="225">
        <v>180</v>
      </c>
      <c r="M22" s="19">
        <v>7698.9647000000004</v>
      </c>
      <c r="N22" s="91"/>
      <c r="S22" s="431" t="s">
        <v>1100</v>
      </c>
      <c r="T22" s="423">
        <v>-28</v>
      </c>
      <c r="U22" s="440">
        <v>0</v>
      </c>
      <c r="V22" s="344" t="s">
        <v>12</v>
      </c>
      <c r="W22" s="701">
        <v>90.700975706194512</v>
      </c>
      <c r="X22" s="701">
        <v>5.8514375879824412</v>
      </c>
      <c r="Y22" s="701">
        <v>852.22650880588162</v>
      </c>
      <c r="Z22" s="705">
        <v>346.67653999999999</v>
      </c>
      <c r="AA22" s="705">
        <v>-3.2820499999999999</v>
      </c>
      <c r="AB22" s="702">
        <v>209.94460000000001</v>
      </c>
      <c r="AC22" s="702">
        <v>50.714700000000001</v>
      </c>
      <c r="AD22" s="704">
        <v>0.35499726790000002</v>
      </c>
      <c r="AE22" s="702">
        <v>1.2909999999999999</v>
      </c>
      <c r="AF22" s="702">
        <v>0.20399999999999999</v>
      </c>
      <c r="AG22" s="702">
        <v>5.0199999999999996</v>
      </c>
      <c r="AH22" s="702">
        <v>57.81</v>
      </c>
      <c r="AI22" s="701">
        <v>1957.93</v>
      </c>
      <c r="AJ22" s="702">
        <v>1.4147000000000001</v>
      </c>
      <c r="AK22" s="702">
        <v>-2.97784</v>
      </c>
      <c r="AL22" s="702">
        <v>82.352270000000004</v>
      </c>
      <c r="AM22" s="702">
        <v>1.1781900000000001</v>
      </c>
      <c r="AN22" s="700">
        <v>147609753.40000001</v>
      </c>
      <c r="AO22" s="703">
        <v>0.66575850000000003</v>
      </c>
      <c r="AP22" s="700">
        <v>366066.08704000001</v>
      </c>
      <c r="AQ22" s="703">
        <v>0.1288966</v>
      </c>
      <c r="AR22" s="702">
        <v>98.846699999999998</v>
      </c>
      <c r="AS22" s="700" t="s">
        <v>472</v>
      </c>
      <c r="AT22" s="702">
        <v>81.012900000000002</v>
      </c>
    </row>
    <row r="23" spans="1:47" ht="13">
      <c r="A23" s="50" t="s">
        <v>793</v>
      </c>
      <c r="B23" s="45" t="s">
        <v>794</v>
      </c>
      <c r="C23" s="15">
        <v>0.13958333333333334</v>
      </c>
      <c r="E23" s="219">
        <v>300</v>
      </c>
      <c r="F23" s="223" t="s">
        <v>1039</v>
      </c>
      <c r="G23" s="225">
        <v>870</v>
      </c>
      <c r="H23" s="225">
        <v>785</v>
      </c>
      <c r="I23" t="s">
        <v>1300</v>
      </c>
      <c r="J23" s="92" t="s">
        <v>796</v>
      </c>
      <c r="K23" s="225">
        <v>4</v>
      </c>
      <c r="L23" s="225">
        <v>180</v>
      </c>
      <c r="M23" s="19">
        <v>7698.9647000000004</v>
      </c>
      <c r="N23" s="57"/>
      <c r="O23" s="223"/>
      <c r="P23" s="223"/>
      <c r="Q23" s="223"/>
      <c r="R23" s="223"/>
      <c r="S23" s="431" t="s">
        <v>498</v>
      </c>
      <c r="T23" s="423">
        <v>0</v>
      </c>
      <c r="U23" s="440">
        <v>0</v>
      </c>
      <c r="V23" s="344" t="s">
        <v>12</v>
      </c>
      <c r="W23" s="701">
        <v>89.149897168485836</v>
      </c>
      <c r="X23" s="701">
        <v>32.238304994174669</v>
      </c>
      <c r="Y23" s="701">
        <v>159.7660159342463</v>
      </c>
      <c r="Z23" s="705">
        <v>346.74765000000002</v>
      </c>
      <c r="AA23" s="705">
        <v>-3.2436400000000001</v>
      </c>
      <c r="AB23" s="702">
        <v>214.05189999999999</v>
      </c>
      <c r="AC23" s="702">
        <v>49.428199999999997</v>
      </c>
      <c r="AD23" s="704">
        <v>0.55554483769999996</v>
      </c>
      <c r="AE23" s="702">
        <v>1.3149999999999999</v>
      </c>
      <c r="AF23" s="702">
        <v>0.20799999999999999</v>
      </c>
      <c r="AG23" s="702">
        <v>5.0199999999999996</v>
      </c>
      <c r="AH23" s="702">
        <v>57.872</v>
      </c>
      <c r="AI23" s="701">
        <v>1957.3979999999999</v>
      </c>
      <c r="AJ23" s="702">
        <v>1.38551</v>
      </c>
      <c r="AK23" s="702">
        <v>-2.9838399999999998</v>
      </c>
      <c r="AL23" s="702">
        <v>82.250950000000003</v>
      </c>
      <c r="AM23" s="702">
        <v>1.17841</v>
      </c>
      <c r="AN23" s="700">
        <v>147610232.69999999</v>
      </c>
      <c r="AO23" s="703">
        <v>0.66552180000000005</v>
      </c>
      <c r="AP23" s="700">
        <v>366165.53230999998</v>
      </c>
      <c r="AQ23" s="703">
        <v>0.14725559999999999</v>
      </c>
      <c r="AR23" s="702">
        <v>98.918499999999995</v>
      </c>
      <c r="AS23" s="700" t="s">
        <v>472</v>
      </c>
      <c r="AT23" s="702">
        <v>80.941100000000006</v>
      </c>
    </row>
    <row r="24" spans="1:47" ht="13">
      <c r="A24" s="50" t="s">
        <v>793</v>
      </c>
      <c r="B24" s="45" t="s">
        <v>795</v>
      </c>
      <c r="C24" s="15">
        <v>0.14583333333333334</v>
      </c>
      <c r="E24" s="219">
        <v>300</v>
      </c>
      <c r="F24" s="223" t="s">
        <v>1039</v>
      </c>
      <c r="G24" s="225">
        <v>870</v>
      </c>
      <c r="H24" s="225">
        <v>785</v>
      </c>
      <c r="I24" t="s">
        <v>1300</v>
      </c>
      <c r="J24" s="92" t="s">
        <v>796</v>
      </c>
      <c r="K24" s="225">
        <v>4</v>
      </c>
      <c r="L24" s="225">
        <v>180</v>
      </c>
      <c r="M24" s="19">
        <v>7698.9647000000004</v>
      </c>
      <c r="N24" s="57"/>
      <c r="O24" s="223"/>
      <c r="P24" s="223"/>
      <c r="Q24" s="223"/>
      <c r="R24" s="223"/>
      <c r="S24" s="431" t="s">
        <v>498</v>
      </c>
      <c r="T24" s="423">
        <v>0</v>
      </c>
      <c r="U24" s="440">
        <v>0</v>
      </c>
      <c r="V24" s="344" t="s">
        <v>12</v>
      </c>
      <c r="W24" s="701">
        <v>89.126584730302767</v>
      </c>
      <c r="X24" s="701">
        <v>32.236931293291391</v>
      </c>
      <c r="Y24" s="701">
        <v>159.80519912054774</v>
      </c>
      <c r="Z24" s="705">
        <v>346.80151000000001</v>
      </c>
      <c r="AA24" s="705">
        <v>-3.2147700000000001</v>
      </c>
      <c r="AB24" s="702">
        <v>216.9828</v>
      </c>
      <c r="AC24" s="702">
        <v>48.367600000000003</v>
      </c>
      <c r="AD24" s="704">
        <v>0.70595551509999999</v>
      </c>
      <c r="AE24" s="702">
        <v>1.3360000000000001</v>
      </c>
      <c r="AF24" s="702">
        <v>0.21099999999999999</v>
      </c>
      <c r="AG24" s="702">
        <v>5.0199999999999996</v>
      </c>
      <c r="AH24" s="702">
        <v>57.918999999999997</v>
      </c>
      <c r="AI24" s="701">
        <v>1956.953</v>
      </c>
      <c r="AJ24" s="702">
        <v>1.3641300000000001</v>
      </c>
      <c r="AK24" s="702">
        <v>-2.9881799999999998</v>
      </c>
      <c r="AL24" s="702">
        <v>82.174970000000002</v>
      </c>
      <c r="AM24" s="702">
        <v>1.1785699999999999</v>
      </c>
      <c r="AN24" s="700">
        <v>147610592</v>
      </c>
      <c r="AO24" s="703">
        <v>0.66534219999999999</v>
      </c>
      <c r="AP24" s="700">
        <v>366248.72177</v>
      </c>
      <c r="AQ24" s="703">
        <v>0.1607867</v>
      </c>
      <c r="AR24" s="702">
        <v>98.972899999999996</v>
      </c>
      <c r="AS24" s="700" t="s">
        <v>472</v>
      </c>
      <c r="AT24" s="702">
        <v>80.886700000000005</v>
      </c>
    </row>
    <row r="25" spans="1:47" ht="13">
      <c r="A25" s="50" t="s">
        <v>793</v>
      </c>
      <c r="B25" s="45" t="s">
        <v>797</v>
      </c>
      <c r="C25" s="15">
        <v>0.15069444444444444</v>
      </c>
      <c r="E25" s="219">
        <v>300</v>
      </c>
      <c r="F25" s="223" t="s">
        <v>1039</v>
      </c>
      <c r="G25" s="225">
        <v>870</v>
      </c>
      <c r="H25" s="225">
        <v>785</v>
      </c>
      <c r="I25" t="s">
        <v>792</v>
      </c>
      <c r="J25" s="92" t="s">
        <v>796</v>
      </c>
      <c r="K25" s="225">
        <v>4</v>
      </c>
      <c r="L25" s="225">
        <v>180</v>
      </c>
      <c r="M25" s="19">
        <v>7698.9647000000004</v>
      </c>
      <c r="O25" s="223"/>
      <c r="P25" s="223"/>
      <c r="Q25" s="223"/>
      <c r="R25" s="223"/>
      <c r="S25" s="431" t="s">
        <v>498</v>
      </c>
      <c r="T25" s="423">
        <v>0</v>
      </c>
      <c r="U25" s="440">
        <v>0</v>
      </c>
      <c r="V25" s="344" t="s">
        <v>200</v>
      </c>
      <c r="W25" s="701">
        <v>89.131895298482334</v>
      </c>
      <c r="X25" s="701">
        <v>31.42636931870388</v>
      </c>
      <c r="Y25" s="701">
        <v>366.28762063730801</v>
      </c>
      <c r="Z25" s="705">
        <v>346.84375</v>
      </c>
      <c r="AA25" s="705">
        <v>-3.1922799999999998</v>
      </c>
      <c r="AB25" s="702">
        <v>219.17410000000001</v>
      </c>
      <c r="AC25" s="702">
        <v>47.490600000000001</v>
      </c>
      <c r="AD25" s="704">
        <v>0.82294159739999995</v>
      </c>
      <c r="AE25" s="702">
        <v>1.355</v>
      </c>
      <c r="AF25" s="702">
        <v>0.214</v>
      </c>
      <c r="AG25" s="702">
        <v>5.0199999999999996</v>
      </c>
      <c r="AH25" s="702">
        <v>57.954999999999998</v>
      </c>
      <c r="AI25" s="701">
        <v>1956.5809999999999</v>
      </c>
      <c r="AJ25" s="702">
        <v>1.3478300000000001</v>
      </c>
      <c r="AK25" s="702">
        <v>-2.9914499999999999</v>
      </c>
      <c r="AL25" s="702">
        <v>82.115870000000001</v>
      </c>
      <c r="AM25" s="702">
        <v>1.17869</v>
      </c>
      <c r="AN25" s="700">
        <v>147610871.40000001</v>
      </c>
      <c r="AO25" s="703">
        <v>0.66520120000000005</v>
      </c>
      <c r="AP25" s="700">
        <v>366318.44149</v>
      </c>
      <c r="AQ25" s="703">
        <v>0.17115530000000001</v>
      </c>
      <c r="AR25" s="702">
        <v>99.015500000000003</v>
      </c>
      <c r="AS25" s="700" t="s">
        <v>472</v>
      </c>
      <c r="AT25" s="702">
        <v>80.844099999999997</v>
      </c>
    </row>
    <row r="26" spans="1:47" ht="13">
      <c r="A26" s="50" t="s">
        <v>793</v>
      </c>
      <c r="B26" s="45" t="s">
        <v>798</v>
      </c>
      <c r="C26" s="15">
        <v>0.15555555555555556</v>
      </c>
      <c r="E26" s="219">
        <v>300</v>
      </c>
      <c r="F26" s="223" t="s">
        <v>1039</v>
      </c>
      <c r="G26" s="225">
        <v>870</v>
      </c>
      <c r="H26" s="225">
        <v>785</v>
      </c>
      <c r="I26" s="330" t="s">
        <v>110</v>
      </c>
      <c r="J26" s="92" t="s">
        <v>796</v>
      </c>
      <c r="K26" s="225">
        <v>4</v>
      </c>
      <c r="L26" s="225">
        <v>180</v>
      </c>
      <c r="M26" s="19">
        <v>7698.9647000000004</v>
      </c>
      <c r="N26" s="57"/>
      <c r="O26" s="223"/>
      <c r="P26" s="223"/>
      <c r="Q26" s="223"/>
      <c r="R26" s="223"/>
      <c r="S26" s="431" t="s">
        <v>498</v>
      </c>
      <c r="T26" s="423">
        <v>-28</v>
      </c>
      <c r="U26" s="440">
        <v>0</v>
      </c>
      <c r="V26" s="344" t="s">
        <v>12</v>
      </c>
      <c r="W26" s="701">
        <v>89.129464600388587</v>
      </c>
      <c r="X26" s="701">
        <v>29.923869031727463</v>
      </c>
      <c r="Y26" s="701">
        <v>899.33863297866219</v>
      </c>
      <c r="Z26" s="705">
        <v>346.88630000000001</v>
      </c>
      <c r="AA26" s="705">
        <v>-3.1697500000000001</v>
      </c>
      <c r="AB26" s="702">
        <v>221.2893</v>
      </c>
      <c r="AC26" s="702">
        <v>46.571100000000001</v>
      </c>
      <c r="AD26" s="704">
        <v>0.93992767980000003</v>
      </c>
      <c r="AE26" s="702">
        <v>1.375</v>
      </c>
      <c r="AF26" s="702">
        <v>0.217</v>
      </c>
      <c r="AG26" s="702">
        <v>5.0199999999999996</v>
      </c>
      <c r="AH26" s="702">
        <v>57.991999999999997</v>
      </c>
      <c r="AI26" s="701">
        <v>1956.1849999999999</v>
      </c>
      <c r="AJ26" s="702">
        <v>1.3318300000000001</v>
      </c>
      <c r="AK26" s="702">
        <v>-2.9946000000000002</v>
      </c>
      <c r="AL26" s="702">
        <v>82.05677</v>
      </c>
      <c r="AM26" s="702">
        <v>1.17882</v>
      </c>
      <c r="AN26" s="700">
        <v>147611150.80000001</v>
      </c>
      <c r="AO26" s="703">
        <v>0.66505910000000001</v>
      </c>
      <c r="AP26" s="700">
        <v>366392.48603999999</v>
      </c>
      <c r="AQ26" s="703">
        <v>0.1813775</v>
      </c>
      <c r="AR26" s="702">
        <v>99.058400000000006</v>
      </c>
      <c r="AS26" s="700" t="s">
        <v>472</v>
      </c>
      <c r="AT26" s="702">
        <v>80.801199999999994</v>
      </c>
    </row>
    <row r="27" spans="1:47" ht="13">
      <c r="A27" s="45" t="s">
        <v>1338</v>
      </c>
      <c r="B27" s="45" t="s">
        <v>824</v>
      </c>
      <c r="C27" s="15">
        <v>0.16388888888888889</v>
      </c>
      <c r="D27" s="32"/>
      <c r="E27" s="219">
        <v>30</v>
      </c>
      <c r="F27" s="223" t="s">
        <v>1038</v>
      </c>
      <c r="G27" s="219">
        <v>880</v>
      </c>
      <c r="H27" s="219">
        <v>872</v>
      </c>
      <c r="I27" s="35" t="s">
        <v>526</v>
      </c>
      <c r="J27" s="224" t="s">
        <v>1258</v>
      </c>
      <c r="K27" s="225">
        <v>4</v>
      </c>
      <c r="L27" s="225">
        <v>180</v>
      </c>
      <c r="M27" s="80">
        <v>7647.38</v>
      </c>
      <c r="O27" s="223">
        <v>267.8</v>
      </c>
      <c r="P27" s="223">
        <v>259.8</v>
      </c>
      <c r="Q27" s="223"/>
      <c r="R27" s="223"/>
      <c r="S27"/>
      <c r="T27" s="423"/>
      <c r="U27" s="440"/>
      <c r="V27" s="344"/>
      <c r="W27"/>
      <c r="X27"/>
      <c r="Y27"/>
    </row>
    <row r="28" spans="1:47" s="35" customFormat="1" ht="24">
      <c r="A28" s="50" t="s">
        <v>1338</v>
      </c>
      <c r="B28" s="50" t="s">
        <v>941</v>
      </c>
      <c r="C28" s="15">
        <v>0.16666666666666666</v>
      </c>
      <c r="D28" s="32">
        <v>0</v>
      </c>
      <c r="E28" s="279">
        <v>30</v>
      </c>
      <c r="F28" s="19" t="s">
        <v>1037</v>
      </c>
      <c r="G28" s="280">
        <v>1190</v>
      </c>
      <c r="H28" s="279">
        <v>1001</v>
      </c>
      <c r="I28" s="35" t="s">
        <v>526</v>
      </c>
      <c r="J28" s="92" t="s">
        <v>1258</v>
      </c>
      <c r="K28" s="280">
        <v>4</v>
      </c>
      <c r="L28" s="280">
        <v>180</v>
      </c>
      <c r="M28" s="19">
        <v>5891.451</v>
      </c>
      <c r="N28" s="57" t="s">
        <v>111</v>
      </c>
      <c r="O28" s="279">
        <v>267.5</v>
      </c>
      <c r="P28" s="279">
        <v>261.5</v>
      </c>
      <c r="Q28" s="279"/>
      <c r="R28" s="279"/>
      <c r="S28" s="339"/>
      <c r="T28" s="423"/>
      <c r="U28" s="440"/>
      <c r="V28" s="344"/>
      <c r="W28" s="436"/>
      <c r="X28" s="436"/>
      <c r="Y28" s="436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ht="13">
      <c r="A29" s="55" t="s">
        <v>232</v>
      </c>
      <c r="B29" s="45" t="s">
        <v>1040</v>
      </c>
      <c r="C29" s="15">
        <v>0.16874999999999998</v>
      </c>
      <c r="E29" s="219">
        <v>30</v>
      </c>
      <c r="F29" s="19" t="s">
        <v>1037</v>
      </c>
      <c r="G29" s="314">
        <v>1190</v>
      </c>
      <c r="H29" s="314">
        <v>1105</v>
      </c>
      <c r="I29" s="431" t="s">
        <v>9</v>
      </c>
      <c r="J29" s="92" t="s">
        <v>796</v>
      </c>
      <c r="K29" s="225">
        <v>4</v>
      </c>
      <c r="L29" s="225">
        <v>180</v>
      </c>
      <c r="M29" s="19">
        <v>5889.9508999999998</v>
      </c>
      <c r="N29" s="37"/>
      <c r="O29" s="223"/>
      <c r="P29" s="223"/>
      <c r="Q29" s="223"/>
      <c r="R29" s="223"/>
      <c r="S29" s="431" t="s">
        <v>1188</v>
      </c>
      <c r="T29" s="423"/>
      <c r="U29" s="440"/>
      <c r="V29" s="344"/>
      <c r="W29"/>
      <c r="X29"/>
      <c r="Y29"/>
      <c r="Z29" s="705">
        <v>346.98489000000001</v>
      </c>
      <c r="AA29" s="705">
        <v>-3.11816</v>
      </c>
      <c r="AB29" s="702">
        <v>225.8475</v>
      </c>
      <c r="AC29" s="702">
        <v>44.324399999999997</v>
      </c>
      <c r="AD29" s="704">
        <v>1.2073244395</v>
      </c>
      <c r="AE29" s="702">
        <v>1.429</v>
      </c>
      <c r="AF29" s="702">
        <v>0.22600000000000001</v>
      </c>
      <c r="AG29" s="702">
        <v>5.0199999999999996</v>
      </c>
      <c r="AH29" s="702">
        <v>58.078000000000003</v>
      </c>
      <c r="AI29" s="701">
        <v>1955.1969999999999</v>
      </c>
      <c r="AJ29" s="702">
        <v>1.2965100000000001</v>
      </c>
      <c r="AK29" s="702">
        <v>-3.0013700000000001</v>
      </c>
      <c r="AL29" s="702">
        <v>81.921679999999995</v>
      </c>
      <c r="AM29" s="702">
        <v>1.1791100000000001</v>
      </c>
      <c r="AN29" s="700">
        <v>147611789.09999999</v>
      </c>
      <c r="AO29" s="703">
        <v>0.66473020000000005</v>
      </c>
      <c r="AP29" s="700">
        <v>366577.62416000001</v>
      </c>
      <c r="AQ29" s="703">
        <v>0.2041442</v>
      </c>
      <c r="AR29" s="702">
        <v>99.157799999999995</v>
      </c>
      <c r="AS29" s="700" t="s">
        <v>472</v>
      </c>
      <c r="AT29" s="702">
        <v>80.701800000000006</v>
      </c>
    </row>
    <row r="30" spans="1:47" ht="13">
      <c r="A30" s="45" t="s">
        <v>793</v>
      </c>
      <c r="B30" s="45" t="s">
        <v>1041</v>
      </c>
      <c r="C30" s="15">
        <v>0.17083333333333331</v>
      </c>
      <c r="E30" s="219">
        <v>300</v>
      </c>
      <c r="F30" s="19" t="s">
        <v>1037</v>
      </c>
      <c r="G30" s="225">
        <v>1190</v>
      </c>
      <c r="H30" s="225">
        <v>1105</v>
      </c>
      <c r="I30" t="s">
        <v>1300</v>
      </c>
      <c r="J30" s="92" t="s">
        <v>796</v>
      </c>
      <c r="K30" s="225">
        <v>4</v>
      </c>
      <c r="L30" s="225">
        <v>180</v>
      </c>
      <c r="M30" s="19">
        <v>5889.9508999999998</v>
      </c>
      <c r="S30" s="431" t="s">
        <v>498</v>
      </c>
      <c r="T30" s="423">
        <v>0</v>
      </c>
      <c r="U30" s="440">
        <v>0</v>
      </c>
      <c r="V30" s="344" t="s">
        <v>12</v>
      </c>
      <c r="W30" s="701">
        <v>89.03673780194589</v>
      </c>
      <c r="X30" s="701">
        <v>32.228343536697885</v>
      </c>
      <c r="Y30" s="701">
        <v>159.97622485803345</v>
      </c>
      <c r="Z30" s="705">
        <v>347.02235999999999</v>
      </c>
      <c r="AA30" s="705">
        <v>-3.0987800000000001</v>
      </c>
      <c r="AB30" s="702">
        <v>227.46180000000001</v>
      </c>
      <c r="AC30" s="702">
        <v>43.434699999999999</v>
      </c>
      <c r="AD30" s="704">
        <v>1.3075982244</v>
      </c>
      <c r="AE30" s="702">
        <v>1.452</v>
      </c>
      <c r="AF30" s="702">
        <v>0.23</v>
      </c>
      <c r="AG30" s="702">
        <v>5.0199999999999996</v>
      </c>
      <c r="AH30" s="702">
        <v>58.11</v>
      </c>
      <c r="AI30" s="701">
        <v>1954.798</v>
      </c>
      <c r="AJ30" s="702">
        <v>1.2837499999999999</v>
      </c>
      <c r="AK30" s="702">
        <v>-3.0037199999999999</v>
      </c>
      <c r="AL30" s="702">
        <v>81.871020000000001</v>
      </c>
      <c r="AM30" s="702">
        <v>1.1792100000000001</v>
      </c>
      <c r="AN30" s="700">
        <v>147612028.40000001</v>
      </c>
      <c r="AO30" s="703">
        <v>0.66460529999999995</v>
      </c>
      <c r="AP30" s="700">
        <v>366652.62261999998</v>
      </c>
      <c r="AQ30" s="703">
        <v>0.21245049999999999</v>
      </c>
      <c r="AR30" s="702">
        <v>99.195499999999996</v>
      </c>
      <c r="AS30" s="700" t="s">
        <v>472</v>
      </c>
      <c r="AT30" s="702">
        <v>80.664000000000001</v>
      </c>
    </row>
    <row r="31" spans="1:47" ht="13">
      <c r="A31" s="45" t="s">
        <v>793</v>
      </c>
      <c r="B31" s="45" t="s">
        <v>1042</v>
      </c>
      <c r="C31" s="15">
        <v>0.1763888888888889</v>
      </c>
      <c r="E31" s="219">
        <v>300</v>
      </c>
      <c r="F31" s="19" t="s">
        <v>1037</v>
      </c>
      <c r="G31" s="225">
        <v>1190</v>
      </c>
      <c r="H31" s="225">
        <v>1105</v>
      </c>
      <c r="I31" t="s">
        <v>792</v>
      </c>
      <c r="J31" s="92" t="s">
        <v>796</v>
      </c>
      <c r="K31" s="225">
        <v>4</v>
      </c>
      <c r="L31" s="225">
        <v>180</v>
      </c>
      <c r="M31" s="19">
        <v>5889.9508999999998</v>
      </c>
      <c r="S31" s="431" t="s">
        <v>498</v>
      </c>
      <c r="T31" s="423">
        <v>0</v>
      </c>
      <c r="U31" s="440">
        <v>0</v>
      </c>
      <c r="V31" s="344" t="s">
        <v>200</v>
      </c>
      <c r="W31" s="701">
        <v>89.042478756761739</v>
      </c>
      <c r="X31" s="701">
        <v>31.41961620531875</v>
      </c>
      <c r="Y31" s="701">
        <v>366.72918463938822</v>
      </c>
      <c r="Z31" s="705">
        <v>347.07279</v>
      </c>
      <c r="AA31" s="705">
        <v>-3.0729000000000002</v>
      </c>
      <c r="AB31" s="702">
        <v>229.53790000000001</v>
      </c>
      <c r="AC31" s="702">
        <v>42.212299999999999</v>
      </c>
      <c r="AD31" s="704">
        <v>1.4412966041999999</v>
      </c>
      <c r="AE31" s="702">
        <v>1.486</v>
      </c>
      <c r="AF31" s="702">
        <v>0.23499999999999999</v>
      </c>
      <c r="AG31" s="702">
        <v>5.0199999999999996</v>
      </c>
      <c r="AH31" s="702">
        <v>58.154000000000003</v>
      </c>
      <c r="AI31" s="701">
        <v>1954.24</v>
      </c>
      <c r="AJ31" s="702">
        <v>1.2671699999999999</v>
      </c>
      <c r="AK31" s="702">
        <v>-3.0066999999999999</v>
      </c>
      <c r="AL31" s="702">
        <v>81.803479999999993</v>
      </c>
      <c r="AM31" s="702">
        <v>1.17936</v>
      </c>
      <c r="AN31" s="700">
        <v>147612347.40000001</v>
      </c>
      <c r="AO31" s="703">
        <v>0.66443750000000001</v>
      </c>
      <c r="AP31" s="700">
        <v>366757.22661999997</v>
      </c>
      <c r="AQ31" s="703">
        <v>0.22331519999999999</v>
      </c>
      <c r="AR31" s="702">
        <v>99.246300000000005</v>
      </c>
      <c r="AS31" s="700" t="s">
        <v>472</v>
      </c>
      <c r="AT31" s="702">
        <v>80.613299999999995</v>
      </c>
    </row>
    <row r="32" spans="1:47" ht="13">
      <c r="A32" s="45" t="s">
        <v>793</v>
      </c>
      <c r="B32" s="45" t="s">
        <v>1043</v>
      </c>
      <c r="C32" s="15">
        <v>0.18194444444444444</v>
      </c>
      <c r="E32" s="219">
        <v>300</v>
      </c>
      <c r="F32" s="19" t="s">
        <v>1037</v>
      </c>
      <c r="G32" s="225">
        <v>1190</v>
      </c>
      <c r="H32" s="225">
        <v>1105</v>
      </c>
      <c r="I32" s="330" t="s">
        <v>110</v>
      </c>
      <c r="J32" s="92" t="s">
        <v>796</v>
      </c>
      <c r="K32" s="225">
        <v>4</v>
      </c>
      <c r="L32" s="225">
        <v>180</v>
      </c>
      <c r="M32" s="19">
        <v>5889.9508999999998</v>
      </c>
      <c r="S32" s="431" t="s">
        <v>498</v>
      </c>
      <c r="T32" s="423">
        <v>-28</v>
      </c>
      <c r="U32" s="440">
        <v>0</v>
      </c>
      <c r="V32" s="344" t="s">
        <v>12</v>
      </c>
      <c r="W32" s="701">
        <v>89.039898695023126</v>
      </c>
      <c r="X32" s="701">
        <v>29.924779350964862</v>
      </c>
      <c r="Y32" s="701">
        <v>900.6311605850924</v>
      </c>
      <c r="Z32" s="705">
        <v>347.12378000000001</v>
      </c>
      <c r="AA32" s="705">
        <v>-3.0470000000000002</v>
      </c>
      <c r="AB32" s="702">
        <v>231.53049999999999</v>
      </c>
      <c r="AC32" s="702">
        <v>40.951599999999999</v>
      </c>
      <c r="AD32" s="704">
        <v>1.5749949839999999</v>
      </c>
      <c r="AE32" s="702">
        <v>1.5229999999999999</v>
      </c>
      <c r="AF32" s="702">
        <v>0.24099999999999999</v>
      </c>
      <c r="AG32" s="702">
        <v>5.0199999999999996</v>
      </c>
      <c r="AH32" s="702">
        <v>58.198</v>
      </c>
      <c r="AI32" s="701">
        <v>1953.655</v>
      </c>
      <c r="AJ32" s="702">
        <v>1.2511000000000001</v>
      </c>
      <c r="AK32" s="702">
        <v>-3.0094699999999999</v>
      </c>
      <c r="AL32" s="702">
        <v>81.735939999999999</v>
      </c>
      <c r="AM32" s="702">
        <v>1.1795</v>
      </c>
      <c r="AN32" s="700">
        <v>147612666.19999999</v>
      </c>
      <c r="AO32" s="703">
        <v>0.66426830000000003</v>
      </c>
      <c r="AP32" s="700">
        <v>366866.98626999999</v>
      </c>
      <c r="AQ32" s="703">
        <v>0.2339281</v>
      </c>
      <c r="AR32" s="702">
        <v>99.297499999999999</v>
      </c>
      <c r="AS32" s="700" t="s">
        <v>472</v>
      </c>
      <c r="AT32" s="702">
        <v>80.561999999999998</v>
      </c>
    </row>
    <row r="33" spans="1:46" ht="13">
      <c r="A33" s="45" t="s">
        <v>793</v>
      </c>
      <c r="B33" s="45" t="s">
        <v>1044</v>
      </c>
      <c r="C33" s="15">
        <v>0.18680555555555556</v>
      </c>
      <c r="E33" s="219">
        <v>300</v>
      </c>
      <c r="F33" s="19" t="s">
        <v>1037</v>
      </c>
      <c r="G33" s="225">
        <v>1190</v>
      </c>
      <c r="H33" s="225">
        <v>1105</v>
      </c>
      <c r="I33" s="330" t="s">
        <v>23</v>
      </c>
      <c r="J33" s="92" t="s">
        <v>796</v>
      </c>
      <c r="K33" s="225">
        <v>4</v>
      </c>
      <c r="L33" s="225">
        <v>180</v>
      </c>
      <c r="M33" s="19">
        <v>5889.9508999999998</v>
      </c>
      <c r="S33" s="431" t="s">
        <v>498</v>
      </c>
      <c r="T33" s="423">
        <v>-42</v>
      </c>
      <c r="U33" s="440">
        <v>0</v>
      </c>
      <c r="V33" s="344" t="s">
        <v>12</v>
      </c>
      <c r="W33" s="701">
        <v>89.013530282658792</v>
      </c>
      <c r="X33" s="701">
        <v>29.197037107351246</v>
      </c>
      <c r="Y33" s="701">
        <v>1272.2940454983541</v>
      </c>
      <c r="Z33" s="705">
        <v>347.16886</v>
      </c>
      <c r="AA33" s="705">
        <v>-3.0243099999999998</v>
      </c>
      <c r="AB33" s="702">
        <v>233.209</v>
      </c>
      <c r="AC33" s="702">
        <v>39.819600000000001</v>
      </c>
      <c r="AD33" s="704">
        <v>1.6919810663999999</v>
      </c>
      <c r="AE33" s="702">
        <v>1.5589999999999999</v>
      </c>
      <c r="AF33" s="702">
        <v>0.247</v>
      </c>
      <c r="AG33" s="702">
        <v>5.0199999999999996</v>
      </c>
      <c r="AH33" s="702">
        <v>58.237000000000002</v>
      </c>
      <c r="AI33" s="701">
        <v>1953.1220000000001</v>
      </c>
      <c r="AJ33" s="702">
        <v>1.23749</v>
      </c>
      <c r="AK33" s="702">
        <v>-3.0117099999999999</v>
      </c>
      <c r="AL33" s="702">
        <v>81.676839999999999</v>
      </c>
      <c r="AM33" s="702">
        <v>1.17963</v>
      </c>
      <c r="AN33" s="700">
        <v>147612945.19999999</v>
      </c>
      <c r="AO33" s="703">
        <v>0.66411900000000001</v>
      </c>
      <c r="AP33" s="700">
        <v>366967.15794</v>
      </c>
      <c r="AQ33" s="703">
        <v>0.24299809999999999</v>
      </c>
      <c r="AR33" s="702">
        <v>99.342799999999997</v>
      </c>
      <c r="AS33" s="700" t="s">
        <v>472</v>
      </c>
      <c r="AT33" s="702">
        <v>80.516599999999997</v>
      </c>
    </row>
    <row r="34" spans="1:46" ht="13">
      <c r="A34" s="45" t="s">
        <v>793</v>
      </c>
      <c r="B34" s="45" t="s">
        <v>874</v>
      </c>
      <c r="C34" s="15">
        <v>0.19305555555555554</v>
      </c>
      <c r="E34" s="219">
        <v>300</v>
      </c>
      <c r="F34" s="19" t="s">
        <v>1037</v>
      </c>
      <c r="G34" s="225">
        <v>1190</v>
      </c>
      <c r="H34" s="225">
        <v>1105</v>
      </c>
      <c r="I34" s="330" t="s">
        <v>24</v>
      </c>
      <c r="J34" s="92" t="s">
        <v>796</v>
      </c>
      <c r="K34" s="314">
        <v>4</v>
      </c>
      <c r="L34" s="314">
        <v>180</v>
      </c>
      <c r="M34" s="19">
        <v>5889.9508999999998</v>
      </c>
      <c r="N34" s="57"/>
      <c r="S34" s="431" t="s">
        <v>498</v>
      </c>
      <c r="T34" s="423">
        <v>-60</v>
      </c>
      <c r="U34" s="440">
        <v>0</v>
      </c>
      <c r="V34" s="344" t="s">
        <v>12</v>
      </c>
      <c r="W34" s="701">
        <v>88.962218804796194</v>
      </c>
      <c r="X34" s="701">
        <v>28.489601180498095</v>
      </c>
      <c r="Y34" s="701">
        <v>1751.0171504261857</v>
      </c>
      <c r="Z34" s="705">
        <v>347.22751</v>
      </c>
      <c r="AA34" s="705">
        <v>-2.9951099999999999</v>
      </c>
      <c r="AB34" s="702">
        <v>235.28270000000001</v>
      </c>
      <c r="AC34" s="702">
        <v>38.327599999999997</v>
      </c>
      <c r="AD34" s="704">
        <v>1.8423917435999999</v>
      </c>
      <c r="AE34" s="702">
        <v>1.609</v>
      </c>
      <c r="AF34" s="702">
        <v>0.254</v>
      </c>
      <c r="AG34" s="702">
        <v>5.01</v>
      </c>
      <c r="AH34" s="702">
        <v>58.287999999999997</v>
      </c>
      <c r="AI34" s="701">
        <v>1952.4069999999999</v>
      </c>
      <c r="AJ34" s="702">
        <v>1.2206300000000001</v>
      </c>
      <c r="AK34" s="702">
        <v>-3.0143399999999998</v>
      </c>
      <c r="AL34" s="702">
        <v>81.600859999999997</v>
      </c>
      <c r="AM34" s="702">
        <v>1.1797899999999999</v>
      </c>
      <c r="AN34" s="700">
        <v>147613303.80000001</v>
      </c>
      <c r="AO34" s="703">
        <v>0.6639254</v>
      </c>
      <c r="AP34" s="700">
        <v>367101.47113999998</v>
      </c>
      <c r="AQ34" s="703">
        <v>0.2543494</v>
      </c>
      <c r="AR34" s="702">
        <v>99.401700000000005</v>
      </c>
      <c r="AS34" s="700" t="s">
        <v>472</v>
      </c>
      <c r="AT34" s="702">
        <v>80.457700000000003</v>
      </c>
    </row>
    <row r="35" spans="1:46" ht="13">
      <c r="A35" s="45" t="s">
        <v>793</v>
      </c>
      <c r="B35" s="45" t="s">
        <v>875</v>
      </c>
      <c r="C35" s="15">
        <v>0.19791666666666666</v>
      </c>
      <c r="E35" s="219">
        <v>300</v>
      </c>
      <c r="F35" s="19" t="s">
        <v>1037</v>
      </c>
      <c r="G35" s="225">
        <v>1190</v>
      </c>
      <c r="H35" s="225">
        <v>1105</v>
      </c>
      <c r="I35" s="330" t="s">
        <v>25</v>
      </c>
      <c r="J35" s="92" t="s">
        <v>796</v>
      </c>
      <c r="K35" s="314">
        <v>4</v>
      </c>
      <c r="L35" s="314">
        <v>180</v>
      </c>
      <c r="M35" s="19">
        <v>5889.9508999999998</v>
      </c>
      <c r="S35" s="431" t="s">
        <v>498</v>
      </c>
      <c r="T35" s="423">
        <v>-120</v>
      </c>
      <c r="U35" s="440">
        <v>0</v>
      </c>
      <c r="V35" s="344" t="s">
        <v>12</v>
      </c>
      <c r="W35" s="701">
        <v>88.770908939220035</v>
      </c>
      <c r="X35" s="701">
        <v>27.087240934196732</v>
      </c>
      <c r="Y35" s="701">
        <v>3348.373299297517</v>
      </c>
      <c r="Z35" s="705">
        <v>347.27368000000001</v>
      </c>
      <c r="AA35" s="705">
        <v>-2.9723700000000002</v>
      </c>
      <c r="AB35" s="702">
        <v>236.8338</v>
      </c>
      <c r="AC35" s="702">
        <v>37.141100000000002</v>
      </c>
      <c r="AD35" s="704">
        <v>1.9593778260000001</v>
      </c>
      <c r="AE35" s="702">
        <v>1.6519999999999999</v>
      </c>
      <c r="AF35" s="702">
        <v>0.26100000000000001</v>
      </c>
      <c r="AG35" s="702">
        <v>5.01</v>
      </c>
      <c r="AH35" s="702">
        <v>58.328000000000003</v>
      </c>
      <c r="AI35" s="701">
        <v>1951.83</v>
      </c>
      <c r="AJ35" s="702">
        <v>1.2080200000000001</v>
      </c>
      <c r="AK35" s="702">
        <v>-3.0161699999999998</v>
      </c>
      <c r="AL35" s="702">
        <v>81.541759999999996</v>
      </c>
      <c r="AM35" s="702">
        <v>1.1799200000000001</v>
      </c>
      <c r="AN35" s="700">
        <v>147613582.59999999</v>
      </c>
      <c r="AO35" s="703">
        <v>0.66377359999999996</v>
      </c>
      <c r="AP35" s="700">
        <v>367210.11790999997</v>
      </c>
      <c r="AQ35" s="703">
        <v>0.26292739999999998</v>
      </c>
      <c r="AR35" s="702">
        <v>99.448099999999997</v>
      </c>
      <c r="AS35" s="700" t="s">
        <v>472</v>
      </c>
      <c r="AT35" s="702">
        <v>80.411299999999997</v>
      </c>
    </row>
    <row r="36" spans="1:46" ht="13">
      <c r="A36" s="59" t="s">
        <v>232</v>
      </c>
      <c r="B36" s="45" t="s">
        <v>877</v>
      </c>
      <c r="C36" s="15">
        <v>0.20277777777777781</v>
      </c>
      <c r="E36" s="219">
        <v>30</v>
      </c>
      <c r="F36" s="19" t="s">
        <v>1037</v>
      </c>
      <c r="G36" s="225">
        <v>1190</v>
      </c>
      <c r="H36" s="225">
        <v>1105</v>
      </c>
      <c r="I36" s="431" t="s">
        <v>9</v>
      </c>
      <c r="J36" s="92" t="s">
        <v>796</v>
      </c>
      <c r="K36" s="314">
        <v>4</v>
      </c>
      <c r="L36" s="314">
        <v>180</v>
      </c>
      <c r="M36" s="19">
        <v>5889.9508999999998</v>
      </c>
      <c r="N36" s="57"/>
      <c r="S36" s="431" t="s">
        <v>1188</v>
      </c>
      <c r="T36" s="423"/>
      <c r="U36" s="440"/>
      <c r="V36" s="344"/>
      <c r="W36"/>
      <c r="X36"/>
      <c r="Y36"/>
      <c r="Z36" s="705">
        <v>347.30027999999999</v>
      </c>
      <c r="AA36" s="705">
        <v>-2.9593699999999998</v>
      </c>
      <c r="AB36" s="702">
        <v>237.69710000000001</v>
      </c>
      <c r="AC36" s="702">
        <v>36.453499999999998</v>
      </c>
      <c r="AD36" s="704">
        <v>2.0262270158</v>
      </c>
      <c r="AE36" s="702">
        <v>1.679</v>
      </c>
      <c r="AF36" s="702">
        <v>0.26600000000000001</v>
      </c>
      <c r="AG36" s="702">
        <v>5.01</v>
      </c>
      <c r="AH36" s="702">
        <v>58.350999999999999</v>
      </c>
      <c r="AI36" s="701">
        <v>1951.491</v>
      </c>
      <c r="AJ36" s="702">
        <v>1.20103</v>
      </c>
      <c r="AK36" s="702">
        <v>-3.0171399999999999</v>
      </c>
      <c r="AL36" s="702">
        <v>81.507990000000007</v>
      </c>
      <c r="AM36" s="702">
        <v>1.1799900000000001</v>
      </c>
      <c r="AN36" s="700">
        <v>147613741.90000001</v>
      </c>
      <c r="AO36" s="703">
        <v>0.66368629999999995</v>
      </c>
      <c r="AP36" s="700">
        <v>367273.80430999998</v>
      </c>
      <c r="AQ36" s="703">
        <v>0.2677273</v>
      </c>
      <c r="AR36" s="702">
        <v>99.474800000000002</v>
      </c>
      <c r="AS36" s="700" t="s">
        <v>472</v>
      </c>
      <c r="AT36" s="702">
        <v>80.384699999999995</v>
      </c>
    </row>
    <row r="37" spans="1:46" ht="13">
      <c r="A37" s="50" t="s">
        <v>1172</v>
      </c>
      <c r="B37" s="45" t="s">
        <v>567</v>
      </c>
      <c r="C37" s="15">
        <v>0.20555555555555557</v>
      </c>
      <c r="E37" s="219">
        <v>300</v>
      </c>
      <c r="F37" s="19" t="s">
        <v>1037</v>
      </c>
      <c r="G37" s="225">
        <v>1190</v>
      </c>
      <c r="H37" s="225">
        <v>1105</v>
      </c>
      <c r="I37" t="s">
        <v>138</v>
      </c>
      <c r="J37" s="92" t="s">
        <v>796</v>
      </c>
      <c r="K37" s="314">
        <v>4</v>
      </c>
      <c r="L37" s="314">
        <v>180</v>
      </c>
      <c r="M37" s="19">
        <v>5889.9508999999998</v>
      </c>
      <c r="S37"/>
      <c r="T37" s="423"/>
      <c r="U37" s="440"/>
      <c r="V37" s="344"/>
      <c r="W37"/>
      <c r="X37"/>
      <c r="Y37"/>
    </row>
    <row r="38" spans="1:46" ht="13">
      <c r="A38" s="45" t="s">
        <v>1338</v>
      </c>
      <c r="B38" s="45" t="s">
        <v>1160</v>
      </c>
      <c r="C38" s="15">
        <v>0.21041666666666667</v>
      </c>
      <c r="D38" s="32">
        <v>0</v>
      </c>
      <c r="E38" s="219">
        <v>30</v>
      </c>
      <c r="F38" s="19" t="s">
        <v>1037</v>
      </c>
      <c r="G38" s="220">
        <v>1190</v>
      </c>
      <c r="H38" s="219">
        <v>1001</v>
      </c>
      <c r="I38" t="s">
        <v>488</v>
      </c>
      <c r="J38" s="92" t="s">
        <v>1258</v>
      </c>
      <c r="K38" s="314">
        <v>4</v>
      </c>
      <c r="L38" s="314">
        <v>180</v>
      </c>
      <c r="M38" s="19">
        <v>5891.451</v>
      </c>
      <c r="N38" s="57" t="s">
        <v>139</v>
      </c>
      <c r="O38" s="223">
        <v>267.2</v>
      </c>
      <c r="P38" s="223">
        <v>261.3</v>
      </c>
      <c r="Q38" s="223"/>
      <c r="R38" s="223"/>
      <c r="S38"/>
      <c r="T38" s="423"/>
      <c r="U38" s="440"/>
      <c r="V38" s="344"/>
      <c r="W38"/>
      <c r="X38"/>
      <c r="Y38"/>
    </row>
    <row r="39" spans="1:46" ht="13">
      <c r="A39" s="45" t="s">
        <v>895</v>
      </c>
      <c r="B39" s="45" t="s">
        <v>1092</v>
      </c>
      <c r="C39" s="15">
        <v>0.21249999999999999</v>
      </c>
      <c r="E39" s="219">
        <v>300</v>
      </c>
      <c r="F39" s="19" t="s">
        <v>1037</v>
      </c>
      <c r="G39" s="220">
        <v>1190</v>
      </c>
      <c r="H39" s="219">
        <v>1105</v>
      </c>
      <c r="I39" s="330" t="s">
        <v>26</v>
      </c>
      <c r="J39" s="92" t="s">
        <v>796</v>
      </c>
      <c r="K39" s="314">
        <v>4</v>
      </c>
      <c r="L39" s="314">
        <v>180</v>
      </c>
      <c r="M39" s="19">
        <v>5889.9508999999998</v>
      </c>
      <c r="S39" s="431" t="s">
        <v>1100</v>
      </c>
      <c r="T39" s="423">
        <v>0</v>
      </c>
      <c r="U39" s="440">
        <v>0</v>
      </c>
      <c r="V39" s="344" t="s">
        <v>12</v>
      </c>
      <c r="W39" s="701">
        <v>90.939856565229462</v>
      </c>
      <c r="X39" s="701">
        <v>-1.1800119038380428</v>
      </c>
      <c r="Y39" s="701">
        <v>160.36907816159783</v>
      </c>
      <c r="Z39" s="705">
        <v>347.41523999999998</v>
      </c>
      <c r="AA39" s="705">
        <v>-2.9040699999999999</v>
      </c>
      <c r="AB39" s="702">
        <v>241.19280000000001</v>
      </c>
      <c r="AC39" s="702">
        <v>33.461300000000001</v>
      </c>
      <c r="AD39" s="704">
        <v>2.3103360729000002</v>
      </c>
      <c r="AE39" s="702">
        <v>1.8080000000000001</v>
      </c>
      <c r="AF39" s="702">
        <v>0.28599999999999998</v>
      </c>
      <c r="AG39" s="702">
        <v>5.01</v>
      </c>
      <c r="AH39" s="702">
        <v>58.45</v>
      </c>
      <c r="AI39" s="701">
        <v>1949.9880000000001</v>
      </c>
      <c r="AJ39" s="702">
        <v>1.1730499999999999</v>
      </c>
      <c r="AK39" s="702">
        <v>-3.0204800000000001</v>
      </c>
      <c r="AL39" s="702">
        <v>81.364469999999997</v>
      </c>
      <c r="AM39" s="702">
        <v>1.1802900000000001</v>
      </c>
      <c r="AN39" s="700">
        <v>147614418.69999999</v>
      </c>
      <c r="AO39" s="703">
        <v>0.6633114</v>
      </c>
      <c r="AP39" s="700">
        <v>367556.99959999998</v>
      </c>
      <c r="AQ39" s="703">
        <v>0.28726590000000002</v>
      </c>
      <c r="AR39" s="702">
        <v>99.5899</v>
      </c>
      <c r="AS39" s="700" t="s">
        <v>472</v>
      </c>
      <c r="AT39" s="702">
        <v>80.269400000000005</v>
      </c>
    </row>
    <row r="40" spans="1:46" ht="13">
      <c r="A40" s="45" t="s">
        <v>895</v>
      </c>
      <c r="B40" s="45" t="s">
        <v>884</v>
      </c>
      <c r="C40" s="15">
        <v>0.21805555555555556</v>
      </c>
      <c r="E40" s="219">
        <v>300</v>
      </c>
      <c r="F40" s="19" t="s">
        <v>1037</v>
      </c>
      <c r="G40" s="220">
        <v>1190</v>
      </c>
      <c r="H40" s="219">
        <v>1105</v>
      </c>
      <c r="I40" t="s">
        <v>792</v>
      </c>
      <c r="J40" s="92" t="s">
        <v>796</v>
      </c>
      <c r="K40" s="314">
        <v>4</v>
      </c>
      <c r="L40" s="314">
        <v>180</v>
      </c>
      <c r="M40" s="19">
        <v>5889.9508999999998</v>
      </c>
      <c r="S40" s="431" t="s">
        <v>1100</v>
      </c>
      <c r="T40" s="423">
        <v>0</v>
      </c>
      <c r="U40" s="440">
        <v>0</v>
      </c>
      <c r="V40" s="344" t="s">
        <v>200</v>
      </c>
      <c r="W40" s="701">
        <v>90.754960543116027</v>
      </c>
      <c r="X40" s="701">
        <v>1.4581768851414563</v>
      </c>
      <c r="Y40" s="701">
        <v>367.67100893222641</v>
      </c>
      <c r="Z40" s="705">
        <v>347.47044</v>
      </c>
      <c r="AA40" s="705">
        <v>-2.8780199999999998</v>
      </c>
      <c r="AB40" s="702">
        <v>242.7484</v>
      </c>
      <c r="AC40" s="702">
        <v>32.018000000000001</v>
      </c>
      <c r="AD40" s="704">
        <v>2.4440344526</v>
      </c>
      <c r="AE40" s="702">
        <v>1.88</v>
      </c>
      <c r="AF40" s="702">
        <v>0.29699999999999999</v>
      </c>
      <c r="AG40" s="702">
        <v>5.01</v>
      </c>
      <c r="AH40" s="702">
        <v>58.497</v>
      </c>
      <c r="AI40" s="701">
        <v>1949.2449999999999</v>
      </c>
      <c r="AJ40" s="702">
        <v>1.1609</v>
      </c>
      <c r="AK40" s="702">
        <v>-3.02162</v>
      </c>
      <c r="AL40" s="702">
        <v>81.296930000000003</v>
      </c>
      <c r="AM40" s="702">
        <v>1.1804399999999999</v>
      </c>
      <c r="AN40" s="700">
        <v>147614737</v>
      </c>
      <c r="AO40" s="703">
        <v>0.66313270000000002</v>
      </c>
      <c r="AP40" s="700">
        <v>367697.00057999999</v>
      </c>
      <c r="AQ40" s="703">
        <v>0.29595850000000001</v>
      </c>
      <c r="AR40" s="702">
        <v>99.645099999999999</v>
      </c>
      <c r="AS40" s="700" t="s">
        <v>472</v>
      </c>
      <c r="AT40" s="702">
        <v>80.214200000000005</v>
      </c>
    </row>
    <row r="41" spans="1:46" ht="13">
      <c r="A41" s="45" t="s">
        <v>895</v>
      </c>
      <c r="B41" s="45" t="s">
        <v>885</v>
      </c>
      <c r="C41" s="15">
        <v>0.22291666666666665</v>
      </c>
      <c r="E41" s="219">
        <v>300</v>
      </c>
      <c r="F41" s="19" t="s">
        <v>1037</v>
      </c>
      <c r="G41" s="220">
        <v>1190</v>
      </c>
      <c r="H41" s="219">
        <v>1105</v>
      </c>
      <c r="I41" s="330" t="s">
        <v>110</v>
      </c>
      <c r="J41" s="92" t="s">
        <v>796</v>
      </c>
      <c r="K41" s="314">
        <v>4</v>
      </c>
      <c r="L41" s="314">
        <v>180</v>
      </c>
      <c r="M41" s="19">
        <v>5889.9508999999998</v>
      </c>
      <c r="S41" s="431" t="s">
        <v>1100</v>
      </c>
      <c r="T41" s="423">
        <v>-28</v>
      </c>
      <c r="U41" s="440">
        <v>0</v>
      </c>
      <c r="V41" s="344" t="s">
        <v>12</v>
      </c>
      <c r="W41" s="701">
        <v>90.430756768456831</v>
      </c>
      <c r="X41" s="701">
        <v>5.8974800637886862</v>
      </c>
      <c r="Y41" s="701">
        <v>856.23685877302159</v>
      </c>
      <c r="Z41" s="705">
        <v>347.51934999999997</v>
      </c>
      <c r="AA41" s="705">
        <v>-2.85521</v>
      </c>
      <c r="AB41" s="702">
        <v>244.0668</v>
      </c>
      <c r="AC41" s="702">
        <v>30.738600000000002</v>
      </c>
      <c r="AD41" s="704">
        <v>2.5610205348999999</v>
      </c>
      <c r="AE41" s="702">
        <v>1.95</v>
      </c>
      <c r="AF41" s="702">
        <v>0.308</v>
      </c>
      <c r="AG41" s="702">
        <v>5.01</v>
      </c>
      <c r="AH41" s="702">
        <v>58.54</v>
      </c>
      <c r="AI41" s="701">
        <v>1948.578</v>
      </c>
      <c r="AJ41" s="702">
        <v>1.15083</v>
      </c>
      <c r="AK41" s="702">
        <v>-3.02237</v>
      </c>
      <c r="AL41" s="702">
        <v>81.237830000000002</v>
      </c>
      <c r="AM41" s="702">
        <v>1.1805600000000001</v>
      </c>
      <c r="AN41" s="700">
        <v>147615015.5</v>
      </c>
      <c r="AO41" s="703">
        <v>0.66297519999999999</v>
      </c>
      <c r="AP41" s="700">
        <v>367822.86440000002</v>
      </c>
      <c r="AQ41" s="703">
        <v>0.30329020000000001</v>
      </c>
      <c r="AR41" s="702">
        <v>99.694000000000003</v>
      </c>
      <c r="AS41" s="700" t="s">
        <v>472</v>
      </c>
      <c r="AT41" s="702">
        <v>80.165300000000002</v>
      </c>
    </row>
    <row r="42" spans="1:46" ht="13">
      <c r="A42" s="45" t="s">
        <v>895</v>
      </c>
      <c r="B42" s="45" t="s">
        <v>886</v>
      </c>
      <c r="C42" s="15">
        <v>0.22916666666666666</v>
      </c>
      <c r="E42" s="219">
        <v>300</v>
      </c>
      <c r="F42" s="19" t="s">
        <v>1037</v>
      </c>
      <c r="G42" s="220">
        <v>1190</v>
      </c>
      <c r="H42" s="219">
        <v>1105</v>
      </c>
      <c r="I42" s="330" t="s">
        <v>23</v>
      </c>
      <c r="J42" s="92" t="s">
        <v>796</v>
      </c>
      <c r="K42" s="314">
        <v>4</v>
      </c>
      <c r="L42" s="314">
        <v>180</v>
      </c>
      <c r="M42" s="19">
        <v>5889.9508999999998</v>
      </c>
      <c r="S42" s="431" t="s">
        <v>1100</v>
      </c>
      <c r="T42" s="423">
        <v>-42</v>
      </c>
      <c r="U42" s="440">
        <v>0</v>
      </c>
      <c r="V42" s="344" t="s">
        <v>12</v>
      </c>
      <c r="W42" s="701">
        <v>90.239856471215674</v>
      </c>
      <c r="X42" s="701">
        <v>8.1711647222317403</v>
      </c>
      <c r="Y42" s="701">
        <v>1214.263865478023</v>
      </c>
      <c r="Z42" s="705">
        <v>347.58307000000002</v>
      </c>
      <c r="AA42" s="705">
        <v>-2.8258800000000002</v>
      </c>
      <c r="AB42" s="702">
        <v>245.70750000000001</v>
      </c>
      <c r="AC42" s="702">
        <v>29.073</v>
      </c>
      <c r="AD42" s="704">
        <v>2.7114312120999999</v>
      </c>
      <c r="AE42" s="702">
        <v>2.0499999999999998</v>
      </c>
      <c r="AF42" s="702">
        <v>0.32400000000000001</v>
      </c>
      <c r="AG42" s="702">
        <v>5.01</v>
      </c>
      <c r="AH42" s="702">
        <v>58.594000000000001</v>
      </c>
      <c r="AI42" s="701">
        <v>1947.6980000000001</v>
      </c>
      <c r="AJ42" s="702">
        <v>1.13866</v>
      </c>
      <c r="AK42" s="702">
        <v>-3.0230000000000001</v>
      </c>
      <c r="AL42" s="702">
        <v>81.161850000000001</v>
      </c>
      <c r="AM42" s="702">
        <v>1.1807300000000001</v>
      </c>
      <c r="AN42" s="700">
        <v>147615373.40000001</v>
      </c>
      <c r="AO42" s="703">
        <v>0.66277090000000005</v>
      </c>
      <c r="AP42" s="700">
        <v>367989.11810999998</v>
      </c>
      <c r="AQ42" s="703">
        <v>0.31232969999999999</v>
      </c>
      <c r="AR42" s="702">
        <v>99.7577</v>
      </c>
      <c r="AS42" s="700" t="s">
        <v>472</v>
      </c>
      <c r="AT42" s="702">
        <v>80.101600000000005</v>
      </c>
    </row>
    <row r="43" spans="1:46" ht="13">
      <c r="A43" s="45" t="s">
        <v>895</v>
      </c>
      <c r="B43" s="45" t="s">
        <v>657</v>
      </c>
      <c r="C43" s="15">
        <v>0.23402777777777781</v>
      </c>
      <c r="E43" s="219">
        <v>300</v>
      </c>
      <c r="F43" s="19" t="s">
        <v>1037</v>
      </c>
      <c r="G43" s="220">
        <v>1190</v>
      </c>
      <c r="H43" s="219">
        <v>1105</v>
      </c>
      <c r="I43" s="330" t="s">
        <v>24</v>
      </c>
      <c r="J43" s="92" t="s">
        <v>796</v>
      </c>
      <c r="K43" s="314">
        <v>4</v>
      </c>
      <c r="L43" s="314">
        <v>180</v>
      </c>
      <c r="M43" s="19">
        <v>5889.9508999999998</v>
      </c>
      <c r="S43" s="431" t="s">
        <v>1100</v>
      </c>
      <c r="T43" s="423">
        <v>-60</v>
      </c>
      <c r="U43" s="440">
        <v>0</v>
      </c>
      <c r="V43" s="344" t="s">
        <v>12</v>
      </c>
      <c r="W43" s="701">
        <v>90.034071901337043</v>
      </c>
      <c r="X43" s="701">
        <v>10.389841821809712</v>
      </c>
      <c r="Y43" s="701">
        <v>1679.9136466305936</v>
      </c>
      <c r="Z43" s="705">
        <v>347.63330999999999</v>
      </c>
      <c r="AA43" s="705">
        <v>-2.8030499999999998</v>
      </c>
      <c r="AB43" s="702">
        <v>246.9443</v>
      </c>
      <c r="AC43" s="702">
        <v>27.762899999999998</v>
      </c>
      <c r="AD43" s="704">
        <v>2.8284172943999999</v>
      </c>
      <c r="AE43" s="702">
        <v>2.137</v>
      </c>
      <c r="AF43" s="702">
        <v>0.33800000000000002</v>
      </c>
      <c r="AG43" s="702">
        <v>5.01</v>
      </c>
      <c r="AH43" s="702">
        <v>58.637</v>
      </c>
      <c r="AI43" s="701">
        <v>1946.9960000000001</v>
      </c>
      <c r="AJ43" s="702">
        <v>1.12981</v>
      </c>
      <c r="AK43" s="702">
        <v>-3.0232100000000002</v>
      </c>
      <c r="AL43" s="702">
        <v>81.10275</v>
      </c>
      <c r="AM43" s="702">
        <v>1.18085</v>
      </c>
      <c r="AN43" s="700">
        <v>147615651.80000001</v>
      </c>
      <c r="AO43" s="703">
        <v>0.66261080000000006</v>
      </c>
      <c r="AP43" s="700">
        <v>368121.73100000003</v>
      </c>
      <c r="AQ43" s="703">
        <v>0.319052</v>
      </c>
      <c r="AR43" s="702">
        <v>99.8078</v>
      </c>
      <c r="AS43" s="700" t="s">
        <v>472</v>
      </c>
      <c r="AT43" s="702">
        <v>80.051400000000001</v>
      </c>
    </row>
    <row r="44" spans="1:46" ht="13">
      <c r="A44" s="45" t="s">
        <v>895</v>
      </c>
      <c r="B44" s="45" t="s">
        <v>658</v>
      </c>
      <c r="C44" s="15">
        <v>0.2388888888888889</v>
      </c>
      <c r="E44" s="219">
        <v>300</v>
      </c>
      <c r="F44" s="19" t="s">
        <v>1037</v>
      </c>
      <c r="G44" s="225">
        <v>1190</v>
      </c>
      <c r="H44" s="225">
        <v>1105</v>
      </c>
      <c r="I44" s="330" t="s">
        <v>25</v>
      </c>
      <c r="J44" s="92" t="s">
        <v>796</v>
      </c>
      <c r="K44" s="314">
        <v>4</v>
      </c>
      <c r="L44" s="314">
        <v>180</v>
      </c>
      <c r="M44" s="19">
        <v>5889.9508999999998</v>
      </c>
      <c r="S44" s="431" t="s">
        <v>1100</v>
      </c>
      <c r="T44" s="423">
        <v>-120</v>
      </c>
      <c r="U44" s="440">
        <v>0</v>
      </c>
      <c r="V44" s="344" t="s">
        <v>12</v>
      </c>
      <c r="W44" s="701">
        <v>89.519762794365818</v>
      </c>
      <c r="X44" s="701">
        <v>14.757296764595061</v>
      </c>
      <c r="Y44" s="701">
        <v>3253.7761287000217</v>
      </c>
      <c r="Z44" s="705">
        <v>347.68416000000002</v>
      </c>
      <c r="AA44" s="705">
        <v>-2.7802099999999998</v>
      </c>
      <c r="AB44" s="702">
        <v>248.1489</v>
      </c>
      <c r="AC44" s="702">
        <v>26.440999999999999</v>
      </c>
      <c r="AD44" s="704">
        <v>2.9454033765999998</v>
      </c>
      <c r="AE44" s="702">
        <v>2.2349999999999999</v>
      </c>
      <c r="AF44" s="702">
        <v>0.35299999999999998</v>
      </c>
      <c r="AG44" s="702">
        <v>5.01</v>
      </c>
      <c r="AH44" s="702">
        <v>58.680999999999997</v>
      </c>
      <c r="AI44" s="701">
        <v>1946.28</v>
      </c>
      <c r="AJ44" s="702">
        <v>1.1215299999999999</v>
      </c>
      <c r="AK44" s="702">
        <v>-3.0231699999999999</v>
      </c>
      <c r="AL44" s="702">
        <v>81.043660000000003</v>
      </c>
      <c r="AM44" s="702">
        <v>1.1809799999999999</v>
      </c>
      <c r="AN44" s="700">
        <v>147615930</v>
      </c>
      <c r="AO44" s="703">
        <v>0.66244959999999997</v>
      </c>
      <c r="AP44" s="700">
        <v>368257.10973999999</v>
      </c>
      <c r="AQ44" s="703">
        <v>0.32549820000000002</v>
      </c>
      <c r="AR44" s="702">
        <v>99.858500000000006</v>
      </c>
      <c r="AS44" s="700" t="s">
        <v>472</v>
      </c>
      <c r="AT44" s="702">
        <v>80.000699999999995</v>
      </c>
    </row>
    <row r="45" spans="1:46" ht="13">
      <c r="A45" s="59" t="s">
        <v>233</v>
      </c>
      <c r="B45" s="45" t="s">
        <v>810</v>
      </c>
      <c r="C45" s="15">
        <v>0.24374999999999999</v>
      </c>
      <c r="E45" s="219">
        <v>30</v>
      </c>
      <c r="F45" s="19" t="s">
        <v>1037</v>
      </c>
      <c r="G45" s="225">
        <v>1190</v>
      </c>
      <c r="H45" s="225">
        <v>1105</v>
      </c>
      <c r="I45" s="431" t="s">
        <v>9</v>
      </c>
      <c r="J45" s="92" t="s">
        <v>796</v>
      </c>
      <c r="K45" s="314">
        <v>4</v>
      </c>
      <c r="L45" s="314">
        <v>180</v>
      </c>
      <c r="M45" s="19">
        <v>5889.9508999999998</v>
      </c>
      <c r="N45" s="57"/>
      <c r="S45" s="431" t="s">
        <v>1188</v>
      </c>
      <c r="T45" s="423"/>
      <c r="U45" s="440"/>
      <c r="V45" s="344"/>
      <c r="W45"/>
      <c r="X45"/>
      <c r="Y45"/>
      <c r="Z45" s="705">
        <v>347.71348999999998</v>
      </c>
      <c r="AA45" s="705">
        <v>-2.7671600000000001</v>
      </c>
      <c r="AB45" s="702">
        <v>248.82380000000001</v>
      </c>
      <c r="AC45" s="702">
        <v>25.680599999999998</v>
      </c>
      <c r="AD45" s="704">
        <v>3.0122525665</v>
      </c>
      <c r="AE45" s="702">
        <v>2.2949999999999999</v>
      </c>
      <c r="AF45" s="702">
        <v>0.36299999999999999</v>
      </c>
      <c r="AG45" s="702">
        <v>5.01</v>
      </c>
      <c r="AH45" s="702">
        <v>58.706000000000003</v>
      </c>
      <c r="AI45" s="701">
        <v>1945.865</v>
      </c>
      <c r="AJ45" s="702">
        <v>1.1170500000000001</v>
      </c>
      <c r="AK45" s="702">
        <v>-3.0230399999999999</v>
      </c>
      <c r="AL45" s="702">
        <v>81.009889999999999</v>
      </c>
      <c r="AM45" s="702">
        <v>1.1810499999999999</v>
      </c>
      <c r="AN45" s="700">
        <v>147616089</v>
      </c>
      <c r="AO45" s="703">
        <v>0.66235699999999997</v>
      </c>
      <c r="AP45" s="700">
        <v>368335.66583999997</v>
      </c>
      <c r="AQ45" s="703">
        <v>0.3290556</v>
      </c>
      <c r="AR45" s="702">
        <v>99.887699999999995</v>
      </c>
      <c r="AS45" s="700" t="s">
        <v>472</v>
      </c>
      <c r="AT45" s="702">
        <v>79.971500000000006</v>
      </c>
    </row>
    <row r="46" spans="1:46" ht="13">
      <c r="A46" s="50" t="s">
        <v>1172</v>
      </c>
      <c r="B46" s="45" t="s">
        <v>811</v>
      </c>
      <c r="C46" s="15">
        <v>0.24444444444444446</v>
      </c>
      <c r="E46" s="219">
        <v>300</v>
      </c>
      <c r="F46" s="19" t="s">
        <v>1037</v>
      </c>
      <c r="G46" s="225">
        <v>1190</v>
      </c>
      <c r="H46" s="225">
        <v>1105</v>
      </c>
      <c r="I46" t="s">
        <v>84</v>
      </c>
      <c r="J46" s="92" t="s">
        <v>796</v>
      </c>
      <c r="K46" s="314">
        <v>4</v>
      </c>
      <c r="L46" s="314">
        <v>180</v>
      </c>
      <c r="M46" s="19">
        <v>5889.9508999999998</v>
      </c>
      <c r="S46"/>
      <c r="T46" s="423"/>
      <c r="U46" s="440"/>
      <c r="V46" s="344"/>
      <c r="W46"/>
      <c r="X46"/>
      <c r="Y46"/>
    </row>
    <row r="47" spans="1:46" ht="48">
      <c r="A47" s="59" t="s">
        <v>1259</v>
      </c>
      <c r="B47" s="64" t="s">
        <v>140</v>
      </c>
      <c r="C47" s="32">
        <v>0.2590277777777778</v>
      </c>
      <c r="D47" s="32">
        <v>0</v>
      </c>
      <c r="E47" s="225">
        <v>10</v>
      </c>
      <c r="F47" s="19" t="s">
        <v>1037</v>
      </c>
      <c r="G47" s="225">
        <v>1190</v>
      </c>
      <c r="H47" s="225">
        <v>1105</v>
      </c>
      <c r="I47" s="77" t="s">
        <v>1334</v>
      </c>
      <c r="J47" s="224" t="s">
        <v>1258</v>
      </c>
      <c r="K47" s="225">
        <v>4</v>
      </c>
      <c r="L47" s="225">
        <v>180</v>
      </c>
      <c r="M47" s="19">
        <v>5889.9508999999998</v>
      </c>
      <c r="O47" s="104">
        <v>267.5</v>
      </c>
      <c r="P47" s="104">
        <v>261.2</v>
      </c>
      <c r="S47"/>
      <c r="T47"/>
      <c r="U47"/>
      <c r="V47"/>
      <c r="W47"/>
      <c r="X47"/>
      <c r="Y47"/>
    </row>
    <row r="48" spans="1:46">
      <c r="A48" s="45" t="s">
        <v>1338</v>
      </c>
      <c r="B48" s="45" t="s">
        <v>260</v>
      </c>
      <c r="C48" s="15">
        <v>0.26111111111111113</v>
      </c>
      <c r="D48" s="32">
        <v>0</v>
      </c>
      <c r="E48" s="219">
        <v>30</v>
      </c>
      <c r="F48" s="19" t="s">
        <v>1037</v>
      </c>
      <c r="G48" s="220">
        <v>1190</v>
      </c>
      <c r="H48" s="219">
        <v>1001</v>
      </c>
      <c r="I48" s="35" t="s">
        <v>526</v>
      </c>
      <c r="J48" s="224" t="s">
        <v>1258</v>
      </c>
      <c r="K48" s="225">
        <v>4</v>
      </c>
      <c r="L48" s="225">
        <v>180</v>
      </c>
      <c r="M48" s="19">
        <v>5891.451</v>
      </c>
      <c r="N48" s="57" t="s">
        <v>141</v>
      </c>
      <c r="O48" s="100">
        <v>267.52</v>
      </c>
      <c r="P48" s="100">
        <v>261.5</v>
      </c>
      <c r="S48"/>
      <c r="T48"/>
      <c r="U48"/>
      <c r="V48"/>
      <c r="W48"/>
      <c r="X48"/>
      <c r="Y48"/>
    </row>
    <row r="49" spans="1:25">
      <c r="A49" s="45" t="s">
        <v>1338</v>
      </c>
      <c r="B49" s="45" t="s">
        <v>1006</v>
      </c>
      <c r="C49" s="15">
        <v>0.26250000000000001</v>
      </c>
      <c r="D49" s="32">
        <v>0</v>
      </c>
      <c r="E49" s="219">
        <v>30</v>
      </c>
      <c r="F49" s="19" t="s">
        <v>1037</v>
      </c>
      <c r="G49" s="219">
        <v>1070</v>
      </c>
      <c r="H49" s="219">
        <v>881</v>
      </c>
      <c r="I49" s="91" t="s">
        <v>239</v>
      </c>
      <c r="J49" s="224" t="s">
        <v>1258</v>
      </c>
      <c r="K49" s="225">
        <v>4</v>
      </c>
      <c r="L49" s="225">
        <v>180</v>
      </c>
      <c r="M49" s="19">
        <v>5891.451</v>
      </c>
      <c r="N49" s="57"/>
      <c r="O49" s="223"/>
      <c r="P49" s="223"/>
      <c r="S49"/>
      <c r="T49"/>
      <c r="U49"/>
      <c r="V49"/>
      <c r="W49"/>
      <c r="X49"/>
      <c r="Y49"/>
    </row>
    <row r="52" spans="1:25">
      <c r="B52" s="320" t="s">
        <v>1260</v>
      </c>
      <c r="C52" s="147" t="s">
        <v>1261</v>
      </c>
      <c r="D52" s="84">
        <v>5888.5839999999998</v>
      </c>
      <c r="E52" s="149"/>
      <c r="F52" s="84" t="s">
        <v>1262</v>
      </c>
      <c r="G52" s="84" t="s">
        <v>1263</v>
      </c>
      <c r="H52" s="84" t="s">
        <v>1264</v>
      </c>
      <c r="I52" s="22" t="s">
        <v>1100</v>
      </c>
      <c r="J52" s="84" t="s">
        <v>1101</v>
      </c>
      <c r="K52" s="84" t="s">
        <v>1102</v>
      </c>
      <c r="L52" s="317"/>
      <c r="S52"/>
      <c r="T52"/>
      <c r="U52"/>
      <c r="V52"/>
      <c r="W52"/>
      <c r="X52"/>
      <c r="Y52"/>
    </row>
    <row r="53" spans="1:25">
      <c r="B53" s="183"/>
      <c r="C53" s="147" t="s">
        <v>1099</v>
      </c>
      <c r="D53" s="84">
        <v>5889.9508999999998</v>
      </c>
      <c r="E53" s="149"/>
      <c r="F53" s="84" t="s">
        <v>652</v>
      </c>
      <c r="G53" s="84" t="s">
        <v>653</v>
      </c>
      <c r="H53" s="84" t="s">
        <v>654</v>
      </c>
      <c r="I53" s="22" t="s">
        <v>1294</v>
      </c>
      <c r="J53" s="84" t="s">
        <v>1295</v>
      </c>
      <c r="K53" s="84" t="s">
        <v>501</v>
      </c>
      <c r="L53" s="317"/>
      <c r="S53"/>
      <c r="T53"/>
      <c r="U53"/>
      <c r="V53"/>
      <c r="W53"/>
      <c r="X53"/>
      <c r="Y53"/>
    </row>
    <row r="54" spans="1:25">
      <c r="B54" s="182"/>
      <c r="C54" s="147" t="s">
        <v>502</v>
      </c>
      <c r="D54" s="84">
        <v>5891.451</v>
      </c>
      <c r="E54" s="149"/>
      <c r="F54" s="84" t="s">
        <v>503</v>
      </c>
      <c r="G54" s="84" t="s">
        <v>504</v>
      </c>
      <c r="H54" s="84" t="s">
        <v>505</v>
      </c>
      <c r="I54" s="22" t="s">
        <v>480</v>
      </c>
      <c r="J54" s="84" t="s">
        <v>496</v>
      </c>
      <c r="K54" s="84" t="s">
        <v>440</v>
      </c>
      <c r="L54" s="317"/>
      <c r="S54"/>
      <c r="T54"/>
      <c r="U54"/>
      <c r="V54"/>
      <c r="W54"/>
      <c r="X54"/>
      <c r="Y54"/>
    </row>
    <row r="55" spans="1:25">
      <c r="B55" s="182"/>
      <c r="C55" s="147" t="s">
        <v>497</v>
      </c>
      <c r="D55" s="155">
        <v>7647.38</v>
      </c>
      <c r="E55" s="149"/>
      <c r="F55" s="84" t="s">
        <v>1132</v>
      </c>
      <c r="G55" s="84" t="s">
        <v>1095</v>
      </c>
      <c r="H55" s="84" t="s">
        <v>1293</v>
      </c>
      <c r="I55" s="22" t="s">
        <v>498</v>
      </c>
      <c r="J55" s="84" t="s">
        <v>499</v>
      </c>
      <c r="K55" s="84" t="s">
        <v>500</v>
      </c>
      <c r="L55" s="317"/>
      <c r="S55"/>
      <c r="T55"/>
      <c r="U55"/>
      <c r="V55"/>
      <c r="W55"/>
      <c r="X55"/>
      <c r="Y55"/>
    </row>
    <row r="56" spans="1:25">
      <c r="B56" s="182"/>
      <c r="C56" s="147" t="s">
        <v>374</v>
      </c>
      <c r="D56" s="84">
        <v>7698.9647000000004</v>
      </c>
      <c r="E56" s="149"/>
      <c r="F56" s="84" t="s">
        <v>375</v>
      </c>
      <c r="G56" s="84" t="s">
        <v>376</v>
      </c>
      <c r="H56" s="84" t="s">
        <v>377</v>
      </c>
      <c r="I56" s="22" t="s">
        <v>378</v>
      </c>
      <c r="J56" s="84" t="s">
        <v>379</v>
      </c>
      <c r="K56" s="84" t="s">
        <v>380</v>
      </c>
      <c r="L56" s="317"/>
      <c r="S56"/>
      <c r="T56"/>
      <c r="U56"/>
      <c r="V56"/>
      <c r="W56"/>
      <c r="X56"/>
      <c r="Y56"/>
    </row>
    <row r="57" spans="1:25"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  <c r="S57"/>
      <c r="T57"/>
      <c r="U57"/>
      <c r="V57"/>
      <c r="W57"/>
      <c r="X57"/>
      <c r="Y57"/>
    </row>
    <row r="58" spans="1:25">
      <c r="B58" s="182"/>
      <c r="C58" s="147" t="s">
        <v>1302</v>
      </c>
      <c r="D58" s="748" t="s">
        <v>1297</v>
      </c>
      <c r="E58" s="748"/>
      <c r="F58" s="84" t="s">
        <v>381</v>
      </c>
      <c r="G58" s="317"/>
      <c r="H58" s="317"/>
      <c r="I58" s="173" t="s">
        <v>1139</v>
      </c>
      <c r="J58" s="736" t="s">
        <v>1140</v>
      </c>
      <c r="K58" s="736"/>
      <c r="L58" s="148" t="s">
        <v>1141</v>
      </c>
      <c r="S58"/>
      <c r="T58"/>
      <c r="U58"/>
      <c r="V58"/>
      <c r="W58"/>
      <c r="X58"/>
      <c r="Y58"/>
    </row>
    <row r="59" spans="1:25">
      <c r="B59" s="182"/>
      <c r="C59" s="147" t="s">
        <v>1303</v>
      </c>
      <c r="D59" s="748" t="s">
        <v>1298</v>
      </c>
      <c r="E59" s="748"/>
      <c r="F59" s="19"/>
      <c r="G59" s="317"/>
      <c r="H59" s="317"/>
      <c r="I59" s="321"/>
      <c r="J59" s="736" t="s">
        <v>441</v>
      </c>
      <c r="K59" s="736"/>
      <c r="L59" s="148" t="s">
        <v>1143</v>
      </c>
      <c r="S59"/>
      <c r="T59"/>
      <c r="U59"/>
      <c r="V59"/>
      <c r="W59"/>
      <c r="X59"/>
      <c r="Y59"/>
    </row>
    <row r="60" spans="1:25">
      <c r="B60" s="182"/>
      <c r="C60" s="147" t="s">
        <v>1304</v>
      </c>
      <c r="D60" s="748" t="s">
        <v>1299</v>
      </c>
      <c r="E60" s="748"/>
      <c r="F60" s="19"/>
      <c r="G60" s="317"/>
      <c r="H60" s="317"/>
      <c r="I60" s="321"/>
      <c r="J60" s="317"/>
      <c r="K60" s="317"/>
      <c r="L60" s="317"/>
      <c r="S60"/>
      <c r="T60"/>
      <c r="U60"/>
      <c r="V60"/>
      <c r="W60"/>
      <c r="X60"/>
      <c r="Y60"/>
    </row>
    <row r="61" spans="1:25">
      <c r="B61" s="182"/>
      <c r="C61" s="147" t="s">
        <v>1305</v>
      </c>
      <c r="D61" s="748" t="s">
        <v>1138</v>
      </c>
      <c r="E61" s="748"/>
      <c r="F61" s="19"/>
      <c r="G61" s="317"/>
      <c r="H61" s="317"/>
      <c r="I61" s="317"/>
      <c r="J61" s="317"/>
      <c r="K61" s="317"/>
      <c r="L61" s="317"/>
      <c r="S61"/>
      <c r="T61"/>
      <c r="U61"/>
      <c r="V61"/>
      <c r="W61"/>
      <c r="X61"/>
      <c r="Y61"/>
    </row>
    <row r="62" spans="1:25"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  <c r="S62"/>
      <c r="T62"/>
      <c r="U62"/>
      <c r="V62"/>
      <c r="W62"/>
      <c r="X62"/>
      <c r="Y62"/>
    </row>
    <row r="63" spans="1:25">
      <c r="B63" s="182"/>
      <c r="C63" s="28" t="s">
        <v>786</v>
      </c>
      <c r="D63" s="315">
        <v>1</v>
      </c>
      <c r="E63" s="749" t="s">
        <v>1032</v>
      </c>
      <c r="F63" s="749"/>
      <c r="G63" s="749"/>
      <c r="H63" s="317"/>
      <c r="I63" s="317"/>
      <c r="J63" s="317"/>
      <c r="K63" s="317"/>
      <c r="L63" s="317"/>
      <c r="S63"/>
      <c r="T63"/>
      <c r="U63"/>
      <c r="V63"/>
      <c r="W63"/>
      <c r="X63"/>
      <c r="Y63"/>
    </row>
    <row r="64" spans="1:25">
      <c r="B64" s="182"/>
      <c r="C64" s="19"/>
      <c r="D64" s="28"/>
      <c r="E64" s="750" t="s">
        <v>1183</v>
      </c>
      <c r="F64" s="751"/>
      <c r="G64" s="751"/>
      <c r="H64" s="317"/>
      <c r="I64" s="317"/>
      <c r="J64" s="317"/>
      <c r="K64" s="317"/>
      <c r="L64" s="317"/>
      <c r="S64"/>
      <c r="T64"/>
      <c r="U64"/>
      <c r="V64"/>
      <c r="W64"/>
      <c r="X64"/>
      <c r="Y64"/>
    </row>
    <row r="65" spans="2:25">
      <c r="B65" s="182"/>
      <c r="C65" s="85"/>
      <c r="D65" s="28">
        <v>2</v>
      </c>
      <c r="E65" s="749" t="s">
        <v>1008</v>
      </c>
      <c r="F65" s="749"/>
      <c r="G65" s="749"/>
      <c r="H65" s="317"/>
      <c r="I65" s="317"/>
      <c r="J65" s="317"/>
      <c r="K65" s="317"/>
      <c r="L65" s="317"/>
      <c r="S65"/>
      <c r="T65"/>
      <c r="U65"/>
      <c r="V65"/>
      <c r="W65"/>
      <c r="X65"/>
      <c r="Y65"/>
    </row>
    <row r="66" spans="2:25">
      <c r="B66" s="182"/>
      <c r="C66" s="85"/>
      <c r="D66" s="28"/>
      <c r="E66" s="750" t="s">
        <v>1009</v>
      </c>
      <c r="F66" s="751"/>
      <c r="G66" s="751"/>
      <c r="H66" s="317"/>
      <c r="I66" s="317"/>
      <c r="J66" s="317"/>
      <c r="K66" s="317"/>
      <c r="L66" s="317"/>
      <c r="S66"/>
      <c r="T66"/>
      <c r="U66"/>
      <c r="V66"/>
      <c r="W66"/>
      <c r="X66"/>
      <c r="Y66"/>
    </row>
    <row r="67" spans="2:25">
      <c r="B67" s="182"/>
      <c r="C67" s="317"/>
      <c r="D67" s="315">
        <v>3</v>
      </c>
      <c r="E67" s="736" t="s">
        <v>1010</v>
      </c>
      <c r="F67" s="736"/>
      <c r="G67" s="736"/>
      <c r="H67" s="317"/>
      <c r="I67" s="317"/>
      <c r="J67" s="317"/>
      <c r="K67" s="317"/>
      <c r="L67" s="317"/>
      <c r="S67"/>
      <c r="T67"/>
      <c r="U67"/>
      <c r="V67"/>
      <c r="W67"/>
      <c r="X67"/>
      <c r="Y67"/>
    </row>
    <row r="68" spans="2:25">
      <c r="B68" s="182"/>
      <c r="C68" s="317"/>
      <c r="D68" s="315"/>
      <c r="E68" s="746" t="s">
        <v>1353</v>
      </c>
      <c r="F68" s="746"/>
      <c r="G68" s="746"/>
      <c r="H68" s="317"/>
      <c r="I68" s="317"/>
      <c r="J68" s="317"/>
      <c r="K68" s="317"/>
      <c r="L68" s="317"/>
      <c r="S68"/>
      <c r="T68"/>
      <c r="U68"/>
      <c r="V68"/>
      <c r="W68"/>
      <c r="X68"/>
      <c r="Y68"/>
    </row>
    <row r="69" spans="2:25">
      <c r="B69" s="182"/>
      <c r="C69" s="317"/>
      <c r="D69" s="315">
        <v>4</v>
      </c>
      <c r="E69" s="736" t="s">
        <v>1035</v>
      </c>
      <c r="F69" s="736"/>
      <c r="G69" s="736"/>
      <c r="H69" s="317"/>
      <c r="I69" s="317"/>
      <c r="J69" s="317"/>
      <c r="K69" s="317"/>
      <c r="L69" s="317"/>
      <c r="S69"/>
      <c r="T69"/>
      <c r="U69"/>
      <c r="V69"/>
      <c r="W69"/>
      <c r="X69"/>
      <c r="Y69"/>
    </row>
    <row r="70" spans="2:25">
      <c r="B70" s="182"/>
      <c r="C70" s="147" t="s">
        <v>374</v>
      </c>
      <c r="D70" s="84">
        <v>7698.9647000000004</v>
      </c>
      <c r="E70" s="149"/>
      <c r="F70" s="84" t="s">
        <v>375</v>
      </c>
      <c r="G70" s="84" t="s">
        <v>376</v>
      </c>
      <c r="H70" s="84" t="s">
        <v>377</v>
      </c>
      <c r="I70" s="22" t="s">
        <v>378</v>
      </c>
      <c r="J70" s="84" t="s">
        <v>379</v>
      </c>
      <c r="K70" s="84" t="s">
        <v>380</v>
      </c>
      <c r="L70" s="223"/>
      <c r="S70"/>
      <c r="T70"/>
      <c r="U70"/>
      <c r="V70"/>
      <c r="W70"/>
      <c r="X70"/>
      <c r="Y70"/>
    </row>
    <row r="71" spans="2:25">
      <c r="B71" s="182"/>
      <c r="C71" s="147"/>
      <c r="D71" s="84"/>
      <c r="E71" s="149"/>
      <c r="F71" s="84"/>
      <c r="G71" s="223"/>
      <c r="H71" s="223"/>
      <c r="J71" s="223"/>
      <c r="K71" s="223"/>
      <c r="L71" s="223"/>
      <c r="S71"/>
      <c r="T71"/>
      <c r="U71"/>
      <c r="V71"/>
      <c r="W71"/>
      <c r="X71"/>
      <c r="Y71"/>
    </row>
    <row r="72" spans="2:25">
      <c r="B72" s="182"/>
      <c r="C72" s="147" t="s">
        <v>1302</v>
      </c>
      <c r="D72" s="748" t="s">
        <v>1297</v>
      </c>
      <c r="E72" s="748"/>
      <c r="F72" s="84" t="s">
        <v>381</v>
      </c>
      <c r="G72" s="223"/>
      <c r="H72" s="223"/>
      <c r="I72" s="173" t="s">
        <v>1139</v>
      </c>
      <c r="J72" s="736" t="s">
        <v>1140</v>
      </c>
      <c r="K72" s="736"/>
      <c r="L72" s="148" t="s">
        <v>1141</v>
      </c>
      <c r="S72"/>
      <c r="T72"/>
      <c r="U72"/>
      <c r="V72"/>
      <c r="W72"/>
      <c r="X72"/>
      <c r="Y72"/>
    </row>
    <row r="73" spans="2:25">
      <c r="B73" s="182"/>
      <c r="C73" s="147" t="s">
        <v>1303</v>
      </c>
      <c r="D73" s="748" t="s">
        <v>1298</v>
      </c>
      <c r="E73" s="748"/>
      <c r="F73" s="19"/>
      <c r="G73" s="223"/>
      <c r="H73" s="223"/>
      <c r="J73" s="736" t="s">
        <v>441</v>
      </c>
      <c r="K73" s="736"/>
      <c r="L73" s="148" t="s">
        <v>1143</v>
      </c>
      <c r="S73" s="35"/>
      <c r="T73" s="35"/>
      <c r="U73" s="35"/>
      <c r="V73" s="35"/>
      <c r="W73"/>
      <c r="X73"/>
      <c r="Y73"/>
    </row>
    <row r="74" spans="2:25">
      <c r="B74" s="182"/>
      <c r="C74" s="147" t="s">
        <v>1304</v>
      </c>
      <c r="D74" s="748" t="s">
        <v>1299</v>
      </c>
      <c r="E74" s="748"/>
      <c r="F74" s="19"/>
      <c r="G74" s="223"/>
      <c r="H74" s="223"/>
      <c r="J74" s="223"/>
      <c r="K74" s="223"/>
      <c r="L74" s="223"/>
      <c r="S74"/>
      <c r="T74"/>
      <c r="U74"/>
      <c r="V74"/>
      <c r="W74"/>
      <c r="X74"/>
      <c r="Y74"/>
    </row>
    <row r="75" spans="2:25">
      <c r="B75" s="182"/>
      <c r="C75" s="147" t="s">
        <v>1305</v>
      </c>
      <c r="D75" s="748" t="s">
        <v>1138</v>
      </c>
      <c r="E75" s="748"/>
      <c r="F75" s="19"/>
      <c r="G75" s="223"/>
      <c r="H75" s="223"/>
      <c r="I75" s="223"/>
      <c r="J75" s="223"/>
      <c r="K75" s="223"/>
      <c r="L75" s="223"/>
      <c r="S75"/>
      <c r="T75"/>
      <c r="U75"/>
      <c r="V75"/>
      <c r="W75"/>
      <c r="X75"/>
      <c r="Y75"/>
    </row>
    <row r="76" spans="2:25">
      <c r="B76" s="182"/>
      <c r="C76" s="85"/>
      <c r="D76" s="223"/>
      <c r="E76" s="15"/>
      <c r="F76" s="19"/>
      <c r="G76" s="223"/>
      <c r="H76" s="223"/>
      <c r="I76" s="223"/>
      <c r="J76" s="223"/>
      <c r="K76" s="223"/>
      <c r="L76" s="223"/>
      <c r="S76"/>
      <c r="T76"/>
      <c r="U76"/>
      <c r="V76"/>
      <c r="W76"/>
      <c r="X76"/>
      <c r="Y76"/>
    </row>
    <row r="77" spans="2:25">
      <c r="B77" s="182"/>
      <c r="C77" s="28" t="s">
        <v>786</v>
      </c>
      <c r="D77" s="221">
        <v>1</v>
      </c>
      <c r="E77" s="749" t="s">
        <v>1032</v>
      </c>
      <c r="F77" s="749"/>
      <c r="G77" s="749"/>
      <c r="H77" s="223"/>
      <c r="I77" s="223"/>
      <c r="J77" s="223"/>
      <c r="K77" s="223"/>
      <c r="L77" s="223"/>
      <c r="S77"/>
      <c r="T77"/>
      <c r="U77"/>
      <c r="V77"/>
      <c r="W77"/>
      <c r="X77"/>
      <c r="Y77"/>
    </row>
    <row r="78" spans="2:25">
      <c r="B78" s="182"/>
      <c r="C78" s="19"/>
      <c r="D78" s="28"/>
      <c r="E78" s="750" t="s">
        <v>1183</v>
      </c>
      <c r="F78" s="751"/>
      <c r="G78" s="751"/>
      <c r="H78" s="223"/>
      <c r="I78" s="223"/>
      <c r="J78" s="223"/>
      <c r="K78" s="223"/>
      <c r="L78" s="223"/>
      <c r="S78"/>
      <c r="T78"/>
      <c r="U78"/>
      <c r="V78"/>
      <c r="W78"/>
      <c r="X78"/>
      <c r="Y78"/>
    </row>
    <row r="79" spans="2:25">
      <c r="B79" s="182"/>
      <c r="C79" s="85"/>
      <c r="D79" s="28">
        <v>2</v>
      </c>
      <c r="E79" s="749" t="s">
        <v>1008</v>
      </c>
      <c r="F79" s="749"/>
      <c r="G79" s="749"/>
      <c r="H79" s="223"/>
      <c r="I79" s="223"/>
      <c r="J79" s="223"/>
      <c r="K79" s="223"/>
      <c r="L79" s="223"/>
      <c r="S79"/>
      <c r="T79"/>
      <c r="U79"/>
      <c r="V79"/>
      <c r="W79"/>
      <c r="X79"/>
      <c r="Y79"/>
    </row>
    <row r="80" spans="2:25">
      <c r="B80" s="182"/>
      <c r="C80" s="85"/>
      <c r="D80" s="28"/>
      <c r="E80" s="750" t="s">
        <v>1009</v>
      </c>
      <c r="F80" s="751"/>
      <c r="G80" s="751"/>
      <c r="H80" s="223"/>
      <c r="I80" s="223"/>
      <c r="J80" s="223"/>
      <c r="K80" s="223"/>
      <c r="L80" s="223"/>
      <c r="S80"/>
      <c r="T80"/>
      <c r="U80"/>
      <c r="V80"/>
      <c r="W80"/>
      <c r="X80"/>
      <c r="Y80"/>
    </row>
    <row r="81" spans="2:25">
      <c r="B81" s="182"/>
      <c r="C81"/>
      <c r="D81" s="221">
        <v>3</v>
      </c>
      <c r="E81" s="736" t="s">
        <v>1010</v>
      </c>
      <c r="F81" s="736"/>
      <c r="G81" s="736"/>
      <c r="H81" s="223"/>
      <c r="I81" s="223"/>
      <c r="J81" s="223"/>
      <c r="K81" s="223"/>
      <c r="L81" s="223"/>
      <c r="S81"/>
      <c r="T81"/>
      <c r="U81"/>
      <c r="V81"/>
      <c r="W81"/>
      <c r="X81"/>
      <c r="Y81"/>
    </row>
    <row r="82" spans="2:25">
      <c r="B82" s="182"/>
      <c r="C82"/>
      <c r="D82" s="221"/>
      <c r="E82" s="746" t="s">
        <v>1353</v>
      </c>
      <c r="F82" s="746"/>
      <c r="G82" s="746"/>
      <c r="H82" s="223"/>
      <c r="I82" s="223"/>
      <c r="J82" s="223"/>
      <c r="K82" s="223"/>
      <c r="L82" s="223"/>
      <c r="S82"/>
      <c r="T82"/>
      <c r="U82"/>
      <c r="V82"/>
      <c r="W82"/>
      <c r="X82"/>
      <c r="Y82"/>
    </row>
    <row r="83" spans="2:25">
      <c r="B83" s="182"/>
      <c r="C83"/>
      <c r="D83" s="221">
        <v>4</v>
      </c>
      <c r="E83" s="736" t="s">
        <v>1035</v>
      </c>
      <c r="F83" s="736"/>
      <c r="G83" s="736"/>
      <c r="H83" s="223"/>
      <c r="I83" s="223"/>
      <c r="J83" s="223"/>
      <c r="K83" s="223"/>
      <c r="L83" s="223"/>
      <c r="S83"/>
      <c r="T83"/>
      <c r="U83"/>
      <c r="V83"/>
      <c r="W83"/>
      <c r="X83"/>
      <c r="Y83"/>
    </row>
  </sheetData>
  <sheetCalcPr fullCalcOnLoad="1"/>
  <mergeCells count="44">
    <mergeCell ref="AL12:AM12"/>
    <mergeCell ref="Q12:R12"/>
    <mergeCell ref="W12:Y12"/>
    <mergeCell ref="S12:V12"/>
    <mergeCell ref="E66:G66"/>
    <mergeCell ref="E67:G67"/>
    <mergeCell ref="E68:G68"/>
    <mergeCell ref="AJ12:AK12"/>
    <mergeCell ref="E69:G69"/>
    <mergeCell ref="D60:E60"/>
    <mergeCell ref="D61:E61"/>
    <mergeCell ref="E63:G63"/>
    <mergeCell ref="E64:G64"/>
    <mergeCell ref="E65:G65"/>
    <mergeCell ref="A1:H1"/>
    <mergeCell ref="A3:E3"/>
    <mergeCell ref="F3:I3"/>
    <mergeCell ref="K3:N3"/>
    <mergeCell ref="F4:I4"/>
    <mergeCell ref="K4:P4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E82:G82"/>
    <mergeCell ref="E83:G83"/>
    <mergeCell ref="D75:E75"/>
    <mergeCell ref="E77:G77"/>
    <mergeCell ref="E78:G78"/>
    <mergeCell ref="E79:G79"/>
    <mergeCell ref="E80:G80"/>
    <mergeCell ref="E81:G81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4"/>
  <sheetViews>
    <sheetView topLeftCell="P30" workbookViewId="0">
      <selection activeCell="Y63" sqref="Y63"/>
    </sheetView>
  </sheetViews>
  <sheetFormatPr baseColWidth="10" defaultColWidth="8.83203125" defaultRowHeight="12"/>
  <cols>
    <col min="1" max="1" width="21.1640625" bestFit="1" customWidth="1" collapsed="1"/>
    <col min="2" max="2" width="12.5" bestFit="1" customWidth="1" collapsed="1"/>
    <col min="3" max="3" width="11.33203125" style="16" bestFit="1" customWidth="1" collapsed="1"/>
    <col min="4" max="4" width="0.1640625" style="16" customWidth="1" collapsed="1"/>
    <col min="5" max="5" width="5.83203125" style="16" bestFit="1" customWidth="1" collapsed="1"/>
    <col min="6" max="6" width="15.6640625" customWidth="1" collapsed="1"/>
    <col min="7" max="8" width="7.6640625" style="16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9" style="16" bestFit="1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L1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154"/>
      <c r="E2" s="83"/>
      <c r="F2" s="4"/>
      <c r="G2" s="83"/>
      <c r="H2" s="83"/>
      <c r="I2" s="40"/>
      <c r="L2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K3" s="740" t="s">
        <v>600</v>
      </c>
      <c r="L3" s="740"/>
      <c r="M3" s="740"/>
      <c r="N3" s="740"/>
      <c r="O3" s="16"/>
      <c r="P3" s="16"/>
      <c r="Q3" s="100"/>
      <c r="R3" s="100"/>
      <c r="S3"/>
      <c r="T3"/>
      <c r="U3"/>
      <c r="V3"/>
      <c r="W3"/>
      <c r="X3"/>
      <c r="Y3"/>
    </row>
    <row r="4" spans="1:47">
      <c r="A4" s="3" t="s">
        <v>485</v>
      </c>
      <c r="B4" s="3"/>
      <c r="C4" s="141"/>
      <c r="D4" s="148"/>
      <c r="E4" s="141"/>
      <c r="F4" s="738" t="s">
        <v>444</v>
      </c>
      <c r="G4" s="738"/>
      <c r="H4" s="738"/>
      <c r="I4" s="738"/>
      <c r="K4" s="745" t="s">
        <v>602</v>
      </c>
      <c r="L4" s="745"/>
      <c r="M4" s="745"/>
      <c r="N4" s="745"/>
      <c r="O4" s="745"/>
      <c r="P4" s="745"/>
      <c r="Q4" s="100"/>
      <c r="R4" s="100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442</v>
      </c>
      <c r="G5" s="738"/>
      <c r="H5" s="738"/>
      <c r="I5" s="738"/>
      <c r="K5" s="745" t="s">
        <v>601</v>
      </c>
      <c r="L5" s="745"/>
      <c r="M5" s="745"/>
      <c r="N5" s="745"/>
      <c r="O5" s="745"/>
      <c r="P5" s="745"/>
      <c r="Q5" s="100"/>
      <c r="R5" s="100"/>
      <c r="S5"/>
      <c r="T5"/>
      <c r="U5"/>
      <c r="V5"/>
      <c r="W5"/>
      <c r="X5"/>
      <c r="Y5"/>
    </row>
    <row r="6" spans="1:47">
      <c r="A6" s="67" t="s">
        <v>1302</v>
      </c>
      <c r="B6" s="124" t="s">
        <v>1303</v>
      </c>
      <c r="C6" s="141" t="s">
        <v>1304</v>
      </c>
      <c r="D6" s="148" t="s">
        <v>1305</v>
      </c>
      <c r="E6" s="141"/>
      <c r="F6" s="742" t="s">
        <v>769</v>
      </c>
      <c r="G6" s="742"/>
      <c r="H6" s="742"/>
      <c r="I6" s="742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>
      <c r="A7" s="67" t="s">
        <v>1220</v>
      </c>
      <c r="B7" s="124" t="s">
        <v>1123</v>
      </c>
      <c r="C7" s="141" t="s">
        <v>1124</v>
      </c>
      <c r="D7" s="148" t="s">
        <v>1125</v>
      </c>
      <c r="E7" s="141"/>
      <c r="F7" s="742" t="s">
        <v>768</v>
      </c>
      <c r="G7" s="742"/>
      <c r="H7" s="742"/>
      <c r="I7" s="742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141" t="s">
        <v>1129</v>
      </c>
      <c r="D8" s="148" t="s">
        <v>1130</v>
      </c>
      <c r="E8" s="19"/>
      <c r="F8" s="738" t="s">
        <v>1205</v>
      </c>
      <c r="G8" s="738"/>
      <c r="H8" s="738"/>
      <c r="I8" s="738"/>
      <c r="J8" s="141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141"/>
      <c r="D9" s="148"/>
      <c r="E9" s="19"/>
      <c r="F9" s="738" t="s">
        <v>1206</v>
      </c>
      <c r="G9" s="738"/>
      <c r="H9" s="738"/>
      <c r="I9" s="738"/>
      <c r="J9" s="141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>
      <c r="A10" s="67"/>
      <c r="B10" s="67"/>
      <c r="C10" s="141"/>
      <c r="D10" s="148"/>
      <c r="E10" s="19"/>
      <c r="F10" s="138"/>
      <c r="G10" s="84"/>
      <c r="H10" s="84"/>
      <c r="I10" s="138"/>
      <c r="J10" s="141"/>
      <c r="K10" s="141"/>
      <c r="L10" s="141"/>
      <c r="N10" s="75"/>
      <c r="O10" s="16"/>
      <c r="P10" s="16"/>
      <c r="Q10" s="100"/>
      <c r="R10" s="100"/>
      <c r="S10"/>
      <c r="T10"/>
      <c r="U10"/>
      <c r="V10"/>
      <c r="W10"/>
      <c r="X10"/>
      <c r="Y10"/>
    </row>
    <row r="11" spans="1:47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N11" s="75"/>
      <c r="O11" s="279"/>
      <c r="P11" s="279"/>
      <c r="Q11" s="100"/>
      <c r="R11" s="100"/>
      <c r="S11" s="339"/>
      <c r="T11" s="339"/>
      <c r="U11" s="339"/>
      <c r="V11" s="339"/>
      <c r="W11" s="436"/>
      <c r="X11" s="436"/>
      <c r="Y11" s="436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174</v>
      </c>
      <c r="T12" s="733"/>
      <c r="U12" s="733"/>
      <c r="V12" s="73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1" t="s">
        <v>166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s="35" customFormat="1" ht="24">
      <c r="A14" s="35" t="s">
        <v>1265</v>
      </c>
      <c r="B14" s="35" t="s">
        <v>1335</v>
      </c>
      <c r="C14" s="15">
        <v>7.3611111111111113E-2</v>
      </c>
      <c r="D14" s="15">
        <v>0</v>
      </c>
      <c r="E14" s="16">
        <v>10</v>
      </c>
      <c r="F14" s="16" t="s">
        <v>744</v>
      </c>
      <c r="G14" s="16">
        <v>1190</v>
      </c>
      <c r="H14" s="16">
        <v>1102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N14" s="25" t="s">
        <v>364</v>
      </c>
      <c r="O14" s="16">
        <v>265.39999999999998</v>
      </c>
      <c r="P14" s="16">
        <v>266.2</v>
      </c>
      <c r="Q14" s="16"/>
      <c r="R14" s="16"/>
      <c r="S14" s="339"/>
      <c r="T14" s="353"/>
      <c r="U14" s="437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t="s">
        <v>998</v>
      </c>
      <c r="B15" t="s">
        <v>1266</v>
      </c>
      <c r="C15" s="15">
        <v>8.6111111111111124E-2</v>
      </c>
      <c r="D15" s="15">
        <v>0</v>
      </c>
      <c r="E15" s="16">
        <v>30</v>
      </c>
      <c r="F15" s="16" t="s">
        <v>744</v>
      </c>
      <c r="G15" s="16">
        <v>1190</v>
      </c>
      <c r="H15" s="16">
        <v>999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5891.451</v>
      </c>
      <c r="O15" s="140">
        <v>265.3</v>
      </c>
      <c r="P15" s="140">
        <v>266.5</v>
      </c>
      <c r="S15"/>
      <c r="T15" s="353"/>
      <c r="U15" s="437"/>
      <c r="V15" s="342"/>
      <c r="W15"/>
      <c r="X15"/>
      <c r="Y15"/>
    </row>
    <row r="16" spans="1:47">
      <c r="A16" s="45" t="s">
        <v>443</v>
      </c>
      <c r="B16" s="45" t="s">
        <v>1339</v>
      </c>
      <c r="C16" s="15">
        <v>9.0972222222222218E-2</v>
      </c>
      <c r="D16" s="15">
        <v>0</v>
      </c>
      <c r="E16" s="16">
        <v>30</v>
      </c>
      <c r="F16" s="16" t="s">
        <v>744</v>
      </c>
      <c r="G16" s="16">
        <v>1070</v>
      </c>
      <c r="H16" s="16">
        <v>879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5891.451</v>
      </c>
      <c r="S16"/>
      <c r="T16" s="354"/>
      <c r="U16" s="438"/>
      <c r="V16" s="342"/>
      <c r="W16"/>
      <c r="X16"/>
      <c r="Y16"/>
    </row>
    <row r="17" spans="1:47">
      <c r="A17" t="s">
        <v>835</v>
      </c>
      <c r="B17" t="s">
        <v>1340</v>
      </c>
      <c r="C17" s="15">
        <v>0.10694444444444444</v>
      </c>
      <c r="D17" s="15">
        <v>0</v>
      </c>
      <c r="E17" s="16">
        <v>30</v>
      </c>
      <c r="F17" s="16" t="s">
        <v>1038</v>
      </c>
      <c r="G17" s="16">
        <v>880</v>
      </c>
      <c r="H17" s="16">
        <v>867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t="s">
        <v>899</v>
      </c>
      <c r="O17" s="140">
        <v>264.5</v>
      </c>
      <c r="P17" s="140">
        <v>262.5</v>
      </c>
      <c r="S17"/>
      <c r="T17" s="354"/>
      <c r="U17" s="438"/>
      <c r="V17" s="342"/>
      <c r="W17"/>
      <c r="X17"/>
      <c r="Y17"/>
    </row>
    <row r="18" spans="1:47" s="35" customFormat="1" ht="12.75" customHeight="1">
      <c r="A18" s="35" t="s">
        <v>1188</v>
      </c>
      <c r="B18" s="35" t="s">
        <v>1269</v>
      </c>
      <c r="C18" s="15">
        <v>0.14652777777777778</v>
      </c>
      <c r="D18" s="16"/>
      <c r="E18" s="16">
        <v>30</v>
      </c>
      <c r="F18" s="16" t="s">
        <v>1039</v>
      </c>
      <c r="G18" s="16">
        <v>870</v>
      </c>
      <c r="H18" s="16">
        <v>783</v>
      </c>
      <c r="I18" s="35" t="s">
        <v>1181</v>
      </c>
      <c r="J18" s="16" t="s">
        <v>621</v>
      </c>
      <c r="K18" s="16">
        <v>4</v>
      </c>
      <c r="L18" s="16">
        <v>180</v>
      </c>
      <c r="M18" s="19">
        <v>7698.9647000000004</v>
      </c>
      <c r="N18" s="25" t="s">
        <v>367</v>
      </c>
      <c r="O18" s="16"/>
      <c r="P18" s="16"/>
      <c r="Q18" s="16"/>
      <c r="R18" s="16"/>
      <c r="S18" s="431" t="s">
        <v>1188</v>
      </c>
      <c r="T18" s="354"/>
      <c r="U18" s="438"/>
      <c r="V18" s="342"/>
      <c r="W18" s="436"/>
      <c r="X18" s="436"/>
      <c r="Y18" s="436"/>
      <c r="Z18" s="471">
        <v>91.903400000000005</v>
      </c>
      <c r="AA18" s="471">
        <v>18.972529999999999</v>
      </c>
      <c r="AB18" s="468">
        <v>101.9539</v>
      </c>
      <c r="AC18" s="468">
        <v>54.013100000000001</v>
      </c>
      <c r="AD18" s="470">
        <v>3.6455876316000002</v>
      </c>
      <c r="AE18" s="468">
        <v>1.2350000000000001</v>
      </c>
      <c r="AF18" s="468">
        <v>0.19500000000000001</v>
      </c>
      <c r="AG18" s="468">
        <v>3.88</v>
      </c>
      <c r="AH18" s="468">
        <v>96.28</v>
      </c>
      <c r="AI18" s="467">
        <v>1791.1369999999999</v>
      </c>
      <c r="AJ18" s="468">
        <v>2.8727800000000001</v>
      </c>
      <c r="AK18" s="468">
        <v>5.8011900000000001</v>
      </c>
      <c r="AL18" s="468">
        <v>24.755459999999999</v>
      </c>
      <c r="AM18" s="468">
        <v>1.56277</v>
      </c>
      <c r="AN18" s="466">
        <v>147512896.80000001</v>
      </c>
      <c r="AO18" s="469">
        <v>0.43587389999999998</v>
      </c>
      <c r="AP18" s="466">
        <v>400154.41584999999</v>
      </c>
      <c r="AQ18" s="469">
        <v>-0.20421819999999999</v>
      </c>
      <c r="AR18" s="468">
        <v>157.70670000000001</v>
      </c>
      <c r="AS18" s="466" t="s">
        <v>472</v>
      </c>
      <c r="AT18" s="468">
        <v>22.234200000000001</v>
      </c>
      <c r="AU18"/>
    </row>
    <row r="19" spans="1:47">
      <c r="A19" t="s">
        <v>822</v>
      </c>
      <c r="B19" t="s">
        <v>1244</v>
      </c>
      <c r="C19" s="15">
        <v>0.15555555555555556</v>
      </c>
      <c r="E19" s="16">
        <v>300</v>
      </c>
      <c r="F19" s="16" t="s">
        <v>1039</v>
      </c>
      <c r="G19" s="16">
        <v>870</v>
      </c>
      <c r="H19" s="16">
        <v>783</v>
      </c>
      <c r="I19" t="s">
        <v>1300</v>
      </c>
      <c r="J19" s="16" t="s">
        <v>621</v>
      </c>
      <c r="K19" s="16">
        <v>4</v>
      </c>
      <c r="L19" s="16">
        <v>180</v>
      </c>
      <c r="M19" s="19">
        <v>5889.9508999999998</v>
      </c>
      <c r="S19" s="431" t="s">
        <v>1100</v>
      </c>
      <c r="T19" s="354">
        <v>0</v>
      </c>
      <c r="U19" s="438">
        <v>0</v>
      </c>
      <c r="V19" s="431" t="s">
        <v>12</v>
      </c>
      <c r="W19" s="467">
        <v>91.43129643426181</v>
      </c>
      <c r="X19" s="467">
        <v>-10.745470543425979</v>
      </c>
      <c r="Y19" s="467">
        <v>174.51509953812456</v>
      </c>
      <c r="Z19" s="471">
        <v>91.997799999999998</v>
      </c>
      <c r="AA19" s="471">
        <v>18.97467</v>
      </c>
      <c r="AB19" s="468">
        <v>105.16370000000001</v>
      </c>
      <c r="AC19" s="468">
        <v>57.244399999999999</v>
      </c>
      <c r="AD19" s="470">
        <v>3.9129844218000001</v>
      </c>
      <c r="AE19" s="468">
        <v>1.1879999999999999</v>
      </c>
      <c r="AF19" s="468">
        <v>0.188</v>
      </c>
      <c r="AG19" s="468">
        <v>3.88</v>
      </c>
      <c r="AH19" s="468">
        <v>96.305999999999997</v>
      </c>
      <c r="AI19" s="467">
        <v>1791.972</v>
      </c>
      <c r="AJ19" s="468">
        <v>2.81609</v>
      </c>
      <c r="AK19" s="468">
        <v>5.7991099999999998</v>
      </c>
      <c r="AL19" s="468">
        <v>24.620660000000001</v>
      </c>
      <c r="AM19" s="468">
        <v>1.56288</v>
      </c>
      <c r="AN19" s="466">
        <v>147513314.40000001</v>
      </c>
      <c r="AO19" s="469">
        <v>0.43418810000000002</v>
      </c>
      <c r="AP19" s="466">
        <v>399967.86984</v>
      </c>
      <c r="AQ19" s="469">
        <v>-0.18424009999999999</v>
      </c>
      <c r="AR19" s="468">
        <v>157.78380000000001</v>
      </c>
      <c r="AS19" s="466" t="s">
        <v>472</v>
      </c>
      <c r="AT19" s="468">
        <v>22.157299999999999</v>
      </c>
    </row>
    <row r="20" spans="1:47">
      <c r="A20" t="s">
        <v>822</v>
      </c>
      <c r="B20" t="s">
        <v>1221</v>
      </c>
      <c r="C20" s="15">
        <v>0.16180555555555556</v>
      </c>
      <c r="E20" s="16">
        <v>300</v>
      </c>
      <c r="F20" s="16" t="s">
        <v>1039</v>
      </c>
      <c r="G20" s="16">
        <v>870</v>
      </c>
      <c r="H20" s="16">
        <v>783</v>
      </c>
      <c r="I20" t="s">
        <v>327</v>
      </c>
      <c r="J20" s="16" t="s">
        <v>621</v>
      </c>
      <c r="K20" s="16">
        <v>4</v>
      </c>
      <c r="L20" s="16">
        <v>180</v>
      </c>
      <c r="M20" s="19">
        <v>5889.9508999999998</v>
      </c>
      <c r="S20" s="431" t="s">
        <v>1100</v>
      </c>
      <c r="T20" s="354">
        <v>0</v>
      </c>
      <c r="U20" s="438">
        <v>0</v>
      </c>
      <c r="V20" s="431" t="s">
        <v>200</v>
      </c>
      <c r="W20" s="467">
        <v>91.488133875094491</v>
      </c>
      <c r="X20" s="467">
        <v>-9.5864246120471126</v>
      </c>
      <c r="Y20" s="467">
        <v>399.84436164339377</v>
      </c>
      <c r="Z20" s="471">
        <v>92.049949999999995</v>
      </c>
      <c r="AA20" s="471">
        <v>18.9754</v>
      </c>
      <c r="AB20" s="468">
        <v>107.16719999999999</v>
      </c>
      <c r="AC20" s="468">
        <v>59.040799999999997</v>
      </c>
      <c r="AD20" s="470">
        <v>4.0633951161999997</v>
      </c>
      <c r="AE20" s="468">
        <v>1.165</v>
      </c>
      <c r="AF20" s="468">
        <v>0.184</v>
      </c>
      <c r="AG20" s="468">
        <v>3.87</v>
      </c>
      <c r="AH20" s="468">
        <v>96.32</v>
      </c>
      <c r="AI20" s="467">
        <v>1792.404</v>
      </c>
      <c r="AJ20" s="468">
        <v>2.78329</v>
      </c>
      <c r="AK20" s="468">
        <v>5.7983799999999999</v>
      </c>
      <c r="AL20" s="468">
        <v>24.544830000000001</v>
      </c>
      <c r="AM20" s="468">
        <v>1.56294</v>
      </c>
      <c r="AN20" s="466">
        <v>147513548.59999999</v>
      </c>
      <c r="AO20" s="469">
        <v>0.43323929999999999</v>
      </c>
      <c r="AP20" s="466">
        <v>399871.51108999999</v>
      </c>
      <c r="AQ20" s="469">
        <v>-0.17258270000000001</v>
      </c>
      <c r="AR20" s="468">
        <v>157.8262</v>
      </c>
      <c r="AS20" s="466" t="s">
        <v>472</v>
      </c>
      <c r="AT20" s="468">
        <v>22.115100000000002</v>
      </c>
    </row>
    <row r="21" spans="1:47">
      <c r="A21" t="s">
        <v>257</v>
      </c>
      <c r="B21" t="s">
        <v>1182</v>
      </c>
      <c r="C21" s="15">
        <v>0.16805555555555554</v>
      </c>
      <c r="E21" s="16">
        <v>300</v>
      </c>
      <c r="F21" s="16" t="s">
        <v>1039</v>
      </c>
      <c r="G21" s="16">
        <v>870</v>
      </c>
      <c r="H21" s="16">
        <v>783</v>
      </c>
      <c r="I21" t="s">
        <v>1300</v>
      </c>
      <c r="J21" s="16" t="s">
        <v>621</v>
      </c>
      <c r="K21" s="16">
        <v>4</v>
      </c>
      <c r="L21" s="16">
        <v>180</v>
      </c>
      <c r="M21" s="19">
        <v>5889.9508999999998</v>
      </c>
      <c r="S21" s="431" t="s">
        <v>498</v>
      </c>
      <c r="T21" s="354">
        <v>0</v>
      </c>
      <c r="U21" s="438">
        <v>0</v>
      </c>
      <c r="V21" s="431" t="s">
        <v>12</v>
      </c>
      <c r="W21" s="467">
        <v>94.776345569873229</v>
      </c>
      <c r="X21" s="467">
        <v>21.764285973571781</v>
      </c>
      <c r="Y21" s="467">
        <v>174.43081288057988</v>
      </c>
      <c r="Z21" s="471">
        <v>92.101460000000003</v>
      </c>
      <c r="AA21" s="471">
        <v>18.97578</v>
      </c>
      <c r="AB21" s="468">
        <v>109.3458</v>
      </c>
      <c r="AC21" s="468">
        <v>60.817300000000003</v>
      </c>
      <c r="AD21" s="470">
        <v>4.2138058107000003</v>
      </c>
      <c r="AE21" s="468">
        <v>1.145</v>
      </c>
      <c r="AF21" s="468">
        <v>0.18099999999999999</v>
      </c>
      <c r="AG21" s="468">
        <v>3.87</v>
      </c>
      <c r="AH21" s="468">
        <v>96.332999999999998</v>
      </c>
      <c r="AI21" s="467">
        <v>1792.807</v>
      </c>
      <c r="AJ21" s="468">
        <v>2.7498900000000002</v>
      </c>
      <c r="AK21" s="468">
        <v>5.7979900000000004</v>
      </c>
      <c r="AL21" s="468">
        <v>24.469010000000001</v>
      </c>
      <c r="AM21" s="468">
        <v>1.56301</v>
      </c>
      <c r="AN21" s="466">
        <v>147513782.30000001</v>
      </c>
      <c r="AO21" s="469">
        <v>0.43229000000000001</v>
      </c>
      <c r="AP21" s="466">
        <v>399781.52413999999</v>
      </c>
      <c r="AQ21" s="469">
        <v>-0.1606447</v>
      </c>
      <c r="AR21" s="468">
        <v>157.86789999999999</v>
      </c>
      <c r="AS21" s="466" t="s">
        <v>472</v>
      </c>
      <c r="AT21" s="468">
        <v>22.073399999999999</v>
      </c>
    </row>
    <row r="22" spans="1:47">
      <c r="A22" t="s">
        <v>448</v>
      </c>
      <c r="B22" t="s">
        <v>582</v>
      </c>
      <c r="C22" s="15">
        <v>0.17986111111111111</v>
      </c>
      <c r="E22" s="16">
        <v>300</v>
      </c>
      <c r="F22" s="16" t="s">
        <v>744</v>
      </c>
      <c r="G22" s="16">
        <v>1190</v>
      </c>
      <c r="H22" s="16">
        <v>1102</v>
      </c>
      <c r="I22" t="s">
        <v>1300</v>
      </c>
      <c r="J22" s="16" t="s">
        <v>621</v>
      </c>
      <c r="K22" s="16">
        <v>4</v>
      </c>
      <c r="L22" s="16">
        <v>180</v>
      </c>
      <c r="M22" s="19">
        <v>5889.9508999999998</v>
      </c>
      <c r="N22" t="s">
        <v>899</v>
      </c>
      <c r="S22" s="431" t="s">
        <v>498</v>
      </c>
      <c r="T22" s="354">
        <v>0</v>
      </c>
      <c r="U22" s="438">
        <v>0</v>
      </c>
      <c r="V22" s="431" t="s">
        <v>12</v>
      </c>
      <c r="W22" s="467">
        <v>94.711338791392208</v>
      </c>
      <c r="X22" s="467">
        <v>21.756626183388697</v>
      </c>
      <c r="Y22" s="467">
        <v>174.37138181542332</v>
      </c>
      <c r="Z22" s="471">
        <v>92.197180000000003</v>
      </c>
      <c r="AA22" s="471">
        <v>18.975519999999999</v>
      </c>
      <c r="AB22" s="468">
        <v>114.0595</v>
      </c>
      <c r="AC22" s="468">
        <v>64.101799999999997</v>
      </c>
      <c r="AD22" s="470">
        <v>4.4979149001999996</v>
      </c>
      <c r="AE22" s="468">
        <v>1.111</v>
      </c>
      <c r="AF22" s="468">
        <v>0.17599999999999999</v>
      </c>
      <c r="AG22" s="468">
        <v>3.87</v>
      </c>
      <c r="AH22" s="468">
        <v>96.358999999999995</v>
      </c>
      <c r="AI22" s="467">
        <v>1793.489</v>
      </c>
      <c r="AJ22" s="468">
        <v>2.6852900000000002</v>
      </c>
      <c r="AK22" s="468">
        <v>5.7981800000000003</v>
      </c>
      <c r="AL22" s="468">
        <v>24.325790000000001</v>
      </c>
      <c r="AM22" s="468">
        <v>1.5631200000000001</v>
      </c>
      <c r="AN22" s="466">
        <v>147514222.30000001</v>
      </c>
      <c r="AO22" s="469">
        <v>0.43049589999999999</v>
      </c>
      <c r="AP22" s="466">
        <v>399629.44521999999</v>
      </c>
      <c r="AQ22" s="469">
        <v>-0.13739209999999999</v>
      </c>
      <c r="AR22" s="468">
        <v>157.9451</v>
      </c>
      <c r="AS22" s="466" t="s">
        <v>472</v>
      </c>
      <c r="AT22" s="468">
        <v>21.996500000000001</v>
      </c>
    </row>
    <row r="23" spans="1:47">
      <c r="A23" t="s">
        <v>257</v>
      </c>
      <c r="B23" t="s">
        <v>794</v>
      </c>
      <c r="C23" s="15">
        <v>0.18680555555555556</v>
      </c>
      <c r="E23" s="16">
        <v>300</v>
      </c>
      <c r="F23" s="16" t="s">
        <v>744</v>
      </c>
      <c r="G23" s="16">
        <v>1190</v>
      </c>
      <c r="H23" s="16">
        <v>1102</v>
      </c>
      <c r="I23" t="s">
        <v>327</v>
      </c>
      <c r="J23" s="16" t="s">
        <v>621</v>
      </c>
      <c r="K23" s="16">
        <v>4</v>
      </c>
      <c r="L23" s="16">
        <v>180</v>
      </c>
      <c r="M23" s="19">
        <v>5889.9508999999998</v>
      </c>
      <c r="S23" s="431" t="s">
        <v>498</v>
      </c>
      <c r="T23" s="354">
        <v>0</v>
      </c>
      <c r="U23" s="438">
        <v>0</v>
      </c>
      <c r="V23" s="431" t="s">
        <v>200</v>
      </c>
      <c r="W23" s="467">
        <v>94.365938470080891</v>
      </c>
      <c r="X23" s="467">
        <v>19.368252735215052</v>
      </c>
      <c r="Y23" s="467">
        <v>399.5181507475927</v>
      </c>
      <c r="Z23" s="471">
        <v>92.252610000000004</v>
      </c>
      <c r="AA23" s="471">
        <v>18.97476</v>
      </c>
      <c r="AB23" s="468">
        <v>117.29510000000001</v>
      </c>
      <c r="AC23" s="468">
        <v>65.975999999999999</v>
      </c>
      <c r="AD23" s="470">
        <v>4.6650378940000001</v>
      </c>
      <c r="AE23" s="468">
        <v>1.0940000000000001</v>
      </c>
      <c r="AF23" s="468">
        <v>0.17299999999999999</v>
      </c>
      <c r="AG23" s="468">
        <v>3.87</v>
      </c>
      <c r="AH23" s="468">
        <v>96.373000000000005</v>
      </c>
      <c r="AI23" s="467">
        <v>1793.8409999999999</v>
      </c>
      <c r="AJ23" s="468">
        <v>2.6464599999999998</v>
      </c>
      <c r="AK23" s="468">
        <v>5.79887</v>
      </c>
      <c r="AL23" s="468">
        <v>24.241540000000001</v>
      </c>
      <c r="AM23" s="468">
        <v>1.5631900000000001</v>
      </c>
      <c r="AN23" s="466">
        <v>147514480.30000001</v>
      </c>
      <c r="AO23" s="469">
        <v>0.42943979999999998</v>
      </c>
      <c r="AP23" s="466">
        <v>399551.21364999999</v>
      </c>
      <c r="AQ23" s="469">
        <v>-0.1233254</v>
      </c>
      <c r="AR23" s="468">
        <v>157.9896</v>
      </c>
      <c r="AS23" s="466" t="s">
        <v>472</v>
      </c>
      <c r="AT23" s="468">
        <v>21.952100000000002</v>
      </c>
    </row>
    <row r="24" spans="1:47">
      <c r="A24" t="s">
        <v>257</v>
      </c>
      <c r="B24" t="s">
        <v>795</v>
      </c>
      <c r="C24" s="15">
        <v>0.19236111111111112</v>
      </c>
      <c r="E24" s="16">
        <v>300</v>
      </c>
      <c r="F24" s="16" t="s">
        <v>744</v>
      </c>
      <c r="G24" s="16">
        <v>1190</v>
      </c>
      <c r="H24" s="16">
        <v>1102</v>
      </c>
      <c r="I24" t="s">
        <v>313</v>
      </c>
      <c r="J24" s="16" t="s">
        <v>621</v>
      </c>
      <c r="K24" s="16">
        <v>4</v>
      </c>
      <c r="L24" s="16">
        <v>180</v>
      </c>
      <c r="M24" s="19">
        <v>5889.9508999999998</v>
      </c>
      <c r="S24" s="431" t="s">
        <v>498</v>
      </c>
      <c r="T24" s="354">
        <v>-28</v>
      </c>
      <c r="U24" s="438">
        <v>0</v>
      </c>
      <c r="V24" s="431" t="s">
        <v>12</v>
      </c>
      <c r="W24" s="467">
        <v>93.839813988820936</v>
      </c>
      <c r="X24" s="467">
        <v>15.576654679866513</v>
      </c>
      <c r="Y24" s="467">
        <v>903.42787711236724</v>
      </c>
      <c r="Z24" s="471">
        <v>92.296530000000004</v>
      </c>
      <c r="AA24" s="471">
        <v>18.97381</v>
      </c>
      <c r="AB24" s="468">
        <v>120.19450000000001</v>
      </c>
      <c r="AC24" s="468">
        <v>67.434799999999996</v>
      </c>
      <c r="AD24" s="470">
        <v>4.7987362890999998</v>
      </c>
      <c r="AE24" s="468">
        <v>1.0820000000000001</v>
      </c>
      <c r="AF24" s="468">
        <v>0.17100000000000001</v>
      </c>
      <c r="AG24" s="468">
        <v>3.87</v>
      </c>
      <c r="AH24" s="468">
        <v>96.385000000000005</v>
      </c>
      <c r="AI24" s="467">
        <v>1794.0940000000001</v>
      </c>
      <c r="AJ24" s="468">
        <v>2.6149900000000001</v>
      </c>
      <c r="AK24" s="468">
        <v>5.7997500000000004</v>
      </c>
      <c r="AL24" s="468">
        <v>24.174140000000001</v>
      </c>
      <c r="AM24" s="468">
        <v>1.56325</v>
      </c>
      <c r="AN24" s="466">
        <v>147514686.19999999</v>
      </c>
      <c r="AO24" s="469">
        <v>0.42859449999999999</v>
      </c>
      <c r="AP24" s="466">
        <v>399494.75449999998</v>
      </c>
      <c r="AQ24" s="469">
        <v>-0.11188629999999999</v>
      </c>
      <c r="AR24" s="468">
        <v>158.0247</v>
      </c>
      <c r="AS24" s="466" t="s">
        <v>472</v>
      </c>
      <c r="AT24" s="468">
        <v>21.917100000000001</v>
      </c>
    </row>
    <row r="25" spans="1:47">
      <c r="A25" t="s">
        <v>257</v>
      </c>
      <c r="B25" t="s">
        <v>797</v>
      </c>
      <c r="C25" s="15">
        <v>0.19652777777777777</v>
      </c>
      <c r="E25" s="16">
        <v>300</v>
      </c>
      <c r="F25" s="16" t="s">
        <v>744</v>
      </c>
      <c r="G25" s="16">
        <v>1190</v>
      </c>
      <c r="H25" s="16">
        <v>1102</v>
      </c>
      <c r="I25" t="s">
        <v>314</v>
      </c>
      <c r="J25" s="16" t="s">
        <v>621</v>
      </c>
      <c r="K25" s="16">
        <v>4</v>
      </c>
      <c r="L25" s="16">
        <v>180</v>
      </c>
      <c r="M25" s="19">
        <v>5889.9508999999998</v>
      </c>
      <c r="S25" s="431" t="s">
        <v>498</v>
      </c>
      <c r="T25" s="354">
        <v>-42</v>
      </c>
      <c r="U25" s="438">
        <v>0</v>
      </c>
      <c r="V25" s="431" t="s">
        <v>12</v>
      </c>
      <c r="W25" s="467">
        <v>93.553964958874616</v>
      </c>
      <c r="X25" s="467">
        <v>13.618557788005971</v>
      </c>
      <c r="Y25" s="467">
        <v>1275.2586732087075</v>
      </c>
      <c r="Z25" s="471">
        <v>92.329239999999999</v>
      </c>
      <c r="AA25" s="471">
        <v>18.972909999999999</v>
      </c>
      <c r="AB25" s="468">
        <v>122.5821</v>
      </c>
      <c r="AC25" s="468">
        <v>68.499899999999997</v>
      </c>
      <c r="AD25" s="470">
        <v>4.8990100853999996</v>
      </c>
      <c r="AE25" s="468">
        <v>1.0740000000000001</v>
      </c>
      <c r="AF25" s="468">
        <v>0.17</v>
      </c>
      <c r="AG25" s="468">
        <v>3.87</v>
      </c>
      <c r="AH25" s="468">
        <v>96.393000000000001</v>
      </c>
      <c r="AI25" s="467">
        <v>1794.268</v>
      </c>
      <c r="AJ25" s="468">
        <v>2.59118</v>
      </c>
      <c r="AK25" s="468">
        <v>5.8005899999999997</v>
      </c>
      <c r="AL25" s="468">
        <v>24.12359</v>
      </c>
      <c r="AM25" s="468">
        <v>1.5632900000000001</v>
      </c>
      <c r="AN25" s="466">
        <v>147514840.40000001</v>
      </c>
      <c r="AO25" s="469">
        <v>0.42796040000000002</v>
      </c>
      <c r="AP25" s="466">
        <v>399456.03376999998</v>
      </c>
      <c r="AQ25" s="469">
        <v>-0.1032074</v>
      </c>
      <c r="AR25" s="468">
        <v>158.05080000000001</v>
      </c>
      <c r="AS25" s="466" t="s">
        <v>472</v>
      </c>
      <c r="AT25" s="468">
        <v>21.891100000000002</v>
      </c>
    </row>
    <row r="26" spans="1:47">
      <c r="A26" t="s">
        <v>257</v>
      </c>
      <c r="B26" t="s">
        <v>798</v>
      </c>
      <c r="C26" s="15">
        <v>0.20347222222222219</v>
      </c>
      <c r="E26" s="16">
        <v>300</v>
      </c>
      <c r="F26" s="16" t="s">
        <v>744</v>
      </c>
      <c r="G26" s="16">
        <v>1190</v>
      </c>
      <c r="H26" s="16">
        <v>1102</v>
      </c>
      <c r="I26" t="s">
        <v>315</v>
      </c>
      <c r="J26" s="16" t="s">
        <v>621</v>
      </c>
      <c r="K26" s="16">
        <v>4</v>
      </c>
      <c r="L26" s="16">
        <v>180</v>
      </c>
      <c r="M26" s="19">
        <v>5889.9508999999998</v>
      </c>
      <c r="S26" s="431" t="s">
        <v>498</v>
      </c>
      <c r="T26" s="354">
        <v>-60</v>
      </c>
      <c r="U26" s="438">
        <v>0</v>
      </c>
      <c r="V26" s="431" t="s">
        <v>12</v>
      </c>
      <c r="W26" s="467">
        <v>93.241805759560577</v>
      </c>
      <c r="X26" s="467">
        <v>11.716450809468643</v>
      </c>
      <c r="Y26" s="467">
        <v>1757.1144320444919</v>
      </c>
      <c r="Z26" s="471">
        <v>92.383380000000002</v>
      </c>
      <c r="AA26" s="471">
        <v>18.97101</v>
      </c>
      <c r="AB26" s="468">
        <v>127.038</v>
      </c>
      <c r="AC26" s="468">
        <v>70.207899999999995</v>
      </c>
      <c r="AD26" s="470">
        <v>5.0661330792000001</v>
      </c>
      <c r="AE26" s="468">
        <v>1.0620000000000001</v>
      </c>
      <c r="AF26" s="468">
        <v>0.16800000000000001</v>
      </c>
      <c r="AG26" s="468">
        <v>3.87</v>
      </c>
      <c r="AH26" s="468">
        <v>96.406999999999996</v>
      </c>
      <c r="AI26" s="467">
        <v>1794.527</v>
      </c>
      <c r="AJ26" s="468">
        <v>2.5511200000000001</v>
      </c>
      <c r="AK26" s="468">
        <v>5.8023699999999998</v>
      </c>
      <c r="AL26" s="468">
        <v>24.039339999999999</v>
      </c>
      <c r="AM26" s="468">
        <v>1.5633600000000001</v>
      </c>
      <c r="AN26" s="466">
        <v>147515096.90000001</v>
      </c>
      <c r="AO26" s="469">
        <v>0.42690299999999998</v>
      </c>
      <c r="AP26" s="466">
        <v>399398.48807999998</v>
      </c>
      <c r="AQ26" s="469">
        <v>-8.8570300000000005E-2</v>
      </c>
      <c r="AR26" s="468">
        <v>158.09389999999999</v>
      </c>
      <c r="AS26" s="466" t="s">
        <v>472</v>
      </c>
      <c r="AT26" s="468">
        <v>21.848099999999999</v>
      </c>
    </row>
    <row r="27" spans="1:47">
      <c r="A27" t="s">
        <v>1188</v>
      </c>
      <c r="B27" t="s">
        <v>799</v>
      </c>
      <c r="C27" s="15">
        <v>0.20902777777777778</v>
      </c>
      <c r="E27" s="16">
        <v>30</v>
      </c>
      <c r="F27" s="16" t="s">
        <v>744</v>
      </c>
      <c r="G27" s="16">
        <v>1190</v>
      </c>
      <c r="H27" s="16">
        <v>1102</v>
      </c>
      <c r="I27" t="s">
        <v>1181</v>
      </c>
      <c r="J27" s="16" t="s">
        <v>621</v>
      </c>
      <c r="K27" s="16">
        <v>4</v>
      </c>
      <c r="L27" s="16">
        <v>180</v>
      </c>
      <c r="M27" s="19">
        <v>5889.9508999999998</v>
      </c>
      <c r="S27" s="431" t="s">
        <v>1188</v>
      </c>
      <c r="T27" s="354"/>
      <c r="U27" s="438"/>
      <c r="V27" s="342"/>
      <c r="W27"/>
      <c r="X27"/>
      <c r="Y27"/>
      <c r="Z27" s="471">
        <v>92.41028</v>
      </c>
      <c r="AA27" s="471">
        <v>18.969889999999999</v>
      </c>
      <c r="AB27" s="468">
        <v>129.52209999999999</v>
      </c>
      <c r="AC27" s="468">
        <v>71.024000000000001</v>
      </c>
      <c r="AD27" s="470">
        <v>5.1496945760999999</v>
      </c>
      <c r="AE27" s="468">
        <v>1.0569999999999999</v>
      </c>
      <c r="AF27" s="468">
        <v>0.16700000000000001</v>
      </c>
      <c r="AG27" s="468">
        <v>3.87</v>
      </c>
      <c r="AH27" s="468">
        <v>96.414000000000001</v>
      </c>
      <c r="AI27" s="467">
        <v>1794.6410000000001</v>
      </c>
      <c r="AJ27" s="468">
        <v>2.5309400000000002</v>
      </c>
      <c r="AK27" s="468">
        <v>5.8034299999999996</v>
      </c>
      <c r="AL27" s="468">
        <v>23.997219999999999</v>
      </c>
      <c r="AM27" s="468">
        <v>1.5633900000000001</v>
      </c>
      <c r="AN27" s="466">
        <v>147515224.80000001</v>
      </c>
      <c r="AO27" s="469">
        <v>0.42637409999999998</v>
      </c>
      <c r="AP27" s="466">
        <v>399373.02376000001</v>
      </c>
      <c r="AQ27" s="469">
        <v>-8.1177899999999997E-2</v>
      </c>
      <c r="AR27" s="468">
        <v>158.11519999999999</v>
      </c>
      <c r="AS27" s="466" t="s">
        <v>472</v>
      </c>
      <c r="AT27" s="468">
        <v>21.826799999999999</v>
      </c>
    </row>
    <row r="28" spans="1:47">
      <c r="A28" t="s">
        <v>1172</v>
      </c>
      <c r="B28" t="s">
        <v>561</v>
      </c>
      <c r="C28" s="15">
        <v>0.21111111111111111</v>
      </c>
      <c r="E28" s="16">
        <v>600</v>
      </c>
      <c r="F28" s="16" t="s">
        <v>744</v>
      </c>
      <c r="G28" s="16">
        <v>1190</v>
      </c>
      <c r="H28" s="16">
        <v>1102</v>
      </c>
      <c r="I28" t="s">
        <v>900</v>
      </c>
      <c r="J28" s="16" t="s">
        <v>621</v>
      </c>
      <c r="K28" s="16">
        <v>4</v>
      </c>
      <c r="L28" s="16">
        <v>180</v>
      </c>
      <c r="M28" s="19">
        <v>5889.9508999999998</v>
      </c>
      <c r="S28"/>
      <c r="T28" s="354"/>
      <c r="U28" s="438"/>
      <c r="V28" s="342"/>
      <c r="W28"/>
      <c r="X28"/>
      <c r="Y28"/>
    </row>
    <row r="29" spans="1:47">
      <c r="A29" t="s">
        <v>998</v>
      </c>
      <c r="B29" t="s">
        <v>562</v>
      </c>
      <c r="C29" s="15">
        <v>0.22500000000000001</v>
      </c>
      <c r="E29" s="16">
        <v>30</v>
      </c>
      <c r="F29" s="16" t="s">
        <v>744</v>
      </c>
      <c r="G29" s="16">
        <v>1190</v>
      </c>
      <c r="H29" s="16">
        <v>999</v>
      </c>
      <c r="I29" s="35" t="s">
        <v>526</v>
      </c>
      <c r="J29" s="16" t="s">
        <v>620</v>
      </c>
      <c r="K29" s="16">
        <v>4</v>
      </c>
      <c r="L29" s="16">
        <v>180</v>
      </c>
      <c r="M29" s="8">
        <v>5891.451</v>
      </c>
      <c r="S29"/>
      <c r="T29" s="354"/>
      <c r="U29" s="438"/>
      <c r="V29" s="342"/>
      <c r="W29"/>
      <c r="X29"/>
      <c r="Y29"/>
    </row>
    <row r="30" spans="1:47">
      <c r="A30" t="s">
        <v>822</v>
      </c>
      <c r="B30" t="s">
        <v>1041</v>
      </c>
      <c r="C30" s="15">
        <v>0.23750000000000002</v>
      </c>
      <c r="E30" s="16">
        <v>300</v>
      </c>
      <c r="F30" s="16" t="s">
        <v>744</v>
      </c>
      <c r="G30" s="16">
        <v>1190</v>
      </c>
      <c r="H30" s="16">
        <v>1102</v>
      </c>
      <c r="I30" t="s">
        <v>1300</v>
      </c>
      <c r="J30" s="16" t="s">
        <v>621</v>
      </c>
      <c r="K30" s="16">
        <v>4</v>
      </c>
      <c r="L30" s="16">
        <v>180</v>
      </c>
      <c r="M30" s="19">
        <v>5889.9508999999998</v>
      </c>
      <c r="S30" s="431" t="s">
        <v>1100</v>
      </c>
      <c r="T30" s="354">
        <v>0</v>
      </c>
      <c r="U30" s="438">
        <v>0</v>
      </c>
      <c r="V30" s="431" t="s">
        <v>12</v>
      </c>
      <c r="W30" s="467">
        <v>90.95731892865372</v>
      </c>
      <c r="X30" s="467">
        <v>-10.777472979237983</v>
      </c>
      <c r="Y30" s="467">
        <v>174.19899832480701</v>
      </c>
      <c r="Z30" s="471">
        <v>92.643529999999998</v>
      </c>
      <c r="AA30" s="471">
        <v>18.954719999999998</v>
      </c>
      <c r="AB30" s="468">
        <v>161.3175</v>
      </c>
      <c r="AC30" s="468">
        <v>76.352099999999993</v>
      </c>
      <c r="AD30" s="470">
        <v>5.8850357487</v>
      </c>
      <c r="AE30" s="468">
        <v>1.0289999999999999</v>
      </c>
      <c r="AF30" s="468">
        <v>0.16300000000000001</v>
      </c>
      <c r="AG30" s="468">
        <v>3.86</v>
      </c>
      <c r="AH30" s="468">
        <v>96.472999999999999</v>
      </c>
      <c r="AI30" s="467">
        <v>1795.212</v>
      </c>
      <c r="AJ30" s="468">
        <v>2.35005</v>
      </c>
      <c r="AK30" s="468">
        <v>5.8178200000000002</v>
      </c>
      <c r="AL30" s="468">
        <v>23.626529999999999</v>
      </c>
      <c r="AM30" s="468">
        <v>1.56369</v>
      </c>
      <c r="AN30" s="466">
        <v>147516344.30000001</v>
      </c>
      <c r="AO30" s="469">
        <v>0.4217147</v>
      </c>
      <c r="AP30" s="466">
        <v>399246.10467999999</v>
      </c>
      <c r="AQ30" s="469">
        <v>-1.45912E-2</v>
      </c>
      <c r="AR30" s="468">
        <v>158.2989</v>
      </c>
      <c r="AS30" s="466" t="s">
        <v>472</v>
      </c>
      <c r="AT30" s="468">
        <v>21.643599999999999</v>
      </c>
    </row>
    <row r="31" spans="1:47">
      <c r="A31" t="s">
        <v>822</v>
      </c>
      <c r="B31" t="s">
        <v>1042</v>
      </c>
      <c r="C31" s="15">
        <v>0.24236111111111111</v>
      </c>
      <c r="E31" s="16">
        <v>300</v>
      </c>
      <c r="F31" s="16" t="s">
        <v>744</v>
      </c>
      <c r="G31" s="16">
        <v>1190</v>
      </c>
      <c r="H31" s="16">
        <v>1102</v>
      </c>
      <c r="I31" t="s">
        <v>327</v>
      </c>
      <c r="J31" s="16" t="s">
        <v>621</v>
      </c>
      <c r="K31" s="16">
        <v>4</v>
      </c>
      <c r="L31" s="16">
        <v>180</v>
      </c>
      <c r="M31" s="19">
        <v>5889.9508999999998</v>
      </c>
      <c r="S31" s="431" t="s">
        <v>1100</v>
      </c>
      <c r="T31" s="354">
        <v>0</v>
      </c>
      <c r="U31" s="438">
        <v>0</v>
      </c>
      <c r="V31" s="431" t="s">
        <v>200</v>
      </c>
      <c r="W31" s="467">
        <v>91.014827567716878</v>
      </c>
      <c r="X31" s="467">
        <v>-9.6457255682603886</v>
      </c>
      <c r="Y31" s="467">
        <v>399.21191523316838</v>
      </c>
      <c r="Z31" s="471">
        <v>92.680279999999996</v>
      </c>
      <c r="AA31" s="471">
        <v>18.951419999999999</v>
      </c>
      <c r="AB31" s="468">
        <v>168.10919999999999</v>
      </c>
      <c r="AC31" s="468">
        <v>76.733699999999999</v>
      </c>
      <c r="AD31" s="470">
        <v>6.0020218442999997</v>
      </c>
      <c r="AE31" s="468">
        <v>1.0269999999999999</v>
      </c>
      <c r="AF31" s="468">
        <v>0.16200000000000001</v>
      </c>
      <c r="AG31" s="468">
        <v>3.86</v>
      </c>
      <c r="AH31" s="468">
        <v>96.481999999999999</v>
      </c>
      <c r="AI31" s="467">
        <v>1795.229</v>
      </c>
      <c r="AJ31" s="468">
        <v>2.3209399999999998</v>
      </c>
      <c r="AK31" s="468">
        <v>5.8209499999999998</v>
      </c>
      <c r="AL31" s="468">
        <v>23.567550000000001</v>
      </c>
      <c r="AM31" s="468">
        <v>1.5637399999999999</v>
      </c>
      <c r="AN31" s="466">
        <v>147516521.30000001</v>
      </c>
      <c r="AO31" s="469">
        <v>0.42097250000000003</v>
      </c>
      <c r="AP31" s="466">
        <v>399242.23375000001</v>
      </c>
      <c r="AQ31" s="469">
        <v>-3.8373999999999999E-3</v>
      </c>
      <c r="AR31" s="468">
        <v>158.32759999999999</v>
      </c>
      <c r="AS31" s="466" t="s">
        <v>472</v>
      </c>
      <c r="AT31" s="468">
        <v>21.614999999999998</v>
      </c>
    </row>
    <row r="32" spans="1:47">
      <c r="A32" t="s">
        <v>822</v>
      </c>
      <c r="B32" t="s">
        <v>1043</v>
      </c>
      <c r="C32" s="15">
        <v>0.24930555555555556</v>
      </c>
      <c r="E32" s="16">
        <v>300</v>
      </c>
      <c r="F32" s="16" t="s">
        <v>744</v>
      </c>
      <c r="G32" s="16">
        <v>1190</v>
      </c>
      <c r="H32" s="16">
        <v>1102</v>
      </c>
      <c r="I32" t="s">
        <v>313</v>
      </c>
      <c r="J32" s="16" t="s">
        <v>621</v>
      </c>
      <c r="K32" s="16">
        <v>4</v>
      </c>
      <c r="L32" s="16">
        <v>180</v>
      </c>
      <c r="M32" s="19">
        <v>5889.9508999999998</v>
      </c>
      <c r="S32" s="431" t="s">
        <v>1100</v>
      </c>
      <c r="T32" s="354">
        <v>-28</v>
      </c>
      <c r="U32" s="438">
        <v>0</v>
      </c>
      <c r="V32" s="431" t="s">
        <v>12</v>
      </c>
      <c r="W32" s="467">
        <v>91.106025997262748</v>
      </c>
      <c r="X32" s="467">
        <v>-7.727244751274136</v>
      </c>
      <c r="Y32" s="467">
        <v>933.78778558743397</v>
      </c>
      <c r="Z32" s="471">
        <v>92.722219999999993</v>
      </c>
      <c r="AA32" s="471">
        <v>18.94735</v>
      </c>
      <c r="AB32" s="468">
        <v>176.21729999999999</v>
      </c>
      <c r="AC32" s="468">
        <v>76.9572</v>
      </c>
      <c r="AD32" s="470">
        <v>6.1357202393000003</v>
      </c>
      <c r="AE32" s="468">
        <v>1.026</v>
      </c>
      <c r="AF32" s="468">
        <v>0.16200000000000001</v>
      </c>
      <c r="AG32" s="468">
        <v>3.86</v>
      </c>
      <c r="AH32" s="468">
        <v>96.492999999999995</v>
      </c>
      <c r="AI32" s="467">
        <v>1795.2239999999999</v>
      </c>
      <c r="AJ32" s="468">
        <v>2.28762</v>
      </c>
      <c r="AK32" s="468">
        <v>5.8248300000000004</v>
      </c>
      <c r="AL32" s="468">
        <v>23.500160000000001</v>
      </c>
      <c r="AM32" s="468">
        <v>1.56379</v>
      </c>
      <c r="AN32" s="466">
        <v>147516723.19999999</v>
      </c>
      <c r="AO32" s="469">
        <v>0.420124</v>
      </c>
      <c r="AP32" s="466">
        <v>399243.34574999998</v>
      </c>
      <c r="AQ32" s="469">
        <v>8.4731000000000008E-3</v>
      </c>
      <c r="AR32" s="468">
        <v>158.3603</v>
      </c>
      <c r="AS32" s="466" t="s">
        <v>472</v>
      </c>
      <c r="AT32" s="468">
        <v>21.5824</v>
      </c>
    </row>
    <row r="33" spans="1:46">
      <c r="A33" t="s">
        <v>822</v>
      </c>
      <c r="B33" t="s">
        <v>1044</v>
      </c>
      <c r="C33" s="15">
        <v>0.25416666666666665</v>
      </c>
      <c r="E33" s="16">
        <v>300</v>
      </c>
      <c r="F33" s="16" t="s">
        <v>744</v>
      </c>
      <c r="G33" s="16">
        <v>1190</v>
      </c>
      <c r="H33" s="16">
        <v>1102</v>
      </c>
      <c r="I33" t="s">
        <v>314</v>
      </c>
      <c r="J33" s="16" t="s">
        <v>621</v>
      </c>
      <c r="K33" s="16">
        <v>4</v>
      </c>
      <c r="L33" s="16">
        <v>180</v>
      </c>
      <c r="M33" s="19">
        <v>5889.9508999999998</v>
      </c>
      <c r="S33" s="431" t="s">
        <v>1100</v>
      </c>
      <c r="T33" s="354">
        <v>-42</v>
      </c>
      <c r="U33" s="438">
        <v>0</v>
      </c>
      <c r="V33" s="431" t="s">
        <v>12</v>
      </c>
      <c r="W33" s="467">
        <v>91.110335202079455</v>
      </c>
      <c r="X33" s="467">
        <v>-6.7751065950320646</v>
      </c>
      <c r="Y33" s="467">
        <v>1315.4512197922368</v>
      </c>
      <c r="Z33" s="471">
        <v>92.769400000000005</v>
      </c>
      <c r="AA33" s="471">
        <v>18.942399999999999</v>
      </c>
      <c r="AB33" s="468">
        <v>185.4726</v>
      </c>
      <c r="AC33" s="468">
        <v>76.924400000000006</v>
      </c>
      <c r="AD33" s="470">
        <v>6.2861309337</v>
      </c>
      <c r="AE33" s="468">
        <v>1.026</v>
      </c>
      <c r="AF33" s="468">
        <v>0.16200000000000001</v>
      </c>
      <c r="AG33" s="468">
        <v>3.86</v>
      </c>
      <c r="AH33" s="468">
        <v>96.504999999999995</v>
      </c>
      <c r="AI33" s="467">
        <v>1795.1869999999999</v>
      </c>
      <c r="AJ33" s="468">
        <v>2.25013</v>
      </c>
      <c r="AK33" s="468">
        <v>5.8295500000000002</v>
      </c>
      <c r="AL33" s="468">
        <v>23.424330000000001</v>
      </c>
      <c r="AM33" s="468">
        <v>1.56385</v>
      </c>
      <c r="AN33" s="466">
        <v>147516949.80000001</v>
      </c>
      <c r="AO33" s="469">
        <v>0.41916900000000001</v>
      </c>
      <c r="AP33" s="466">
        <v>399251.66318999999</v>
      </c>
      <c r="AQ33" s="469">
        <v>2.2331E-2</v>
      </c>
      <c r="AR33" s="468">
        <v>158.39709999999999</v>
      </c>
      <c r="AS33" s="466" t="s">
        <v>472</v>
      </c>
      <c r="AT33" s="468">
        <v>21.5457</v>
      </c>
    </row>
    <row r="34" spans="1:46">
      <c r="A34" t="s">
        <v>822</v>
      </c>
      <c r="B34" t="s">
        <v>874</v>
      </c>
      <c r="C34" s="15">
        <v>0.25972222222222224</v>
      </c>
      <c r="E34" s="16">
        <v>300</v>
      </c>
      <c r="F34" s="16" t="s">
        <v>744</v>
      </c>
      <c r="G34" s="16">
        <v>1190</v>
      </c>
      <c r="H34" s="16">
        <v>1102</v>
      </c>
      <c r="I34" t="s">
        <v>878</v>
      </c>
      <c r="J34" s="16" t="s">
        <v>621</v>
      </c>
      <c r="K34" s="16">
        <v>4</v>
      </c>
      <c r="L34" s="16">
        <v>180</v>
      </c>
      <c r="M34" s="19">
        <v>5889.9508999999998</v>
      </c>
      <c r="S34" s="431" t="s">
        <v>1100</v>
      </c>
      <c r="T34" s="354">
        <v>-60</v>
      </c>
      <c r="U34" s="438">
        <v>0</v>
      </c>
      <c r="V34" s="431" t="s">
        <v>12</v>
      </c>
      <c r="W34" s="467">
        <v>91.102388945005586</v>
      </c>
      <c r="X34" s="467">
        <v>-5.8492181317357419</v>
      </c>
      <c r="Y34" s="467">
        <v>1807.1448498707919</v>
      </c>
      <c r="Z34" s="471">
        <v>92.811350000000004</v>
      </c>
      <c r="AA34" s="471">
        <v>18.937660000000001</v>
      </c>
      <c r="AB34" s="468">
        <v>193.51050000000001</v>
      </c>
      <c r="AC34" s="468">
        <v>76.644400000000005</v>
      </c>
      <c r="AD34" s="470">
        <v>6.4198293286999997</v>
      </c>
      <c r="AE34" s="468">
        <v>1.0269999999999999</v>
      </c>
      <c r="AF34" s="468">
        <v>0.16200000000000001</v>
      </c>
      <c r="AG34" s="468">
        <v>3.86</v>
      </c>
      <c r="AH34" s="468">
        <v>96.515000000000001</v>
      </c>
      <c r="AI34" s="467">
        <v>1795.125</v>
      </c>
      <c r="AJ34" s="468">
        <v>2.2168299999999999</v>
      </c>
      <c r="AK34" s="468">
        <v>5.8340800000000002</v>
      </c>
      <c r="AL34" s="468">
        <v>23.356940000000002</v>
      </c>
      <c r="AM34" s="468">
        <v>1.5639099999999999</v>
      </c>
      <c r="AN34" s="466">
        <v>147517150.80000001</v>
      </c>
      <c r="AO34" s="469">
        <v>0.41831980000000002</v>
      </c>
      <c r="AP34" s="466">
        <v>399265.33749000001</v>
      </c>
      <c r="AQ34" s="469">
        <v>3.4640499999999998E-2</v>
      </c>
      <c r="AR34" s="468">
        <v>158.42959999999999</v>
      </c>
      <c r="AS34" s="466" t="s">
        <v>472</v>
      </c>
      <c r="AT34" s="468">
        <v>21.513200000000001</v>
      </c>
    </row>
    <row r="35" spans="1:46">
      <c r="A35" t="s">
        <v>1188</v>
      </c>
      <c r="B35" t="s">
        <v>875</v>
      </c>
      <c r="C35" s="15">
        <v>0.2673611111111111</v>
      </c>
      <c r="E35" s="16">
        <v>30</v>
      </c>
      <c r="F35" s="16" t="s">
        <v>744</v>
      </c>
      <c r="G35" s="16">
        <v>1190</v>
      </c>
      <c r="H35" s="16">
        <v>1102</v>
      </c>
      <c r="I35" t="s">
        <v>1181</v>
      </c>
      <c r="J35" s="16" t="s">
        <v>621</v>
      </c>
      <c r="K35" s="16">
        <v>4</v>
      </c>
      <c r="L35" s="16">
        <v>180</v>
      </c>
      <c r="M35" s="19">
        <v>5889.9508999999998</v>
      </c>
      <c r="S35" s="431" t="s">
        <v>1188</v>
      </c>
      <c r="T35" s="354"/>
      <c r="U35" s="438"/>
      <c r="V35" s="342"/>
      <c r="W35"/>
      <c r="X35"/>
      <c r="Y35"/>
      <c r="Z35" s="471">
        <v>92.853350000000006</v>
      </c>
      <c r="AA35" s="471">
        <v>18.932600000000001</v>
      </c>
      <c r="AB35" s="468">
        <v>201.11879999999999</v>
      </c>
      <c r="AC35" s="468">
        <v>76.142899999999997</v>
      </c>
      <c r="AD35" s="470">
        <v>6.5535277237000003</v>
      </c>
      <c r="AE35" s="468">
        <v>1.03</v>
      </c>
      <c r="AF35" s="468">
        <v>0.16300000000000001</v>
      </c>
      <c r="AG35" s="468">
        <v>3.86</v>
      </c>
      <c r="AH35" s="468">
        <v>96.525000000000006</v>
      </c>
      <c r="AI35" s="467">
        <v>1795.037</v>
      </c>
      <c r="AJ35" s="468">
        <v>2.1835800000000001</v>
      </c>
      <c r="AK35" s="468">
        <v>5.8389100000000003</v>
      </c>
      <c r="AL35" s="468">
        <v>23.289539999999999</v>
      </c>
      <c r="AM35" s="468">
        <v>1.56396</v>
      </c>
      <c r="AN35" s="466">
        <v>147517351.30000001</v>
      </c>
      <c r="AO35" s="469">
        <v>0.41747030000000002</v>
      </c>
      <c r="AP35" s="466">
        <v>399284.91555999999</v>
      </c>
      <c r="AQ35" s="469">
        <v>4.6926700000000002E-2</v>
      </c>
      <c r="AR35" s="468">
        <v>158.4622</v>
      </c>
      <c r="AS35" s="466" t="s">
        <v>472</v>
      </c>
      <c r="AT35" s="468">
        <v>21.480699999999999</v>
      </c>
    </row>
    <row r="36" spans="1:46">
      <c r="A36" t="s">
        <v>1172</v>
      </c>
      <c r="B36" t="s">
        <v>1246</v>
      </c>
      <c r="C36" s="15">
        <v>0.27013888888888887</v>
      </c>
      <c r="E36" s="16">
        <v>300</v>
      </c>
      <c r="F36" s="16" t="s">
        <v>744</v>
      </c>
      <c r="G36" s="16">
        <v>1190</v>
      </c>
      <c r="H36" s="16">
        <v>1102</v>
      </c>
      <c r="I36" t="s">
        <v>901</v>
      </c>
      <c r="J36" s="16" t="s">
        <v>621</v>
      </c>
      <c r="K36" s="16">
        <v>4</v>
      </c>
      <c r="L36" s="16">
        <v>180</v>
      </c>
      <c r="M36" s="19">
        <v>5889.9508999999998</v>
      </c>
      <c r="S36"/>
      <c r="T36" s="354"/>
      <c r="U36" s="438"/>
      <c r="V36" s="342"/>
      <c r="W36"/>
      <c r="X36"/>
      <c r="Y36"/>
    </row>
    <row r="37" spans="1:46">
      <c r="A37" t="s">
        <v>998</v>
      </c>
      <c r="B37" t="s">
        <v>1159</v>
      </c>
      <c r="C37" s="15">
        <v>0.27569444444444446</v>
      </c>
      <c r="E37" s="16">
        <v>30</v>
      </c>
      <c r="F37" s="16" t="s">
        <v>744</v>
      </c>
      <c r="G37" s="16">
        <v>1190</v>
      </c>
      <c r="H37" s="16">
        <v>999</v>
      </c>
      <c r="I37" s="35" t="s">
        <v>526</v>
      </c>
      <c r="J37" s="16" t="s">
        <v>621</v>
      </c>
      <c r="K37" s="16">
        <v>4</v>
      </c>
      <c r="L37" s="16">
        <v>180</v>
      </c>
      <c r="M37" s="19">
        <v>5889.9508999999998</v>
      </c>
      <c r="S37"/>
      <c r="T37" s="354"/>
      <c r="U37" s="438"/>
      <c r="V37" s="342"/>
      <c r="W37"/>
      <c r="X37"/>
      <c r="Y37"/>
    </row>
    <row r="38" spans="1:46">
      <c r="A38" t="s">
        <v>902</v>
      </c>
      <c r="B38" t="s">
        <v>1090</v>
      </c>
      <c r="C38" s="15">
        <v>0.28611111111111115</v>
      </c>
      <c r="E38" s="16">
        <v>300</v>
      </c>
      <c r="F38" s="16" t="s">
        <v>744</v>
      </c>
      <c r="G38" s="16">
        <v>1190</v>
      </c>
      <c r="H38" s="16">
        <v>1102</v>
      </c>
      <c r="I38" t="s">
        <v>1300</v>
      </c>
      <c r="J38" s="16" t="s">
        <v>621</v>
      </c>
      <c r="K38" s="16">
        <v>4</v>
      </c>
      <c r="L38" s="16">
        <v>180</v>
      </c>
      <c r="M38" s="19">
        <v>5889.9508999999998</v>
      </c>
      <c r="S38" s="433" t="s">
        <v>480</v>
      </c>
      <c r="T38" s="354">
        <v>0</v>
      </c>
      <c r="U38" s="438">
        <v>0</v>
      </c>
      <c r="V38" s="431" t="s">
        <v>12</v>
      </c>
      <c r="W38" s="467">
        <v>88.955000123719671</v>
      </c>
      <c r="X38" s="467">
        <v>-25.443973524180475</v>
      </c>
      <c r="Y38" s="467">
        <v>174.27897903616395</v>
      </c>
      <c r="Z38" s="471">
        <v>93.011889999999994</v>
      </c>
      <c r="AA38" s="471">
        <v>18.910810000000001</v>
      </c>
      <c r="AB38" s="468">
        <v>223.97579999999999</v>
      </c>
      <c r="AC38" s="468">
        <v>72.714600000000004</v>
      </c>
      <c r="AD38" s="470">
        <v>7.0548967048</v>
      </c>
      <c r="AE38" s="468">
        <v>1.0469999999999999</v>
      </c>
      <c r="AF38" s="468">
        <v>0.16600000000000001</v>
      </c>
      <c r="AG38" s="468">
        <v>3.86</v>
      </c>
      <c r="AH38" s="468">
        <v>96.563999999999993</v>
      </c>
      <c r="AI38" s="467">
        <v>1794.472</v>
      </c>
      <c r="AJ38" s="468">
        <v>2.05993</v>
      </c>
      <c r="AK38" s="468">
        <v>5.8597099999999998</v>
      </c>
      <c r="AL38" s="468">
        <v>23.036799999999999</v>
      </c>
      <c r="AM38" s="468">
        <v>1.56416</v>
      </c>
      <c r="AN38" s="466">
        <v>147518099.90000001</v>
      </c>
      <c r="AO38" s="469">
        <v>0.41428179999999998</v>
      </c>
      <c r="AP38" s="466">
        <v>399410.58043999999</v>
      </c>
      <c r="AQ38" s="469">
        <v>9.2543200000000006E-2</v>
      </c>
      <c r="AR38" s="468">
        <v>158.5849</v>
      </c>
      <c r="AS38" s="466" t="s">
        <v>472</v>
      </c>
      <c r="AT38" s="468">
        <v>21.3584</v>
      </c>
    </row>
    <row r="39" spans="1:46">
      <c r="A39" t="s">
        <v>902</v>
      </c>
      <c r="B39" t="s">
        <v>1092</v>
      </c>
      <c r="C39" s="15">
        <v>0.29166666666666669</v>
      </c>
      <c r="E39" s="16">
        <v>300</v>
      </c>
      <c r="F39" s="16" t="s">
        <v>744</v>
      </c>
      <c r="G39" s="16">
        <v>1190</v>
      </c>
      <c r="H39" s="16">
        <v>1102</v>
      </c>
      <c r="I39" s="324" t="s">
        <v>185</v>
      </c>
      <c r="J39" s="16" t="s">
        <v>621</v>
      </c>
      <c r="K39" s="16">
        <v>4</v>
      </c>
      <c r="L39" s="16">
        <v>180</v>
      </c>
      <c r="M39" s="19">
        <v>5889.9508999999998</v>
      </c>
      <c r="S39" s="433" t="s">
        <v>480</v>
      </c>
      <c r="T39" s="354">
        <v>0</v>
      </c>
      <c r="U39" s="438">
        <v>0</v>
      </c>
      <c r="V39" s="431" t="s">
        <v>200</v>
      </c>
      <c r="W39" s="467">
        <v>89.236267028756203</v>
      </c>
      <c r="X39" s="467">
        <v>-22.64366706447387</v>
      </c>
      <c r="Y39" s="467">
        <v>399.42218681172426</v>
      </c>
      <c r="Z39" s="471">
        <v>93.054590000000005</v>
      </c>
      <c r="AA39" s="471">
        <v>18.904260000000001</v>
      </c>
      <c r="AB39" s="468">
        <v>228.5677</v>
      </c>
      <c r="AC39" s="468">
        <v>71.505600000000001</v>
      </c>
      <c r="AD39" s="470">
        <v>7.1885950997999997</v>
      </c>
      <c r="AE39" s="468">
        <v>1.054</v>
      </c>
      <c r="AF39" s="468">
        <v>0.16700000000000001</v>
      </c>
      <c r="AG39" s="468">
        <v>3.86</v>
      </c>
      <c r="AH39" s="468">
        <v>96.575000000000003</v>
      </c>
      <c r="AI39" s="467">
        <v>1794.26</v>
      </c>
      <c r="AJ39" s="468">
        <v>2.0273699999999999</v>
      </c>
      <c r="AK39" s="468">
        <v>5.8659699999999999</v>
      </c>
      <c r="AL39" s="468">
        <v>22.9694</v>
      </c>
      <c r="AM39" s="468">
        <v>1.5642199999999999</v>
      </c>
      <c r="AN39" s="466">
        <v>147518298.59999999</v>
      </c>
      <c r="AO39" s="469">
        <v>0.41343079999999999</v>
      </c>
      <c r="AP39" s="466">
        <v>399457.88127999997</v>
      </c>
      <c r="AQ39" s="469">
        <v>0.10452</v>
      </c>
      <c r="AR39" s="468">
        <v>158.61779999999999</v>
      </c>
      <c r="AS39" s="466" t="s">
        <v>472</v>
      </c>
      <c r="AT39" s="468">
        <v>21.325500000000002</v>
      </c>
    </row>
    <row r="40" spans="1:46">
      <c r="A40" t="s">
        <v>902</v>
      </c>
      <c r="B40" t="s">
        <v>884</v>
      </c>
      <c r="C40" s="15">
        <v>0.29791666666666666</v>
      </c>
      <c r="E40" s="16">
        <v>300</v>
      </c>
      <c r="F40" s="16" t="s">
        <v>744</v>
      </c>
      <c r="G40" s="16">
        <v>1190</v>
      </c>
      <c r="H40" s="16">
        <v>1102</v>
      </c>
      <c r="I40" t="s">
        <v>313</v>
      </c>
      <c r="J40" s="16" t="s">
        <v>621</v>
      </c>
      <c r="K40" s="16">
        <v>4</v>
      </c>
      <c r="L40" s="16">
        <v>180</v>
      </c>
      <c r="M40" s="19">
        <v>5889.9508999999998</v>
      </c>
      <c r="S40" s="433" t="s">
        <v>480</v>
      </c>
      <c r="T40" s="354">
        <v>-28</v>
      </c>
      <c r="U40" s="438">
        <v>0</v>
      </c>
      <c r="V40" s="431" t="s">
        <v>12</v>
      </c>
      <c r="W40" s="467">
        <v>89.64111644131161</v>
      </c>
      <c r="X40" s="467">
        <v>-18.298563626002132</v>
      </c>
      <c r="Y40" s="467">
        <v>891.40165109596683</v>
      </c>
      <c r="Z40" s="471">
        <v>93.102919999999997</v>
      </c>
      <c r="AA40" s="471">
        <v>18.896529999999998</v>
      </c>
      <c r="AB40" s="468">
        <v>233.113</v>
      </c>
      <c r="AC40" s="468">
        <v>70.046899999999994</v>
      </c>
      <c r="AD40" s="470">
        <v>7.3390057941000002</v>
      </c>
      <c r="AE40" s="468">
        <v>1.0629999999999999</v>
      </c>
      <c r="AF40" s="468">
        <v>0.16800000000000001</v>
      </c>
      <c r="AG40" s="468">
        <v>3.86</v>
      </c>
      <c r="AH40" s="468">
        <v>96.587000000000003</v>
      </c>
      <c r="AI40" s="467">
        <v>1793.99</v>
      </c>
      <c r="AJ40" s="468">
        <v>1.99102</v>
      </c>
      <c r="AK40" s="468">
        <v>5.8733500000000003</v>
      </c>
      <c r="AL40" s="468">
        <v>22.89358</v>
      </c>
      <c r="AM40" s="468">
        <v>1.5642799999999999</v>
      </c>
      <c r="AN40" s="466">
        <v>147518521.59999999</v>
      </c>
      <c r="AO40" s="469">
        <v>0.41247299999999998</v>
      </c>
      <c r="AP40" s="466">
        <v>399517.93419</v>
      </c>
      <c r="AQ40" s="469">
        <v>0.1178661</v>
      </c>
      <c r="AR40" s="468">
        <v>158.6551</v>
      </c>
      <c r="AS40" s="466" t="s">
        <v>472</v>
      </c>
      <c r="AT40" s="468">
        <v>21.2883</v>
      </c>
    </row>
    <row r="41" spans="1:46">
      <c r="A41" t="s">
        <v>902</v>
      </c>
      <c r="B41" t="s">
        <v>885</v>
      </c>
      <c r="C41" s="15">
        <v>0.30486111111111108</v>
      </c>
      <c r="E41" s="16">
        <v>300</v>
      </c>
      <c r="F41" s="16" t="s">
        <v>744</v>
      </c>
      <c r="G41" s="16">
        <v>1190</v>
      </c>
      <c r="H41" s="16">
        <v>1102</v>
      </c>
      <c r="I41" t="s">
        <v>314</v>
      </c>
      <c r="J41" s="16" t="s">
        <v>621</v>
      </c>
      <c r="K41" s="16">
        <v>4</v>
      </c>
      <c r="L41" s="16">
        <v>180</v>
      </c>
      <c r="M41" s="19">
        <v>5889.9508999999998</v>
      </c>
      <c r="S41" s="433" t="s">
        <v>480</v>
      </c>
      <c r="T41" s="354">
        <v>-42</v>
      </c>
      <c r="U41" s="438">
        <v>0</v>
      </c>
      <c r="V41" s="431" t="s">
        <v>12</v>
      </c>
      <c r="W41" s="467">
        <v>89.805882805293876</v>
      </c>
      <c r="X41" s="467">
        <v>-16.027277139901194</v>
      </c>
      <c r="Y41" s="467">
        <v>1260.1990534672573</v>
      </c>
      <c r="Z41" s="471">
        <v>93.157020000000003</v>
      </c>
      <c r="AA41" s="471">
        <v>18.88749</v>
      </c>
      <c r="AB41" s="468">
        <v>237.50890000000001</v>
      </c>
      <c r="AC41" s="468">
        <v>68.328900000000004</v>
      </c>
      <c r="AD41" s="470">
        <v>7.5061287876999998</v>
      </c>
      <c r="AE41" s="468">
        <v>1.075</v>
      </c>
      <c r="AF41" s="468">
        <v>0.17</v>
      </c>
      <c r="AG41" s="468">
        <v>3.86</v>
      </c>
      <c r="AH41" s="468">
        <v>96.6</v>
      </c>
      <c r="AI41" s="467">
        <v>1793.653</v>
      </c>
      <c r="AJ41" s="468">
        <v>1.9510400000000001</v>
      </c>
      <c r="AK41" s="468">
        <v>5.8819800000000004</v>
      </c>
      <c r="AL41" s="468">
        <v>22.809329999999999</v>
      </c>
      <c r="AM41" s="468">
        <v>1.5643400000000001</v>
      </c>
      <c r="AN41" s="466">
        <v>147518768.69999999</v>
      </c>
      <c r="AO41" s="469">
        <v>0.41140840000000001</v>
      </c>
      <c r="AP41" s="466">
        <v>399593.06082000001</v>
      </c>
      <c r="AQ41" s="469">
        <v>0.13251299999999999</v>
      </c>
      <c r="AR41" s="468">
        <v>158.6968</v>
      </c>
      <c r="AS41" s="466" t="s">
        <v>472</v>
      </c>
      <c r="AT41" s="468">
        <v>21.246700000000001</v>
      </c>
    </row>
    <row r="42" spans="1:46">
      <c r="A42" t="s">
        <v>902</v>
      </c>
      <c r="B42" t="s">
        <v>886</v>
      </c>
      <c r="C42" s="15">
        <v>0.31111111111111112</v>
      </c>
      <c r="E42" s="16">
        <v>300</v>
      </c>
      <c r="F42" s="16" t="s">
        <v>744</v>
      </c>
      <c r="G42" s="16">
        <v>1190</v>
      </c>
      <c r="H42" s="16">
        <v>1102</v>
      </c>
      <c r="I42" t="s">
        <v>878</v>
      </c>
      <c r="J42" s="16" t="s">
        <v>621</v>
      </c>
      <c r="K42" s="16">
        <v>4</v>
      </c>
      <c r="L42" s="16">
        <v>180</v>
      </c>
      <c r="M42" s="19">
        <v>5889.9508999999998</v>
      </c>
      <c r="S42" s="433" t="s">
        <v>480</v>
      </c>
      <c r="T42" s="354">
        <v>-60</v>
      </c>
      <c r="U42" s="438">
        <v>0</v>
      </c>
      <c r="V42" s="431" t="s">
        <v>12</v>
      </c>
      <c r="W42" s="467">
        <v>89.945460619557906</v>
      </c>
      <c r="X42" s="467">
        <v>-13.815834336482952</v>
      </c>
      <c r="Y42" s="467">
        <v>1739.7768318388075</v>
      </c>
      <c r="Z42" s="471">
        <v>93.206130000000002</v>
      </c>
      <c r="AA42" s="471">
        <v>18.87895</v>
      </c>
      <c r="AB42" s="468">
        <v>240.97470000000001</v>
      </c>
      <c r="AC42" s="468">
        <v>66.713999999999999</v>
      </c>
      <c r="AD42" s="470">
        <v>7.6565394820000003</v>
      </c>
      <c r="AE42" s="468">
        <v>1.0880000000000001</v>
      </c>
      <c r="AF42" s="468">
        <v>0.17199999999999999</v>
      </c>
      <c r="AG42" s="468">
        <v>3.85</v>
      </c>
      <c r="AH42" s="468">
        <v>96.611999999999995</v>
      </c>
      <c r="AI42" s="467">
        <v>1793.316</v>
      </c>
      <c r="AJ42" s="468">
        <v>1.9154599999999999</v>
      </c>
      <c r="AK42" s="468">
        <v>5.8901300000000001</v>
      </c>
      <c r="AL42" s="468">
        <v>22.733509999999999</v>
      </c>
      <c r="AM42" s="468">
        <v>1.5644</v>
      </c>
      <c r="AN42" s="466">
        <v>147518990.59999999</v>
      </c>
      <c r="AO42" s="469">
        <v>0.41044979999999998</v>
      </c>
      <c r="AP42" s="466">
        <v>399668.13793999999</v>
      </c>
      <c r="AQ42" s="469">
        <v>0.14550950000000001</v>
      </c>
      <c r="AR42" s="468">
        <v>158.7347</v>
      </c>
      <c r="AS42" s="466" t="s">
        <v>472</v>
      </c>
      <c r="AT42" s="468">
        <v>21.2089</v>
      </c>
    </row>
    <row r="43" spans="1:46">
      <c r="A43" t="s">
        <v>1188</v>
      </c>
      <c r="B43" t="s">
        <v>657</v>
      </c>
      <c r="C43" s="15">
        <v>0.31805555555555554</v>
      </c>
      <c r="E43" s="16">
        <v>300</v>
      </c>
      <c r="F43" s="16" t="s">
        <v>744</v>
      </c>
      <c r="G43" s="16">
        <v>1190</v>
      </c>
      <c r="H43" s="16">
        <v>1102</v>
      </c>
      <c r="I43" t="s">
        <v>1181</v>
      </c>
      <c r="J43" s="16" t="s">
        <v>621</v>
      </c>
      <c r="K43" s="16">
        <v>4</v>
      </c>
      <c r="L43" s="16">
        <v>180</v>
      </c>
      <c r="M43" s="19">
        <v>5889.9508999999998</v>
      </c>
      <c r="S43" s="431" t="s">
        <v>1188</v>
      </c>
      <c r="T43" s="354"/>
      <c r="U43" s="438"/>
      <c r="V43" s="342"/>
      <c r="W43"/>
      <c r="X43"/>
      <c r="Y43"/>
      <c r="Z43" s="471">
        <v>93.261219999999994</v>
      </c>
      <c r="AA43" s="471">
        <v>18.869029999999999</v>
      </c>
      <c r="AB43" s="468">
        <v>244.3768</v>
      </c>
      <c r="AC43" s="468">
        <v>64.8596</v>
      </c>
      <c r="AD43" s="470">
        <v>7.8236624757</v>
      </c>
      <c r="AE43" s="468">
        <v>1.1040000000000001</v>
      </c>
      <c r="AF43" s="468">
        <v>0.17499999999999999</v>
      </c>
      <c r="AG43" s="468">
        <v>3.85</v>
      </c>
      <c r="AH43" s="468">
        <v>96.625</v>
      </c>
      <c r="AI43" s="467">
        <v>1792.905</v>
      </c>
      <c r="AJ43" s="468">
        <v>1.87643</v>
      </c>
      <c r="AK43" s="468">
        <v>5.8995899999999999</v>
      </c>
      <c r="AL43" s="468">
        <v>22.649260000000002</v>
      </c>
      <c r="AM43" s="468">
        <v>1.56447</v>
      </c>
      <c r="AN43" s="466">
        <v>147519236.59999999</v>
      </c>
      <c r="AO43" s="469">
        <v>0.40938419999999998</v>
      </c>
      <c r="AP43" s="466">
        <v>399759.72263999999</v>
      </c>
      <c r="AQ43" s="469">
        <v>0.15971949999999999</v>
      </c>
      <c r="AR43" s="468">
        <v>158.77719999999999</v>
      </c>
      <c r="AS43" s="466" t="s">
        <v>472</v>
      </c>
      <c r="AT43" s="468">
        <v>21.166499999999999</v>
      </c>
    </row>
    <row r="44" spans="1:46">
      <c r="A44" t="s">
        <v>903</v>
      </c>
      <c r="B44" t="s">
        <v>1061</v>
      </c>
      <c r="C44" s="15">
        <v>0.32013888888888892</v>
      </c>
      <c r="E44" s="16">
        <v>300</v>
      </c>
      <c r="F44" s="16" t="s">
        <v>744</v>
      </c>
      <c r="G44" s="16">
        <v>1190</v>
      </c>
      <c r="H44" s="16">
        <v>1102</v>
      </c>
      <c r="I44" t="s">
        <v>316</v>
      </c>
      <c r="J44" s="16" t="s">
        <v>621</v>
      </c>
      <c r="K44" s="16">
        <v>4</v>
      </c>
      <c r="L44" s="16">
        <v>180</v>
      </c>
      <c r="M44" s="19">
        <v>5889.9508999999998</v>
      </c>
      <c r="S44"/>
      <c r="T44" s="354"/>
      <c r="U44" s="438"/>
      <c r="V44" s="342"/>
      <c r="W44"/>
      <c r="X44"/>
      <c r="Y44"/>
    </row>
    <row r="45" spans="1:46">
      <c r="A45" t="s">
        <v>998</v>
      </c>
      <c r="B45" t="s">
        <v>1155</v>
      </c>
      <c r="C45" s="15">
        <v>0.32708333333333334</v>
      </c>
      <c r="E45" s="16">
        <v>30</v>
      </c>
      <c r="F45" s="16" t="s">
        <v>744</v>
      </c>
      <c r="G45" s="16">
        <v>1190</v>
      </c>
      <c r="H45" s="16">
        <v>999</v>
      </c>
      <c r="I45" s="35" t="s">
        <v>526</v>
      </c>
      <c r="J45" s="16" t="s">
        <v>620</v>
      </c>
      <c r="K45" s="16">
        <v>4</v>
      </c>
      <c r="L45" s="16">
        <v>180</v>
      </c>
      <c r="M45" s="8">
        <v>5891.451</v>
      </c>
      <c r="S45"/>
      <c r="T45" s="354"/>
      <c r="U45" s="438"/>
      <c r="V45" s="342"/>
      <c r="W45"/>
      <c r="X45"/>
      <c r="Y45"/>
    </row>
    <row r="46" spans="1:46">
      <c r="A46" t="s">
        <v>652</v>
      </c>
      <c r="B46" t="s">
        <v>1135</v>
      </c>
      <c r="C46" s="15">
        <v>0.3347222222222222</v>
      </c>
      <c r="E46" s="16">
        <v>300</v>
      </c>
      <c r="F46" s="16" t="s">
        <v>744</v>
      </c>
      <c r="G46" s="16">
        <v>1190</v>
      </c>
      <c r="H46" s="16">
        <v>1102</v>
      </c>
      <c r="I46" s="324" t="s">
        <v>1050</v>
      </c>
      <c r="J46" s="16" t="s">
        <v>621</v>
      </c>
      <c r="K46" s="16">
        <v>4</v>
      </c>
      <c r="L46" s="16">
        <v>180</v>
      </c>
      <c r="M46" s="19">
        <v>5889.9508999999998</v>
      </c>
      <c r="S46" s="431" t="s">
        <v>652</v>
      </c>
      <c r="T46" s="354">
        <v>22</v>
      </c>
      <c r="U46" s="438">
        <v>0</v>
      </c>
      <c r="V46" s="432" t="s">
        <v>165</v>
      </c>
      <c r="W46" s="467">
        <v>-89.869834005609491</v>
      </c>
      <c r="X46" s="467">
        <v>18.123753129391407</v>
      </c>
      <c r="Y46" s="467">
        <v>170.72193389440895</v>
      </c>
      <c r="Z46" s="471">
        <v>93.396000000000001</v>
      </c>
      <c r="AA46" s="471">
        <v>18.843399999999999</v>
      </c>
      <c r="AB46" s="468">
        <v>251.08699999999999</v>
      </c>
      <c r="AC46" s="468">
        <v>60.224899999999998</v>
      </c>
      <c r="AD46" s="470">
        <v>8.2247576603999999</v>
      </c>
      <c r="AE46" s="468">
        <v>1.151</v>
      </c>
      <c r="AF46" s="468">
        <v>0.182</v>
      </c>
      <c r="AG46" s="468">
        <v>3.85</v>
      </c>
      <c r="AH46" s="468">
        <v>96.658000000000001</v>
      </c>
      <c r="AI46" s="467">
        <v>1791.7670000000001</v>
      </c>
      <c r="AJ46" s="468">
        <v>1.7852600000000001</v>
      </c>
      <c r="AK46" s="468">
        <v>5.9240199999999996</v>
      </c>
      <c r="AL46" s="468">
        <v>22.44707</v>
      </c>
      <c r="AM46" s="468">
        <v>1.56463</v>
      </c>
      <c r="AN46" s="466">
        <v>147519824.30000001</v>
      </c>
      <c r="AO46" s="469">
        <v>0.40682489999999999</v>
      </c>
      <c r="AP46" s="466">
        <v>400013.66616999998</v>
      </c>
      <c r="AQ46" s="469">
        <v>0.19268060000000001</v>
      </c>
      <c r="AR46" s="468">
        <v>158.8811</v>
      </c>
      <c r="AS46" s="466" t="s">
        <v>472</v>
      </c>
      <c r="AT46" s="468">
        <v>21.062799999999999</v>
      </c>
    </row>
    <row r="47" spans="1:46">
      <c r="A47" t="s">
        <v>652</v>
      </c>
      <c r="B47" t="s">
        <v>1136</v>
      </c>
      <c r="C47" s="15">
        <v>0.33958333333333335</v>
      </c>
      <c r="E47" s="16">
        <v>300</v>
      </c>
      <c r="F47" s="16" t="s">
        <v>744</v>
      </c>
      <c r="G47" s="16">
        <v>1190</v>
      </c>
      <c r="H47" s="16">
        <v>1102</v>
      </c>
      <c r="I47" s="324" t="s">
        <v>1051</v>
      </c>
      <c r="J47" s="16" t="s">
        <v>621</v>
      </c>
      <c r="K47" s="16">
        <v>4</v>
      </c>
      <c r="L47" s="16">
        <v>180</v>
      </c>
      <c r="M47" s="19">
        <v>5889.9508999999998</v>
      </c>
      <c r="S47" s="431" t="s">
        <v>652</v>
      </c>
      <c r="T47" s="354">
        <v>36</v>
      </c>
      <c r="U47" s="438">
        <v>0</v>
      </c>
      <c r="V47" s="432" t="s">
        <v>165</v>
      </c>
      <c r="W47" s="467">
        <v>-89.519849367846732</v>
      </c>
      <c r="X47" s="467">
        <v>15.232167747270607</v>
      </c>
      <c r="Y47" s="467">
        <v>540.85554658741648</v>
      </c>
      <c r="Z47" s="471">
        <v>93.436080000000004</v>
      </c>
      <c r="AA47" s="471">
        <v>18.835460000000001</v>
      </c>
      <c r="AB47" s="468">
        <v>252.74879999999999</v>
      </c>
      <c r="AC47" s="468">
        <v>58.837699999999998</v>
      </c>
      <c r="AD47" s="470">
        <v>8.3417437559999996</v>
      </c>
      <c r="AE47" s="468">
        <v>1.1679999999999999</v>
      </c>
      <c r="AF47" s="468">
        <v>0.185</v>
      </c>
      <c r="AG47" s="468">
        <v>3.85</v>
      </c>
      <c r="AH47" s="468">
        <v>96.667000000000002</v>
      </c>
      <c r="AI47" s="467">
        <v>1791.396</v>
      </c>
      <c r="AJ47" s="468">
        <v>1.7594099999999999</v>
      </c>
      <c r="AK47" s="468">
        <v>5.9315800000000003</v>
      </c>
      <c r="AL47" s="468">
        <v>22.388100000000001</v>
      </c>
      <c r="AM47" s="468">
        <v>1.5646800000000001</v>
      </c>
      <c r="AN47" s="466">
        <v>147519995</v>
      </c>
      <c r="AO47" s="469">
        <v>0.40607789999999999</v>
      </c>
      <c r="AP47" s="466">
        <v>400096.54788999999</v>
      </c>
      <c r="AQ47" s="469">
        <v>0.20195289999999999</v>
      </c>
      <c r="AR47" s="468">
        <v>158.91210000000001</v>
      </c>
      <c r="AS47" s="466" t="s">
        <v>472</v>
      </c>
      <c r="AT47" s="468">
        <v>21.0319</v>
      </c>
    </row>
    <row r="48" spans="1:46">
      <c r="A48" t="s">
        <v>652</v>
      </c>
      <c r="B48" t="s">
        <v>814</v>
      </c>
      <c r="C48" s="15">
        <v>0.34583333333333338</v>
      </c>
      <c r="E48" s="16">
        <v>300</v>
      </c>
      <c r="F48" s="16" t="s">
        <v>744</v>
      </c>
      <c r="G48" s="16">
        <v>1190</v>
      </c>
      <c r="H48" s="16">
        <v>1102</v>
      </c>
      <c r="I48" s="324" t="s">
        <v>1225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652</v>
      </c>
      <c r="T48" s="354">
        <v>50</v>
      </c>
      <c r="U48" s="438">
        <v>0</v>
      </c>
      <c r="V48" s="432" t="s">
        <v>165</v>
      </c>
      <c r="W48" s="467">
        <v>-89.275206178804098</v>
      </c>
      <c r="X48" s="467">
        <v>13.160393765108019</v>
      </c>
      <c r="Y48" s="467">
        <v>915.46566019389638</v>
      </c>
      <c r="Z48" s="471">
        <v>93.48818</v>
      </c>
      <c r="AA48" s="471">
        <v>18.824950000000001</v>
      </c>
      <c r="AB48" s="468">
        <v>254.73429999999999</v>
      </c>
      <c r="AC48" s="468">
        <v>57.037100000000002</v>
      </c>
      <c r="AD48" s="470">
        <v>8.4921544501999993</v>
      </c>
      <c r="AE48" s="468">
        <v>1.1910000000000001</v>
      </c>
      <c r="AF48" s="468">
        <v>0.188</v>
      </c>
      <c r="AG48" s="468">
        <v>3.85</v>
      </c>
      <c r="AH48" s="468">
        <v>96.68</v>
      </c>
      <c r="AI48" s="467">
        <v>1790.893</v>
      </c>
      <c r="AJ48" s="468">
        <v>1.7267300000000001</v>
      </c>
      <c r="AK48" s="468">
        <v>5.9415699999999996</v>
      </c>
      <c r="AL48" s="468">
        <v>22.312280000000001</v>
      </c>
      <c r="AM48" s="468">
        <v>1.56473</v>
      </c>
      <c r="AN48" s="466">
        <v>147520214</v>
      </c>
      <c r="AO48" s="469">
        <v>0.40511710000000001</v>
      </c>
      <c r="AP48" s="466">
        <v>400208.77067</v>
      </c>
      <c r="AQ48" s="469">
        <v>0.21362429999999999</v>
      </c>
      <c r="AR48" s="468">
        <v>158.95230000000001</v>
      </c>
      <c r="AS48" s="466" t="s">
        <v>472</v>
      </c>
      <c r="AT48" s="468">
        <v>20.991800000000001</v>
      </c>
    </row>
    <row r="49" spans="1:46">
      <c r="A49" t="s">
        <v>1188</v>
      </c>
      <c r="B49" t="s">
        <v>1214</v>
      </c>
      <c r="C49" s="15">
        <v>0.35347222222222219</v>
      </c>
      <c r="E49" s="16">
        <v>30</v>
      </c>
      <c r="F49" s="16" t="s">
        <v>744</v>
      </c>
      <c r="G49" s="16">
        <v>1190</v>
      </c>
      <c r="H49" s="16">
        <v>1102</v>
      </c>
      <c r="I49" t="s">
        <v>1181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1188</v>
      </c>
      <c r="T49" s="354"/>
      <c r="U49" s="438"/>
      <c r="V49" s="342"/>
      <c r="W49"/>
      <c r="X49"/>
      <c r="Y49"/>
      <c r="Z49" s="471">
        <v>93.535039999999995</v>
      </c>
      <c r="AA49" s="471">
        <v>18.81532</v>
      </c>
      <c r="AB49" s="468">
        <v>256.3759</v>
      </c>
      <c r="AC49" s="468">
        <v>55.423000000000002</v>
      </c>
      <c r="AD49" s="470">
        <v>8.6258528451000007</v>
      </c>
      <c r="AE49" s="468">
        <v>1.2130000000000001</v>
      </c>
      <c r="AF49" s="468">
        <v>0.192</v>
      </c>
      <c r="AG49" s="468">
        <v>3.85</v>
      </c>
      <c r="AH49" s="468">
        <v>96.691000000000003</v>
      </c>
      <c r="AI49" s="467">
        <v>1790.424</v>
      </c>
      <c r="AJ49" s="468">
        <v>1.6982200000000001</v>
      </c>
      <c r="AK49" s="468">
        <v>5.9507199999999996</v>
      </c>
      <c r="AL49" s="468">
        <v>22.244879999999998</v>
      </c>
      <c r="AM49" s="468">
        <v>1.5647899999999999</v>
      </c>
      <c r="AN49" s="466">
        <v>147520408.19999999</v>
      </c>
      <c r="AO49" s="469">
        <v>0.40426279999999998</v>
      </c>
      <c r="AP49" s="466">
        <v>400313.75381999998</v>
      </c>
      <c r="AQ49" s="469">
        <v>0.22375</v>
      </c>
      <c r="AR49" s="468">
        <v>158.98849999999999</v>
      </c>
      <c r="AS49" s="466" t="s">
        <v>472</v>
      </c>
      <c r="AT49" s="468">
        <v>20.9556</v>
      </c>
    </row>
    <row r="50" spans="1:46">
      <c r="A50" t="s">
        <v>745</v>
      </c>
      <c r="B50" t="s">
        <v>1215</v>
      </c>
      <c r="C50" s="15">
        <v>0.35694444444444445</v>
      </c>
      <c r="E50" s="16">
        <v>300</v>
      </c>
      <c r="F50" s="16" t="s">
        <v>744</v>
      </c>
      <c r="G50" s="16">
        <v>1190</v>
      </c>
      <c r="H50" s="16">
        <v>1102</v>
      </c>
      <c r="I50" s="324" t="s">
        <v>1226</v>
      </c>
      <c r="J50" s="16" t="s">
        <v>621</v>
      </c>
      <c r="K50" s="16">
        <v>4</v>
      </c>
      <c r="L50" s="16">
        <v>180</v>
      </c>
      <c r="M50" s="19">
        <v>5889.9508999999998</v>
      </c>
      <c r="S50" s="431" t="s">
        <v>1262</v>
      </c>
      <c r="T50" s="354">
        <v>10</v>
      </c>
      <c r="U50" s="438">
        <v>0</v>
      </c>
      <c r="V50" s="432" t="s">
        <v>165</v>
      </c>
      <c r="W50" s="467">
        <v>-87.390536167194028</v>
      </c>
      <c r="X50" s="467">
        <v>-6.316106876231208</v>
      </c>
      <c r="Y50" s="467">
        <v>183.13682007745592</v>
      </c>
      <c r="Z50" s="471">
        <v>93.582459999999998</v>
      </c>
      <c r="AA50" s="471">
        <v>18.805440000000001</v>
      </c>
      <c r="AB50" s="468">
        <v>257.91759999999999</v>
      </c>
      <c r="AC50" s="468">
        <v>53.798499999999997</v>
      </c>
      <c r="AD50" s="470">
        <v>8.7595512400000004</v>
      </c>
      <c r="AE50" s="468">
        <v>1.238</v>
      </c>
      <c r="AF50" s="468">
        <v>0.19600000000000001</v>
      </c>
      <c r="AG50" s="468">
        <v>3.85</v>
      </c>
      <c r="AH50" s="468">
        <v>96.703000000000003</v>
      </c>
      <c r="AI50" s="467">
        <v>1789.933</v>
      </c>
      <c r="AJ50" s="468">
        <v>1.6702399999999999</v>
      </c>
      <c r="AK50" s="468">
        <v>5.9600999999999997</v>
      </c>
      <c r="AL50" s="468">
        <v>22.177479999999999</v>
      </c>
      <c r="AM50" s="468">
        <v>1.56484</v>
      </c>
      <c r="AN50" s="466">
        <v>147520602.09999999</v>
      </c>
      <c r="AO50" s="469">
        <v>0.40340809999999999</v>
      </c>
      <c r="AP50" s="466">
        <v>400423.53869000002</v>
      </c>
      <c r="AQ50" s="469">
        <v>0.2336289</v>
      </c>
      <c r="AR50" s="468">
        <v>159.02520000000001</v>
      </c>
      <c r="AS50" s="466" t="s">
        <v>472</v>
      </c>
      <c r="AT50" s="468">
        <v>20.919</v>
      </c>
    </row>
    <row r="51" spans="1:46">
      <c r="A51" t="s">
        <v>745</v>
      </c>
      <c r="B51" t="s">
        <v>1217</v>
      </c>
      <c r="C51" s="15">
        <v>0.3611111111111111</v>
      </c>
      <c r="E51" s="16">
        <v>300</v>
      </c>
      <c r="F51" s="16" t="s">
        <v>744</v>
      </c>
      <c r="G51" s="16">
        <v>1190</v>
      </c>
      <c r="H51" s="16">
        <v>1102</v>
      </c>
      <c r="I51" s="324" t="s">
        <v>1227</v>
      </c>
      <c r="J51" s="16" t="s">
        <v>621</v>
      </c>
      <c r="K51" s="16">
        <v>4</v>
      </c>
      <c r="L51" s="16">
        <v>180</v>
      </c>
      <c r="M51" s="19">
        <v>5889.9508999999998</v>
      </c>
      <c r="S51" s="431" t="s">
        <v>1262</v>
      </c>
      <c r="T51" s="354">
        <v>24</v>
      </c>
      <c r="U51" s="438">
        <v>0</v>
      </c>
      <c r="V51" s="432" t="s">
        <v>165</v>
      </c>
      <c r="W51" s="467">
        <v>-87.482609795419023</v>
      </c>
      <c r="X51" s="467">
        <v>-5.1235059177120741</v>
      </c>
      <c r="Y51" s="467">
        <v>566.57773719593479</v>
      </c>
      <c r="Z51" s="471">
        <v>93.618409999999997</v>
      </c>
      <c r="AA51" s="471">
        <v>18.79787</v>
      </c>
      <c r="AB51" s="468">
        <v>259.01639999999998</v>
      </c>
      <c r="AC51" s="468">
        <v>52.574399999999997</v>
      </c>
      <c r="AD51" s="470">
        <v>8.8598250361000002</v>
      </c>
      <c r="AE51" s="468">
        <v>1.258</v>
      </c>
      <c r="AF51" s="468">
        <v>0.19900000000000001</v>
      </c>
      <c r="AG51" s="468">
        <v>3.85</v>
      </c>
      <c r="AH51" s="468">
        <v>96.710999999999999</v>
      </c>
      <c r="AI51" s="467">
        <v>1789.5509999999999</v>
      </c>
      <c r="AJ51" s="468">
        <v>1.6496299999999999</v>
      </c>
      <c r="AK51" s="468">
        <v>5.9672799999999997</v>
      </c>
      <c r="AL51" s="468">
        <v>22.126930000000002</v>
      </c>
      <c r="AM51" s="468">
        <v>1.56488</v>
      </c>
      <c r="AN51" s="466">
        <v>147520747.19999999</v>
      </c>
      <c r="AO51" s="469">
        <v>0.40276689999999998</v>
      </c>
      <c r="AP51" s="466">
        <v>400508.95577</v>
      </c>
      <c r="AQ51" s="469">
        <v>0.24086930000000001</v>
      </c>
      <c r="AR51" s="468">
        <v>159.0531</v>
      </c>
      <c r="AS51" s="466" t="s">
        <v>472</v>
      </c>
      <c r="AT51" s="468">
        <v>20.891200000000001</v>
      </c>
    </row>
    <row r="52" spans="1:46">
      <c r="A52" t="s">
        <v>1188</v>
      </c>
      <c r="B52" t="s">
        <v>1218</v>
      </c>
      <c r="C52" s="15">
        <v>0.3666666666666667</v>
      </c>
      <c r="E52" s="16">
        <v>30</v>
      </c>
      <c r="F52" s="16" t="s">
        <v>744</v>
      </c>
      <c r="G52" s="16">
        <v>1190</v>
      </c>
      <c r="H52" s="16">
        <v>1102</v>
      </c>
      <c r="I52" t="s">
        <v>1181</v>
      </c>
      <c r="J52" s="16" t="s">
        <v>621</v>
      </c>
      <c r="K52" s="16">
        <v>4</v>
      </c>
      <c r="L52" s="16">
        <v>180</v>
      </c>
      <c r="M52" s="19">
        <v>5889.9508999999998</v>
      </c>
      <c r="S52" s="431" t="s">
        <v>1188</v>
      </c>
      <c r="T52" s="354"/>
      <c r="U52" s="438"/>
      <c r="V52" s="342"/>
      <c r="W52"/>
      <c r="X52"/>
      <c r="Y52"/>
      <c r="Z52" s="471">
        <v>93.648619999999994</v>
      </c>
      <c r="AA52" s="471">
        <v>18.791450000000001</v>
      </c>
      <c r="AB52" s="468">
        <v>259.89819999999997</v>
      </c>
      <c r="AC52" s="468">
        <v>51.551000000000002</v>
      </c>
      <c r="AD52" s="470">
        <v>8.9433865329</v>
      </c>
      <c r="AE52" s="468">
        <v>1.276</v>
      </c>
      <c r="AF52" s="468">
        <v>0.20200000000000001</v>
      </c>
      <c r="AG52" s="468">
        <v>3.85</v>
      </c>
      <c r="AH52" s="468">
        <v>96.718999999999994</v>
      </c>
      <c r="AI52" s="467">
        <v>1789.2239999999999</v>
      </c>
      <c r="AJ52" s="468">
        <v>1.6327</v>
      </c>
      <c r="AK52" s="468">
        <v>5.9733599999999996</v>
      </c>
      <c r="AL52" s="468">
        <v>22.084810000000001</v>
      </c>
      <c r="AM52" s="468">
        <v>1.56491</v>
      </c>
      <c r="AN52" s="466">
        <v>147520867.90000001</v>
      </c>
      <c r="AO52" s="469">
        <v>0.40223249999999999</v>
      </c>
      <c r="AP52" s="466">
        <v>400582.10965</v>
      </c>
      <c r="AQ52" s="469">
        <v>0.2467886</v>
      </c>
      <c r="AR52" s="468">
        <v>159.07650000000001</v>
      </c>
      <c r="AS52" s="466" t="s">
        <v>472</v>
      </c>
      <c r="AT52" s="468">
        <v>20.867799999999999</v>
      </c>
    </row>
    <row r="53" spans="1:46">
      <c r="A53" t="s">
        <v>1172</v>
      </c>
      <c r="B53" t="s">
        <v>746</v>
      </c>
      <c r="C53" s="15">
        <v>0.36805555555555558</v>
      </c>
      <c r="E53" s="16">
        <v>600</v>
      </c>
      <c r="F53" s="16" t="s">
        <v>744</v>
      </c>
      <c r="G53" s="16">
        <v>1190</v>
      </c>
      <c r="H53" s="16">
        <v>1102</v>
      </c>
      <c r="I53" t="s">
        <v>316</v>
      </c>
      <c r="J53" s="16" t="s">
        <v>621</v>
      </c>
      <c r="K53" s="16">
        <v>4</v>
      </c>
      <c r="L53" s="16">
        <v>180</v>
      </c>
      <c r="M53" s="19">
        <v>5889.9508999999998</v>
      </c>
      <c r="S53"/>
      <c r="T53" s="354"/>
      <c r="U53" s="438"/>
      <c r="V53" s="342"/>
      <c r="W53"/>
      <c r="X53"/>
      <c r="Y53"/>
    </row>
    <row r="54" spans="1:46">
      <c r="A54" t="s">
        <v>998</v>
      </c>
      <c r="B54" t="s">
        <v>634</v>
      </c>
      <c r="C54" s="15">
        <v>0.38263888888888892</v>
      </c>
      <c r="E54" s="16">
        <v>30</v>
      </c>
      <c r="F54" s="16" t="s">
        <v>744</v>
      </c>
      <c r="G54" s="16">
        <v>1190</v>
      </c>
      <c r="H54" s="16">
        <v>1102</v>
      </c>
      <c r="I54" s="35" t="s">
        <v>526</v>
      </c>
      <c r="J54" s="16" t="s">
        <v>620</v>
      </c>
      <c r="K54" s="16">
        <v>4</v>
      </c>
      <c r="L54" s="16">
        <v>180</v>
      </c>
      <c r="M54" s="8">
        <v>5891.451</v>
      </c>
      <c r="S54"/>
      <c r="T54" s="354"/>
      <c r="U54" s="438"/>
      <c r="V54" s="342"/>
      <c r="W54"/>
      <c r="X54"/>
      <c r="Y54"/>
    </row>
    <row r="55" spans="1:46">
      <c r="A55" t="s">
        <v>988</v>
      </c>
      <c r="B55" t="s">
        <v>641</v>
      </c>
      <c r="C55" s="15">
        <v>0.38680555555555557</v>
      </c>
      <c r="E55" s="16">
        <v>300</v>
      </c>
      <c r="F55" s="16" t="s">
        <v>744</v>
      </c>
      <c r="G55" s="16">
        <v>1190</v>
      </c>
      <c r="H55" s="16">
        <v>999</v>
      </c>
      <c r="I55" t="s">
        <v>1300</v>
      </c>
      <c r="J55" s="16" t="s">
        <v>621</v>
      </c>
      <c r="K55" s="16">
        <v>4</v>
      </c>
      <c r="L55" s="16">
        <v>180</v>
      </c>
      <c r="M55" s="19">
        <v>5889.9508999999998</v>
      </c>
      <c r="S55" s="431" t="s">
        <v>375</v>
      </c>
      <c r="T55" s="354">
        <v>0</v>
      </c>
      <c r="U55" s="438">
        <v>0</v>
      </c>
      <c r="V55" s="431" t="s">
        <v>198</v>
      </c>
      <c r="W55" s="467">
        <v>-132.83733258761589</v>
      </c>
      <c r="X55" s="467">
        <v>81.82169097398787</v>
      </c>
      <c r="Y55" s="467">
        <v>175.00315417407478</v>
      </c>
      <c r="Z55" s="471">
        <v>93.847880000000004</v>
      </c>
      <c r="AA55" s="471">
        <v>18.748259999999998</v>
      </c>
      <c r="AB55" s="468">
        <v>264.96570000000003</v>
      </c>
      <c r="AC55" s="468">
        <v>44.9529</v>
      </c>
      <c r="AD55" s="470">
        <v>9.4781801124000005</v>
      </c>
      <c r="AE55" s="468">
        <v>1.413</v>
      </c>
      <c r="AF55" s="468">
        <v>0.224</v>
      </c>
      <c r="AG55" s="468">
        <v>3.84</v>
      </c>
      <c r="AH55" s="468">
        <v>96.766000000000005</v>
      </c>
      <c r="AI55" s="467">
        <v>1786.9559999999999</v>
      </c>
      <c r="AJ55" s="468">
        <v>1.5300800000000001</v>
      </c>
      <c r="AK55" s="468">
        <v>6.0141799999999996</v>
      </c>
      <c r="AL55" s="468">
        <v>21.81523</v>
      </c>
      <c r="AM55" s="468">
        <v>1.5651200000000001</v>
      </c>
      <c r="AN55" s="466">
        <v>147521636.90000001</v>
      </c>
      <c r="AO55" s="469">
        <v>0.39880919999999997</v>
      </c>
      <c r="AP55" s="466">
        <v>401090.54999000003</v>
      </c>
      <c r="AQ55" s="469">
        <v>0.28203349999999999</v>
      </c>
      <c r="AR55" s="468">
        <v>159.23150000000001</v>
      </c>
      <c r="AS55" s="466" t="s">
        <v>472</v>
      </c>
      <c r="AT55" s="468">
        <v>20.713200000000001</v>
      </c>
    </row>
    <row r="56" spans="1:46">
      <c r="A56" t="s">
        <v>988</v>
      </c>
      <c r="B56" t="s">
        <v>642</v>
      </c>
      <c r="C56" s="15">
        <v>0.3923611111111111</v>
      </c>
      <c r="E56" s="16">
        <v>300</v>
      </c>
      <c r="F56" s="16" t="s">
        <v>744</v>
      </c>
      <c r="G56" s="16">
        <v>1190</v>
      </c>
      <c r="H56" s="16">
        <v>1102</v>
      </c>
      <c r="I56" t="s">
        <v>327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375</v>
      </c>
      <c r="T56" s="354">
        <v>0</v>
      </c>
      <c r="U56" s="438">
        <v>0</v>
      </c>
      <c r="V56" s="431" t="s">
        <v>201</v>
      </c>
      <c r="W56" s="467">
        <v>-136.56268004612056</v>
      </c>
      <c r="X56" s="467">
        <v>82.335002214993239</v>
      </c>
      <c r="Y56" s="467">
        <v>401.19604262038456</v>
      </c>
      <c r="Z56" s="471">
        <v>93.8994</v>
      </c>
      <c r="AA56" s="471">
        <v>18.736920000000001</v>
      </c>
      <c r="AB56" s="468">
        <v>266.11090000000002</v>
      </c>
      <c r="AC56" s="468">
        <v>43.295000000000002</v>
      </c>
      <c r="AD56" s="470">
        <v>9.6118785072000001</v>
      </c>
      <c r="AE56" s="468">
        <v>1.456</v>
      </c>
      <c r="AF56" s="468">
        <v>0.23</v>
      </c>
      <c r="AG56" s="468">
        <v>3.84</v>
      </c>
      <c r="AH56" s="468">
        <v>96.778999999999996</v>
      </c>
      <c r="AI56" s="467">
        <v>1786.3440000000001</v>
      </c>
      <c r="AJ56" s="468">
        <v>1.50607</v>
      </c>
      <c r="AK56" s="468">
        <v>6.0248600000000003</v>
      </c>
      <c r="AL56" s="468">
        <v>21.74783</v>
      </c>
      <c r="AM56" s="468">
        <v>1.56517</v>
      </c>
      <c r="AN56" s="466">
        <v>147521828.19999999</v>
      </c>
      <c r="AO56" s="469">
        <v>0.39795269999999999</v>
      </c>
      <c r="AP56" s="466">
        <v>401227.87573000003</v>
      </c>
      <c r="AQ56" s="469">
        <v>0.29008420000000001</v>
      </c>
      <c r="AR56" s="468">
        <v>159.27170000000001</v>
      </c>
      <c r="AS56" s="466" t="s">
        <v>472</v>
      </c>
      <c r="AT56" s="468">
        <v>20.672999999999998</v>
      </c>
    </row>
    <row r="57" spans="1:46">
      <c r="A57" t="s">
        <v>988</v>
      </c>
      <c r="B57" t="s">
        <v>1066</v>
      </c>
      <c r="C57" s="15">
        <v>0.3979166666666667</v>
      </c>
      <c r="E57" s="16">
        <v>300</v>
      </c>
      <c r="F57" s="16" t="s">
        <v>744</v>
      </c>
      <c r="G57" s="16">
        <v>1190</v>
      </c>
      <c r="H57" s="16">
        <v>1102</v>
      </c>
      <c r="I57" t="s">
        <v>747</v>
      </c>
      <c r="J57" s="16" t="s">
        <v>621</v>
      </c>
      <c r="K57" s="16">
        <v>4</v>
      </c>
      <c r="L57" s="16">
        <v>180</v>
      </c>
      <c r="M57" s="19">
        <v>5889.9508999999998</v>
      </c>
      <c r="S57" s="431" t="s">
        <v>375</v>
      </c>
      <c r="T57" s="354">
        <v>0</v>
      </c>
      <c r="U57" s="438">
        <v>7</v>
      </c>
      <c r="V57" s="431" t="s">
        <v>198</v>
      </c>
      <c r="W57" s="467">
        <v>-144.38722109218531</v>
      </c>
      <c r="X57" s="467">
        <v>83.189884063702806</v>
      </c>
      <c r="Y57" s="467">
        <v>988.56853165508301</v>
      </c>
      <c r="Z57" s="471">
        <v>93.951650000000001</v>
      </c>
      <c r="AA57" s="471">
        <v>18.725380000000001</v>
      </c>
      <c r="AB57" s="468">
        <v>267.21899999999999</v>
      </c>
      <c r="AC57" s="468">
        <v>41.635399999999997</v>
      </c>
      <c r="AD57" s="470">
        <v>9.7455769019999998</v>
      </c>
      <c r="AE57" s="468">
        <v>1.5029999999999999</v>
      </c>
      <c r="AF57" s="468">
        <v>0.23799999999999999</v>
      </c>
      <c r="AG57" s="468">
        <v>3.84</v>
      </c>
      <c r="AH57" s="468">
        <v>96.790999999999997</v>
      </c>
      <c r="AI57" s="467">
        <v>1785.7159999999999</v>
      </c>
      <c r="AJ57" s="468">
        <v>1.4827699999999999</v>
      </c>
      <c r="AK57" s="468">
        <v>6.0357099999999999</v>
      </c>
      <c r="AL57" s="468">
        <v>21.680430000000001</v>
      </c>
      <c r="AM57" s="468">
        <v>1.5652200000000001</v>
      </c>
      <c r="AN57" s="466">
        <v>147522019</v>
      </c>
      <c r="AO57" s="469">
        <v>0.3970958</v>
      </c>
      <c r="AP57" s="466">
        <v>401368.98872999998</v>
      </c>
      <c r="AQ57" s="469">
        <v>0.29781180000000002</v>
      </c>
      <c r="AR57" s="468">
        <v>159.3125</v>
      </c>
      <c r="AS57" s="466" t="s">
        <v>472</v>
      </c>
      <c r="AT57" s="468">
        <v>20.632300000000001</v>
      </c>
    </row>
    <row r="58" spans="1:46">
      <c r="A58" t="s">
        <v>988</v>
      </c>
      <c r="B58" t="s">
        <v>1068</v>
      </c>
      <c r="C58" s="15">
        <v>0.40347222222222223</v>
      </c>
      <c r="E58" s="16">
        <v>300</v>
      </c>
      <c r="F58" s="16" t="s">
        <v>744</v>
      </c>
      <c r="G58" s="16">
        <v>1190</v>
      </c>
      <c r="H58" s="16">
        <v>1102</v>
      </c>
      <c r="I58" s="435" t="s">
        <v>82</v>
      </c>
      <c r="J58" s="16" t="s">
        <v>621</v>
      </c>
      <c r="K58" s="16">
        <v>4</v>
      </c>
      <c r="L58" s="16">
        <v>180</v>
      </c>
      <c r="M58" s="19">
        <v>5889.9508999999998</v>
      </c>
      <c r="S58" s="431" t="s">
        <v>375</v>
      </c>
      <c r="T58" s="354">
        <v>0</v>
      </c>
      <c r="U58" s="438">
        <v>10.5</v>
      </c>
      <c r="V58" s="435" t="s">
        <v>83</v>
      </c>
      <c r="W58" s="467">
        <v>-148.80364515231989</v>
      </c>
      <c r="X58" s="467">
        <v>83.558936902203897</v>
      </c>
      <c r="Y58" s="467">
        <v>1396.5411219645939</v>
      </c>
      <c r="Z58" s="471">
        <v>94.004639999999995</v>
      </c>
      <c r="AA58" s="471">
        <v>18.713650000000001</v>
      </c>
      <c r="AB58" s="468">
        <v>268.2946</v>
      </c>
      <c r="AC58" s="468">
        <v>39.974800000000002</v>
      </c>
      <c r="AD58" s="470">
        <v>9.8792752967999995</v>
      </c>
      <c r="AE58" s="468">
        <v>1.554</v>
      </c>
      <c r="AF58" s="468">
        <v>0.246</v>
      </c>
      <c r="AG58" s="468">
        <v>3.84</v>
      </c>
      <c r="AH58" s="468">
        <v>96.804000000000002</v>
      </c>
      <c r="AI58" s="467">
        <v>1785.0730000000001</v>
      </c>
      <c r="AJ58" s="468">
        <v>1.4601900000000001</v>
      </c>
      <c r="AK58" s="468">
        <v>6.0467300000000002</v>
      </c>
      <c r="AL58" s="468">
        <v>21.613040000000002</v>
      </c>
      <c r="AM58" s="468">
        <v>1.56528</v>
      </c>
      <c r="AN58" s="466">
        <v>147522209.40000001</v>
      </c>
      <c r="AO58" s="469">
        <v>0.3962386</v>
      </c>
      <c r="AP58" s="466">
        <v>401513.73177000001</v>
      </c>
      <c r="AQ58" s="469">
        <v>0.30520740000000002</v>
      </c>
      <c r="AR58" s="468">
        <v>159.35400000000001</v>
      </c>
      <c r="AS58" s="466" t="s">
        <v>472</v>
      </c>
      <c r="AT58" s="468">
        <v>20.590900000000001</v>
      </c>
    </row>
    <row r="59" spans="1:46">
      <c r="A59" t="s">
        <v>1163</v>
      </c>
      <c r="B59" t="s">
        <v>1069</v>
      </c>
      <c r="C59" s="15">
        <v>0.40902777777777777</v>
      </c>
      <c r="E59" s="16">
        <v>300</v>
      </c>
      <c r="F59" s="16" t="s">
        <v>744</v>
      </c>
      <c r="G59" s="16">
        <v>1190</v>
      </c>
      <c r="H59" s="16">
        <v>1102</v>
      </c>
      <c r="I59" t="s">
        <v>1300</v>
      </c>
      <c r="J59" s="16" t="s">
        <v>621</v>
      </c>
      <c r="K59" s="16">
        <v>4</v>
      </c>
      <c r="L59" s="16">
        <v>180</v>
      </c>
      <c r="M59" s="19">
        <v>5889.9508999999998</v>
      </c>
      <c r="S59" s="431" t="s">
        <v>1132</v>
      </c>
      <c r="T59" s="354">
        <v>0</v>
      </c>
      <c r="U59" s="438">
        <v>0</v>
      </c>
      <c r="V59" s="431" t="s">
        <v>199</v>
      </c>
      <c r="W59" s="467">
        <v>-52.876690684610224</v>
      </c>
      <c r="X59" s="467">
        <v>-79.226111038265387</v>
      </c>
      <c r="Y59" s="467">
        <v>175.26292312031364</v>
      </c>
      <c r="Z59" s="471">
        <v>94.058390000000003</v>
      </c>
      <c r="AA59" s="471">
        <v>18.701730000000001</v>
      </c>
      <c r="AB59" s="468">
        <v>269.3417</v>
      </c>
      <c r="AC59" s="468">
        <v>38.314</v>
      </c>
      <c r="AD59" s="470">
        <v>10.012973691699999</v>
      </c>
      <c r="AE59" s="468">
        <v>1.61</v>
      </c>
      <c r="AF59" s="468">
        <v>0.255</v>
      </c>
      <c r="AG59" s="468">
        <v>3.84</v>
      </c>
      <c r="AH59" s="468">
        <v>96.816999999999993</v>
      </c>
      <c r="AI59" s="467">
        <v>1784.414</v>
      </c>
      <c r="AJ59" s="468">
        <v>1.43834</v>
      </c>
      <c r="AK59" s="468">
        <v>6.0579000000000001</v>
      </c>
      <c r="AL59" s="468">
        <v>21.545639999999999</v>
      </c>
      <c r="AM59" s="468">
        <v>1.5653300000000001</v>
      </c>
      <c r="AN59" s="466">
        <v>147522399.40000001</v>
      </c>
      <c r="AO59" s="469">
        <v>0.39538119999999999</v>
      </c>
      <c r="AP59" s="466">
        <v>401661.94348999998</v>
      </c>
      <c r="AQ59" s="469">
        <v>0.31226280000000001</v>
      </c>
      <c r="AR59" s="468">
        <v>159.39619999999999</v>
      </c>
      <c r="AS59" s="466" t="s">
        <v>472</v>
      </c>
      <c r="AT59" s="468">
        <v>20.5488</v>
      </c>
    </row>
    <row r="60" spans="1:46">
      <c r="A60" t="s">
        <v>1163</v>
      </c>
      <c r="B60" t="s">
        <v>1071</v>
      </c>
      <c r="C60" s="15">
        <v>0.4145833333333333</v>
      </c>
      <c r="E60" s="16">
        <v>300</v>
      </c>
      <c r="F60" s="16" t="s">
        <v>744</v>
      </c>
      <c r="G60" s="16">
        <v>1190</v>
      </c>
      <c r="H60" s="16">
        <v>1102</v>
      </c>
      <c r="I60" t="s">
        <v>327</v>
      </c>
      <c r="J60" s="16" t="s">
        <v>621</v>
      </c>
      <c r="K60" s="16">
        <v>4</v>
      </c>
      <c r="L60" s="16">
        <v>180</v>
      </c>
      <c r="M60" s="19">
        <v>5889.9508999999998</v>
      </c>
      <c r="S60" s="431" t="s">
        <v>1132</v>
      </c>
      <c r="T60" s="354">
        <v>0</v>
      </c>
      <c r="U60" s="438">
        <v>0</v>
      </c>
      <c r="V60" s="431" t="s">
        <v>202</v>
      </c>
      <c r="W60" s="467">
        <v>-49.875577105568212</v>
      </c>
      <c r="X60" s="467">
        <v>-79.866700214174628</v>
      </c>
      <c r="Y60" s="467">
        <v>401.77898368115893</v>
      </c>
      <c r="Z60" s="471">
        <v>94.112930000000006</v>
      </c>
      <c r="AA60" s="471">
        <v>18.689640000000001</v>
      </c>
      <c r="AB60" s="468">
        <v>270.3639</v>
      </c>
      <c r="AC60" s="468">
        <v>36.653300000000002</v>
      </c>
      <c r="AD60" s="470">
        <v>10.146672086500001</v>
      </c>
      <c r="AE60" s="468">
        <v>1.671</v>
      </c>
      <c r="AF60" s="468">
        <v>0.26400000000000001</v>
      </c>
      <c r="AG60" s="468">
        <v>3.84</v>
      </c>
      <c r="AH60" s="468">
        <v>96.83</v>
      </c>
      <c r="AI60" s="467">
        <v>1783.741</v>
      </c>
      <c r="AJ60" s="468">
        <v>1.4172499999999999</v>
      </c>
      <c r="AK60" s="468">
        <v>6.0692199999999996</v>
      </c>
      <c r="AL60" s="468">
        <v>21.47824</v>
      </c>
      <c r="AM60" s="468">
        <v>1.56538</v>
      </c>
      <c r="AN60" s="466">
        <v>147522588.90000001</v>
      </c>
      <c r="AO60" s="469">
        <v>0.39452340000000002</v>
      </c>
      <c r="AP60" s="466">
        <v>401813.45866</v>
      </c>
      <c r="AQ60" s="469">
        <v>0.31896999999999998</v>
      </c>
      <c r="AR60" s="468">
        <v>159.43899999999999</v>
      </c>
      <c r="AS60" s="466" t="s">
        <v>472</v>
      </c>
      <c r="AT60" s="468">
        <v>20.5061</v>
      </c>
    </row>
    <row r="61" spans="1:46">
      <c r="A61" t="s">
        <v>1163</v>
      </c>
      <c r="B61" t="s">
        <v>1072</v>
      </c>
      <c r="C61" s="15">
        <v>0.4201388888888889</v>
      </c>
      <c r="E61" s="16">
        <v>300</v>
      </c>
      <c r="F61" s="16" t="s">
        <v>744</v>
      </c>
      <c r="G61" s="16">
        <v>1190</v>
      </c>
      <c r="H61" s="16">
        <v>1102</v>
      </c>
      <c r="I61" t="s">
        <v>912</v>
      </c>
      <c r="J61" s="16" t="s">
        <v>621</v>
      </c>
      <c r="K61" s="16">
        <v>4</v>
      </c>
      <c r="L61" s="16">
        <v>180</v>
      </c>
      <c r="M61" s="19">
        <v>5889.9508999999998</v>
      </c>
      <c r="S61" s="431" t="s">
        <v>1132</v>
      </c>
      <c r="T61" s="354">
        <v>0</v>
      </c>
      <c r="U61" s="438">
        <v>-7</v>
      </c>
      <c r="V61" s="431" t="s">
        <v>199</v>
      </c>
      <c r="W61" s="467">
        <v>-43.378126466725845</v>
      </c>
      <c r="X61" s="467">
        <v>-80.921335924343083</v>
      </c>
      <c r="Y61" s="467">
        <v>988.55422661598777</v>
      </c>
      <c r="Z61" s="471">
        <v>94.168260000000004</v>
      </c>
      <c r="AA61" s="471">
        <v>18.677379999999999</v>
      </c>
      <c r="AB61" s="468">
        <v>271.3646</v>
      </c>
      <c r="AC61" s="468">
        <v>34.993400000000001</v>
      </c>
      <c r="AD61" s="470">
        <v>10.2803704813</v>
      </c>
      <c r="AE61" s="468">
        <v>1.7390000000000001</v>
      </c>
      <c r="AF61" s="468">
        <v>0.27500000000000002</v>
      </c>
      <c r="AG61" s="468">
        <v>3.84</v>
      </c>
      <c r="AH61" s="468">
        <v>96.843000000000004</v>
      </c>
      <c r="AI61" s="467">
        <v>1783.0550000000001</v>
      </c>
      <c r="AJ61" s="468">
        <v>1.39693</v>
      </c>
      <c r="AK61" s="468">
        <v>6.0806699999999996</v>
      </c>
      <c r="AL61" s="468">
        <v>21.41085</v>
      </c>
      <c r="AM61" s="468">
        <v>1.5654300000000001</v>
      </c>
      <c r="AN61" s="466">
        <v>147522778.09999999</v>
      </c>
      <c r="AO61" s="469">
        <v>0.3936654</v>
      </c>
      <c r="AP61" s="466">
        <v>401968.10829</v>
      </c>
      <c r="AQ61" s="469">
        <v>0.32532149999999999</v>
      </c>
      <c r="AR61" s="468">
        <v>159.48249999999999</v>
      </c>
      <c r="AS61" s="466" t="s">
        <v>472</v>
      </c>
      <c r="AT61" s="468">
        <v>20.462599999999998</v>
      </c>
    </row>
    <row r="62" spans="1:46">
      <c r="A62" t="s">
        <v>1163</v>
      </c>
      <c r="B62" t="s">
        <v>956</v>
      </c>
      <c r="C62" s="15">
        <v>0.42638888888888887</v>
      </c>
      <c r="E62" s="16">
        <v>300</v>
      </c>
      <c r="F62" s="16" t="s">
        <v>744</v>
      </c>
      <c r="G62" s="16">
        <v>1190</v>
      </c>
      <c r="H62" s="16">
        <v>1102</v>
      </c>
      <c r="I62" t="s">
        <v>748</v>
      </c>
      <c r="J62" s="16" t="s">
        <v>621</v>
      </c>
      <c r="K62" s="16">
        <v>4</v>
      </c>
      <c r="L62" s="16">
        <v>180</v>
      </c>
      <c r="M62" s="19">
        <v>5889.9508999999998</v>
      </c>
      <c r="S62" s="431" t="s">
        <v>1132</v>
      </c>
      <c r="T62" s="354">
        <v>0</v>
      </c>
      <c r="U62" s="438">
        <v>-10.5</v>
      </c>
      <c r="V62" s="431" t="s">
        <v>199</v>
      </c>
      <c r="W62" s="467">
        <v>-39.724315010874058</v>
      </c>
      <c r="X62" s="467">
        <v>-81.348235608700477</v>
      </c>
      <c r="Y62" s="467">
        <v>1396.8413346253142</v>
      </c>
      <c r="Z62" s="471">
        <v>94.231470000000002</v>
      </c>
      <c r="AA62" s="471">
        <v>18.66339</v>
      </c>
      <c r="AB62" s="468">
        <v>272.46820000000002</v>
      </c>
      <c r="AC62" s="468">
        <v>33.127600000000001</v>
      </c>
      <c r="AD62" s="470">
        <v>10.4307811755</v>
      </c>
      <c r="AE62" s="468">
        <v>1.8240000000000001</v>
      </c>
      <c r="AF62" s="468">
        <v>0.28899999999999998</v>
      </c>
      <c r="AG62" s="468">
        <v>3.84</v>
      </c>
      <c r="AH62" s="468">
        <v>96.858999999999995</v>
      </c>
      <c r="AI62" s="467">
        <v>1782.268</v>
      </c>
      <c r="AJ62" s="468">
        <v>1.3750100000000001</v>
      </c>
      <c r="AK62" s="468">
        <v>6.0937000000000001</v>
      </c>
      <c r="AL62" s="468">
        <v>21.33503</v>
      </c>
      <c r="AM62" s="468">
        <v>1.56549</v>
      </c>
      <c r="AN62" s="466">
        <v>147522990.40000001</v>
      </c>
      <c r="AO62" s="469">
        <v>0.39269979999999999</v>
      </c>
      <c r="AP62" s="466">
        <v>402145.62095000001</v>
      </c>
      <c r="AQ62" s="469">
        <v>0.33203300000000002</v>
      </c>
      <c r="AR62" s="468">
        <v>159.5324</v>
      </c>
      <c r="AS62" s="466" t="s">
        <v>472</v>
      </c>
      <c r="AT62" s="468">
        <v>20.4129</v>
      </c>
    </row>
    <row r="63" spans="1:46">
      <c r="A63" t="s">
        <v>1188</v>
      </c>
      <c r="B63" t="s">
        <v>958</v>
      </c>
      <c r="C63" s="15">
        <v>0.43055555555555558</v>
      </c>
      <c r="E63" s="16">
        <v>30</v>
      </c>
      <c r="F63" s="16" t="s">
        <v>744</v>
      </c>
      <c r="G63" s="16">
        <v>1190</v>
      </c>
      <c r="H63" s="16">
        <v>1102</v>
      </c>
      <c r="I63" t="s">
        <v>1181</v>
      </c>
      <c r="J63" s="16" t="s">
        <v>621</v>
      </c>
      <c r="K63" s="16">
        <v>4</v>
      </c>
      <c r="L63" s="16">
        <v>180</v>
      </c>
      <c r="M63" s="19">
        <v>5889.9508999999998</v>
      </c>
      <c r="S63" s="431" t="s">
        <v>1188</v>
      </c>
      <c r="T63" s="354"/>
      <c r="U63" s="438"/>
      <c r="V63" s="342"/>
      <c r="W63"/>
      <c r="X63"/>
      <c r="Y63"/>
      <c r="Z63" s="471">
        <v>94.252780000000001</v>
      </c>
      <c r="AA63" s="471">
        <v>18.65869</v>
      </c>
      <c r="AB63" s="468">
        <v>272.83139999999997</v>
      </c>
      <c r="AC63" s="468">
        <v>32.5062</v>
      </c>
      <c r="AD63" s="470">
        <v>10.4809180735</v>
      </c>
      <c r="AE63" s="468">
        <v>1.855</v>
      </c>
      <c r="AF63" s="468">
        <v>0.29299999999999998</v>
      </c>
      <c r="AG63" s="468">
        <v>3.84</v>
      </c>
      <c r="AH63" s="468">
        <v>96.864000000000004</v>
      </c>
      <c r="AI63" s="467">
        <v>1782.002</v>
      </c>
      <c r="AJ63" s="468">
        <v>1.3679300000000001</v>
      </c>
      <c r="AK63" s="468">
        <v>6.0980699999999999</v>
      </c>
      <c r="AL63" s="468">
        <v>21.309750000000001</v>
      </c>
      <c r="AM63" s="468">
        <v>1.56551</v>
      </c>
      <c r="AN63" s="466">
        <v>147523061.09999999</v>
      </c>
      <c r="AO63" s="469">
        <v>0.3923778</v>
      </c>
      <c r="AP63" s="466">
        <v>402205.58172999998</v>
      </c>
      <c r="AQ63" s="469">
        <v>0.33416649999999998</v>
      </c>
      <c r="AR63" s="468">
        <v>159.54920000000001</v>
      </c>
      <c r="AS63" s="466" t="s">
        <v>472</v>
      </c>
      <c r="AT63" s="468">
        <v>20.396100000000001</v>
      </c>
    </row>
    <row r="64" spans="1:46">
      <c r="A64" t="s">
        <v>1172</v>
      </c>
      <c r="B64" t="s">
        <v>913</v>
      </c>
      <c r="C64" s="15">
        <v>0.43194444444444446</v>
      </c>
      <c r="E64" s="16">
        <v>600</v>
      </c>
      <c r="F64" s="16" t="s">
        <v>744</v>
      </c>
      <c r="G64" s="16">
        <v>1190</v>
      </c>
      <c r="H64" s="16">
        <v>1102</v>
      </c>
      <c r="I64" t="s">
        <v>316</v>
      </c>
      <c r="J64" s="16" t="s">
        <v>621</v>
      </c>
      <c r="K64" s="16">
        <v>4</v>
      </c>
      <c r="L64" s="16">
        <v>180</v>
      </c>
      <c r="M64" s="19">
        <v>5889.9508999999998</v>
      </c>
      <c r="S64"/>
      <c r="T64" s="354"/>
      <c r="U64" s="438"/>
      <c r="V64" s="342"/>
      <c r="W64"/>
      <c r="X64"/>
      <c r="Y64"/>
    </row>
    <row r="65" spans="1:47">
      <c r="A65" t="s">
        <v>998</v>
      </c>
      <c r="B65" t="s">
        <v>916</v>
      </c>
      <c r="C65" s="15">
        <v>0.44166666666666665</v>
      </c>
      <c r="E65" s="16">
        <v>30</v>
      </c>
      <c r="F65" s="16" t="s">
        <v>744</v>
      </c>
      <c r="G65" s="16">
        <v>1190</v>
      </c>
      <c r="H65" s="16">
        <v>999</v>
      </c>
      <c r="I65" s="35" t="s">
        <v>526</v>
      </c>
      <c r="J65" s="16" t="s">
        <v>620</v>
      </c>
      <c r="K65" s="16">
        <v>4</v>
      </c>
      <c r="L65" s="16">
        <v>180</v>
      </c>
      <c r="M65" s="8">
        <v>5891.451</v>
      </c>
      <c r="S65"/>
      <c r="T65" s="354"/>
      <c r="U65" s="438"/>
      <c r="V65" s="342"/>
      <c r="W65"/>
      <c r="X65"/>
      <c r="Y65"/>
    </row>
    <row r="66" spans="1:47">
      <c r="A66" t="s">
        <v>836</v>
      </c>
      <c r="B66" t="s">
        <v>961</v>
      </c>
      <c r="C66" s="15">
        <v>0.44861111111111113</v>
      </c>
      <c r="E66" s="16">
        <v>300</v>
      </c>
      <c r="F66" s="16" t="s">
        <v>1039</v>
      </c>
      <c r="G66" s="16">
        <v>870</v>
      </c>
      <c r="H66" s="16">
        <v>783</v>
      </c>
      <c r="I66" s="324" t="s">
        <v>1228</v>
      </c>
      <c r="J66" s="16" t="s">
        <v>621</v>
      </c>
      <c r="K66" s="16">
        <v>4</v>
      </c>
      <c r="L66" s="16">
        <v>120</v>
      </c>
      <c r="M66" s="19">
        <v>5889.9508999999998</v>
      </c>
      <c r="S66" s="431" t="s">
        <v>1100</v>
      </c>
      <c r="T66" s="354">
        <v>0</v>
      </c>
      <c r="U66" s="438">
        <v>0</v>
      </c>
      <c r="V66" s="431" t="s">
        <v>12</v>
      </c>
      <c r="W66" s="467">
        <v>89.802072914364913</v>
      </c>
      <c r="X66" s="467">
        <v>-11.301144493704568</v>
      </c>
      <c r="Y66" s="467">
        <v>117.16193129955423</v>
      </c>
      <c r="Z66" s="471">
        <v>94.464849999999998</v>
      </c>
      <c r="AA66" s="471">
        <v>18.61225</v>
      </c>
      <c r="AB66" s="468">
        <v>276.25400000000002</v>
      </c>
      <c r="AC66" s="468">
        <v>26.5168</v>
      </c>
      <c r="AD66" s="470">
        <v>10.9655747546</v>
      </c>
      <c r="AE66" s="468">
        <v>2.2290000000000001</v>
      </c>
      <c r="AF66" s="468">
        <v>0.35299999999999998</v>
      </c>
      <c r="AG66" s="468">
        <v>3.83</v>
      </c>
      <c r="AH66" s="468">
        <v>96.914000000000001</v>
      </c>
      <c r="AI66" s="467">
        <v>1779.3579999999999</v>
      </c>
      <c r="AJ66" s="468">
        <v>1.30541</v>
      </c>
      <c r="AK66" s="468">
        <v>6.1410799999999997</v>
      </c>
      <c r="AL66" s="468">
        <v>21.065439999999999</v>
      </c>
      <c r="AM66" s="468">
        <v>1.56569</v>
      </c>
      <c r="AN66" s="466">
        <v>147523741.09999999</v>
      </c>
      <c r="AO66" s="469">
        <v>0.38926339999999998</v>
      </c>
      <c r="AP66" s="466">
        <v>402803.33454000001</v>
      </c>
      <c r="AQ66" s="469">
        <v>0.35204400000000002</v>
      </c>
      <c r="AR66" s="468">
        <v>159.71719999999999</v>
      </c>
      <c r="AS66" s="466" t="s">
        <v>472</v>
      </c>
      <c r="AT66" s="468">
        <v>20.228400000000001</v>
      </c>
    </row>
    <row r="67" spans="1:47">
      <c r="A67" t="s">
        <v>687</v>
      </c>
      <c r="B67" t="s">
        <v>1350</v>
      </c>
      <c r="C67" s="15">
        <v>0.45624999999999999</v>
      </c>
      <c r="E67" s="16">
        <v>300</v>
      </c>
      <c r="F67" s="16" t="s">
        <v>744</v>
      </c>
      <c r="G67" s="16">
        <v>1190</v>
      </c>
      <c r="H67" s="16">
        <v>1102</v>
      </c>
      <c r="I67" s="324" t="s">
        <v>1228</v>
      </c>
      <c r="J67" s="16" t="s">
        <v>621</v>
      </c>
      <c r="K67" s="16">
        <v>4</v>
      </c>
      <c r="L67" s="16">
        <v>120</v>
      </c>
      <c r="M67" s="19">
        <v>5889.9508999999998</v>
      </c>
      <c r="S67" s="431" t="s">
        <v>1100</v>
      </c>
      <c r="T67" s="354">
        <v>0</v>
      </c>
      <c r="U67" s="438">
        <v>0</v>
      </c>
      <c r="V67" s="431" t="s">
        <v>12</v>
      </c>
      <c r="W67" s="467">
        <v>89.778349855333815</v>
      </c>
      <c r="X67" s="467">
        <v>-11.312810311689367</v>
      </c>
      <c r="Y67" s="467">
        <v>117.24454432093671</v>
      </c>
      <c r="Z67" s="471">
        <v>94.548270000000002</v>
      </c>
      <c r="AA67" s="471">
        <v>18.59423</v>
      </c>
      <c r="AB67" s="468">
        <v>277.52260000000001</v>
      </c>
      <c r="AC67" s="468">
        <v>24.2561</v>
      </c>
      <c r="AD67" s="470">
        <v>11.1494100474</v>
      </c>
      <c r="AE67" s="468">
        <v>2.42</v>
      </c>
      <c r="AF67" s="468">
        <v>0.38300000000000001</v>
      </c>
      <c r="AG67" s="468">
        <v>3.83</v>
      </c>
      <c r="AH67" s="468">
        <v>96.933999999999997</v>
      </c>
      <c r="AI67" s="467">
        <v>1778.3240000000001</v>
      </c>
      <c r="AJ67" s="468">
        <v>1.2845800000000001</v>
      </c>
      <c r="AK67" s="468">
        <v>6.1576599999999999</v>
      </c>
      <c r="AL67" s="468">
        <v>20.972770000000001</v>
      </c>
      <c r="AM67" s="468">
        <v>1.56576</v>
      </c>
      <c r="AN67" s="466">
        <v>147523997.59999999</v>
      </c>
      <c r="AO67" s="469">
        <v>0.38808100000000001</v>
      </c>
      <c r="AP67" s="466">
        <v>403037.52993999998</v>
      </c>
      <c r="AQ67" s="469">
        <v>0.3574908</v>
      </c>
      <c r="AR67" s="468">
        <v>159.78360000000001</v>
      </c>
      <c r="AS67" s="466" t="s">
        <v>472</v>
      </c>
      <c r="AT67" s="468">
        <v>20.162099999999999</v>
      </c>
    </row>
    <row r="68" spans="1:47">
      <c r="A68" s="324" t="s">
        <v>1312</v>
      </c>
      <c r="B68" t="s">
        <v>1351</v>
      </c>
      <c r="C68" s="15">
        <v>0.46111111111111108</v>
      </c>
      <c r="E68" s="16">
        <v>300</v>
      </c>
      <c r="F68" s="16" t="s">
        <v>744</v>
      </c>
      <c r="G68" s="16">
        <v>1190</v>
      </c>
      <c r="H68" s="16">
        <v>1102</v>
      </c>
      <c r="I68" s="324" t="s">
        <v>1228</v>
      </c>
      <c r="J68" s="16" t="s">
        <v>621</v>
      </c>
      <c r="K68" s="16">
        <v>4</v>
      </c>
      <c r="L68" s="16">
        <v>120</v>
      </c>
      <c r="M68" s="19">
        <v>5889.9508999999998</v>
      </c>
      <c r="S68" s="433" t="s">
        <v>480</v>
      </c>
      <c r="T68" s="354">
        <v>0</v>
      </c>
      <c r="U68" s="438">
        <v>0</v>
      </c>
      <c r="V68" s="431" t="s">
        <v>12</v>
      </c>
      <c r="W68" s="467">
        <v>87.896241852008799</v>
      </c>
      <c r="X68" s="467">
        <v>-26.444213842767613</v>
      </c>
      <c r="Y68" s="467">
        <v>117.28028111991716</v>
      </c>
      <c r="Z68" s="471">
        <v>94.602230000000006</v>
      </c>
      <c r="AA68" s="471">
        <v>18.582660000000001</v>
      </c>
      <c r="AB68" s="468">
        <v>278.32499999999999</v>
      </c>
      <c r="AC68" s="468">
        <v>22.821400000000001</v>
      </c>
      <c r="AD68" s="470">
        <v>11.2663961428</v>
      </c>
      <c r="AE68" s="468">
        <v>2.56</v>
      </c>
      <c r="AF68" s="468">
        <v>0.40500000000000003</v>
      </c>
      <c r="AG68" s="468">
        <v>3.83</v>
      </c>
      <c r="AH68" s="468">
        <v>96.947000000000003</v>
      </c>
      <c r="AI68" s="467">
        <v>1777.6579999999999</v>
      </c>
      <c r="AJ68" s="468">
        <v>1.27216</v>
      </c>
      <c r="AK68" s="468">
        <v>6.1682699999999997</v>
      </c>
      <c r="AL68" s="468">
        <v>20.913799999999998</v>
      </c>
      <c r="AM68" s="468">
        <v>1.5658099999999999</v>
      </c>
      <c r="AN68" s="466">
        <v>147524160.5</v>
      </c>
      <c r="AO68" s="469">
        <v>0.38732840000000002</v>
      </c>
      <c r="AP68" s="466">
        <v>403188.33766000002</v>
      </c>
      <c r="AQ68" s="469">
        <v>0.3605662</v>
      </c>
      <c r="AR68" s="468">
        <v>159.82669999999999</v>
      </c>
      <c r="AS68" s="466" t="s">
        <v>472</v>
      </c>
      <c r="AT68" s="468">
        <v>20.119199999999999</v>
      </c>
    </row>
    <row r="69" spans="1:47">
      <c r="A69" t="s">
        <v>682</v>
      </c>
      <c r="B69" t="s">
        <v>575</v>
      </c>
      <c r="C69" s="15">
        <v>0.46666666666666662</v>
      </c>
      <c r="E69" s="16">
        <v>300</v>
      </c>
      <c r="F69" s="16" t="s">
        <v>744</v>
      </c>
      <c r="G69" s="16">
        <v>1190</v>
      </c>
      <c r="H69" s="16">
        <v>1102</v>
      </c>
      <c r="I69" s="324" t="s">
        <v>1228</v>
      </c>
      <c r="J69" s="16" t="s">
        <v>621</v>
      </c>
      <c r="K69" s="16">
        <v>4</v>
      </c>
      <c r="L69" s="16">
        <v>120</v>
      </c>
      <c r="M69" s="19">
        <v>5889.9508999999998</v>
      </c>
      <c r="S69" s="431" t="s">
        <v>498</v>
      </c>
      <c r="T69" s="354">
        <v>0</v>
      </c>
      <c r="U69" s="438">
        <v>0</v>
      </c>
      <c r="V69" s="431" t="s">
        <v>12</v>
      </c>
      <c r="W69" s="467">
        <v>93.487262159574826</v>
      </c>
      <c r="X69" s="467">
        <v>22.047400010985996</v>
      </c>
      <c r="Y69" s="467">
        <v>117.33386529777363</v>
      </c>
      <c r="Z69" s="471">
        <v>94.664739999999995</v>
      </c>
      <c r="AA69" s="471">
        <v>18.56936</v>
      </c>
      <c r="AB69" s="468">
        <v>279.23899999999998</v>
      </c>
      <c r="AC69" s="468">
        <v>21.186</v>
      </c>
      <c r="AD69" s="470">
        <v>11.400094537499999</v>
      </c>
      <c r="AE69" s="468">
        <v>2.7450000000000001</v>
      </c>
      <c r="AF69" s="468">
        <v>0.434</v>
      </c>
      <c r="AG69" s="468">
        <v>3.83</v>
      </c>
      <c r="AH69" s="468">
        <v>96.962000000000003</v>
      </c>
      <c r="AI69" s="467">
        <v>1776.8920000000001</v>
      </c>
      <c r="AJ69" s="468">
        <v>1.2587900000000001</v>
      </c>
      <c r="AK69" s="468">
        <v>6.1804399999999999</v>
      </c>
      <c r="AL69" s="468">
        <v>20.846409999999999</v>
      </c>
      <c r="AM69" s="468">
        <v>1.56586</v>
      </c>
      <c r="AN69" s="466">
        <v>147524346.19999999</v>
      </c>
      <c r="AO69" s="469">
        <v>0.38646789999999998</v>
      </c>
      <c r="AP69" s="466">
        <v>403362.18468000001</v>
      </c>
      <c r="AQ69" s="469">
        <v>0.3637051</v>
      </c>
      <c r="AR69" s="468">
        <v>159.8766</v>
      </c>
      <c r="AS69" s="466" t="s">
        <v>472</v>
      </c>
      <c r="AT69" s="468">
        <v>20.069400000000002</v>
      </c>
    </row>
    <row r="70" spans="1:47">
      <c r="A70" t="s">
        <v>1265</v>
      </c>
      <c r="B70" t="s">
        <v>1234</v>
      </c>
      <c r="C70" s="15">
        <v>0.47986111111111113</v>
      </c>
      <c r="E70" s="16">
        <v>10</v>
      </c>
      <c r="F70" s="16" t="s">
        <v>744</v>
      </c>
      <c r="G70" s="16">
        <v>1190</v>
      </c>
      <c r="H70" s="16">
        <v>1102</v>
      </c>
      <c r="I70" s="35" t="s">
        <v>395</v>
      </c>
      <c r="J70" s="16" t="s">
        <v>620</v>
      </c>
      <c r="K70" s="16">
        <v>4</v>
      </c>
      <c r="L70" s="16">
        <v>120</v>
      </c>
      <c r="M70" s="19">
        <v>5889.9508999999998</v>
      </c>
      <c r="N70" t="s">
        <v>994</v>
      </c>
      <c r="S70"/>
      <c r="T70" s="354"/>
      <c r="U70" s="354"/>
      <c r="V70" s="342"/>
      <c r="W70"/>
      <c r="X70"/>
      <c r="Y70"/>
    </row>
    <row r="71" spans="1:47">
      <c r="A71" t="s">
        <v>1265</v>
      </c>
      <c r="B71" t="s">
        <v>980</v>
      </c>
      <c r="C71" s="15">
        <v>0.4826388888888889</v>
      </c>
      <c r="E71" s="16">
        <v>10</v>
      </c>
      <c r="F71" s="16" t="s">
        <v>744</v>
      </c>
      <c r="G71" s="16">
        <v>1190</v>
      </c>
      <c r="H71" s="16">
        <v>1102</v>
      </c>
      <c r="I71" s="35" t="s">
        <v>395</v>
      </c>
      <c r="J71" s="16" t="s">
        <v>620</v>
      </c>
      <c r="K71" s="16">
        <v>4</v>
      </c>
      <c r="L71" s="16">
        <v>180</v>
      </c>
      <c r="M71" s="19">
        <v>5889.9508999999998</v>
      </c>
      <c r="N71" t="s">
        <v>995</v>
      </c>
      <c r="S71"/>
      <c r="T71" s="354"/>
      <c r="U71" s="354"/>
      <c r="V71" s="342"/>
      <c r="W71"/>
      <c r="X71"/>
      <c r="Y71"/>
    </row>
    <row r="72" spans="1:47" s="35" customFormat="1" ht="24">
      <c r="A72" s="35" t="s">
        <v>998</v>
      </c>
      <c r="B72" s="35" t="s">
        <v>585</v>
      </c>
      <c r="C72" s="15">
        <v>0.48541666666666666</v>
      </c>
      <c r="D72" s="16"/>
      <c r="E72" s="16">
        <v>30</v>
      </c>
      <c r="F72" s="16" t="s">
        <v>744</v>
      </c>
      <c r="G72" s="16">
        <v>1070</v>
      </c>
      <c r="H72" s="16">
        <v>879</v>
      </c>
      <c r="I72" s="35" t="s">
        <v>387</v>
      </c>
      <c r="J72" s="16" t="s">
        <v>620</v>
      </c>
      <c r="K72" s="16">
        <v>4</v>
      </c>
      <c r="L72" s="16">
        <v>180</v>
      </c>
      <c r="M72" s="19">
        <v>5891.451</v>
      </c>
      <c r="N72" s="25" t="s">
        <v>363</v>
      </c>
      <c r="O72" s="16"/>
      <c r="P72" s="16"/>
      <c r="Q72" s="16"/>
      <c r="R72" s="16"/>
      <c r="S72" s="339"/>
      <c r="T72" s="353"/>
      <c r="U72" s="353"/>
      <c r="V72" s="342"/>
      <c r="W72" s="436"/>
      <c r="X72" s="436"/>
      <c r="Y72" s="436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 s="35" customFormat="1" ht="24">
      <c r="A73" s="35" t="s">
        <v>1338</v>
      </c>
      <c r="B73" s="35" t="s">
        <v>914</v>
      </c>
      <c r="C73" s="15">
        <v>0.4861111111111111</v>
      </c>
      <c r="D73" s="16"/>
      <c r="E73" s="16">
        <v>30</v>
      </c>
      <c r="F73" s="16" t="s">
        <v>744</v>
      </c>
      <c r="G73" s="16">
        <v>1070</v>
      </c>
      <c r="H73" s="16">
        <v>879</v>
      </c>
      <c r="I73" s="35" t="s">
        <v>387</v>
      </c>
      <c r="J73" s="16" t="s">
        <v>620</v>
      </c>
      <c r="K73" s="16">
        <v>4</v>
      </c>
      <c r="L73" s="16">
        <v>120</v>
      </c>
      <c r="M73" s="19">
        <v>5891.451</v>
      </c>
      <c r="N73" s="25" t="s">
        <v>483</v>
      </c>
      <c r="O73" s="16"/>
      <c r="P73" s="16"/>
      <c r="Q73" s="16"/>
      <c r="R73" s="16"/>
      <c r="S73"/>
      <c r="T73" s="353"/>
      <c r="U73" s="353"/>
      <c r="V73" s="342"/>
      <c r="W73" s="436"/>
      <c r="X73" s="436"/>
      <c r="Y73" s="436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>
      <c r="C74"/>
      <c r="E74"/>
      <c r="L74"/>
      <c r="S74"/>
      <c r="T74" s="342"/>
      <c r="U74" s="342"/>
      <c r="V74" s="342"/>
      <c r="W74"/>
      <c r="X74"/>
      <c r="Y74"/>
    </row>
    <row r="75" spans="1:47">
      <c r="C75"/>
      <c r="E75"/>
      <c r="L75"/>
      <c r="S75"/>
      <c r="T75" s="342"/>
      <c r="U75" s="342"/>
      <c r="V75" s="342"/>
      <c r="W75"/>
      <c r="X75"/>
      <c r="Y75"/>
    </row>
    <row r="76" spans="1:47">
      <c r="B76" s="3" t="s">
        <v>1260</v>
      </c>
      <c r="C76" s="147" t="s">
        <v>1261</v>
      </c>
      <c r="D76" s="22">
        <v>5888.5839999999998</v>
      </c>
      <c r="E76" s="149"/>
      <c r="F76" s="84" t="s">
        <v>1262</v>
      </c>
      <c r="G76" s="84" t="s">
        <v>1263</v>
      </c>
      <c r="H76" s="84" t="s">
        <v>1264</v>
      </c>
      <c r="I76" s="22" t="s">
        <v>1100</v>
      </c>
      <c r="J76" s="84" t="s">
        <v>1101</v>
      </c>
      <c r="K76" s="84" t="s">
        <v>1102</v>
      </c>
      <c r="L76"/>
      <c r="S76"/>
      <c r="T76"/>
      <c r="U76"/>
      <c r="V76"/>
      <c r="W76"/>
      <c r="X76"/>
      <c r="Y76"/>
    </row>
    <row r="77" spans="1:47">
      <c r="B77" s="2"/>
      <c r="C77" s="147" t="s">
        <v>1099</v>
      </c>
      <c r="D77" s="22">
        <v>5889.9508999999998</v>
      </c>
      <c r="E77" s="149"/>
      <c r="F77" s="84" t="s">
        <v>652</v>
      </c>
      <c r="G77" s="84" t="s">
        <v>653</v>
      </c>
      <c r="H77" s="84" t="s">
        <v>654</v>
      </c>
      <c r="I77" s="22" t="s">
        <v>1294</v>
      </c>
      <c r="J77" s="84" t="s">
        <v>1295</v>
      </c>
      <c r="K77" s="84" t="s">
        <v>501</v>
      </c>
      <c r="L77"/>
      <c r="S77"/>
      <c r="T77"/>
      <c r="U77"/>
      <c r="V77"/>
      <c r="W77"/>
      <c r="X77"/>
      <c r="Y77"/>
    </row>
    <row r="78" spans="1:47">
      <c r="B78" s="2"/>
      <c r="C78" s="147" t="s">
        <v>502</v>
      </c>
      <c r="D78" s="22">
        <v>5891.451</v>
      </c>
      <c r="E78" s="149"/>
      <c r="F78" s="84" t="s">
        <v>503</v>
      </c>
      <c r="G78" s="84" t="s">
        <v>504</v>
      </c>
      <c r="H78" s="84" t="s">
        <v>505</v>
      </c>
      <c r="I78" s="22" t="s">
        <v>480</v>
      </c>
      <c r="J78" s="84" t="s">
        <v>496</v>
      </c>
      <c r="K78" s="84" t="s">
        <v>440</v>
      </c>
      <c r="L78"/>
      <c r="S78"/>
      <c r="T78"/>
      <c r="U78"/>
      <c r="V78"/>
      <c r="W78"/>
      <c r="X78"/>
      <c r="Y78"/>
    </row>
    <row r="79" spans="1:47">
      <c r="B79" s="2"/>
      <c r="C79" s="147" t="s">
        <v>497</v>
      </c>
      <c r="D79" s="150">
        <v>7647.38</v>
      </c>
      <c r="E79" s="149"/>
      <c r="F79" s="84" t="s">
        <v>1132</v>
      </c>
      <c r="G79" s="84" t="s">
        <v>1095</v>
      </c>
      <c r="H79" s="84" t="s">
        <v>1293</v>
      </c>
      <c r="I79" s="22" t="s">
        <v>498</v>
      </c>
      <c r="J79" s="84" t="s">
        <v>499</v>
      </c>
      <c r="K79" s="84" t="s">
        <v>500</v>
      </c>
      <c r="L79"/>
      <c r="S79"/>
      <c r="T79"/>
      <c r="U79"/>
      <c r="V79"/>
      <c r="W79"/>
      <c r="X79"/>
      <c r="Y79"/>
    </row>
    <row r="80" spans="1:47">
      <c r="B80" s="2"/>
      <c r="C80" s="147" t="s">
        <v>374</v>
      </c>
      <c r="D80" s="22">
        <v>7698.9647000000004</v>
      </c>
      <c r="E80" s="149"/>
      <c r="F80" s="84" t="s">
        <v>375</v>
      </c>
      <c r="G80" s="84" t="s">
        <v>376</v>
      </c>
      <c r="H80" s="84" t="s">
        <v>377</v>
      </c>
      <c r="I80" s="22" t="s">
        <v>378</v>
      </c>
      <c r="J80" s="84" t="s">
        <v>379</v>
      </c>
      <c r="K80" s="84" t="s">
        <v>380</v>
      </c>
      <c r="L80"/>
      <c r="S80"/>
      <c r="T80"/>
      <c r="U80"/>
      <c r="V80"/>
      <c r="W80"/>
      <c r="X80"/>
      <c r="Y80"/>
    </row>
    <row r="81" spans="2:25">
      <c r="B81" s="2"/>
      <c r="C81" s="147"/>
      <c r="D81" s="22"/>
      <c r="E81" s="149"/>
      <c r="F81" s="84"/>
      <c r="G81" s="140"/>
      <c r="H81" s="140"/>
      <c r="L81"/>
      <c r="S81"/>
      <c r="T81"/>
      <c r="U81"/>
      <c r="V81"/>
      <c r="W81"/>
      <c r="X81"/>
      <c r="Y81"/>
    </row>
    <row r="82" spans="2:25">
      <c r="B82" s="2"/>
      <c r="C82" s="147" t="s">
        <v>1302</v>
      </c>
      <c r="D82" s="732" t="s">
        <v>1297</v>
      </c>
      <c r="E82" s="732"/>
      <c r="F82" s="84" t="s">
        <v>381</v>
      </c>
      <c r="G82" s="140"/>
      <c r="H82" s="140"/>
      <c r="I82" s="138" t="s">
        <v>1139</v>
      </c>
      <c r="J82" s="736" t="s">
        <v>1140</v>
      </c>
      <c r="K82" s="736"/>
      <c r="L82" s="148" t="s">
        <v>1141</v>
      </c>
      <c r="S82"/>
      <c r="T82"/>
      <c r="U82"/>
      <c r="V82"/>
      <c r="W82"/>
      <c r="X82"/>
      <c r="Y82"/>
    </row>
    <row r="83" spans="2:25">
      <c r="B83" s="2"/>
      <c r="C83" s="147" t="s">
        <v>1303</v>
      </c>
      <c r="D83" s="732" t="s">
        <v>1298</v>
      </c>
      <c r="E83" s="732"/>
      <c r="F83" s="19"/>
      <c r="G83" s="140"/>
      <c r="H83" s="140"/>
      <c r="J83" s="736" t="s">
        <v>441</v>
      </c>
      <c r="K83" s="736"/>
      <c r="L83" s="148" t="s">
        <v>1143</v>
      </c>
      <c r="S83"/>
      <c r="T83"/>
      <c r="U83"/>
      <c r="V83"/>
      <c r="W83"/>
      <c r="X83"/>
      <c r="Y83"/>
    </row>
    <row r="84" spans="2:25">
      <c r="B84" s="2"/>
      <c r="C84" s="147" t="s">
        <v>1304</v>
      </c>
      <c r="D84" s="732" t="s">
        <v>1299</v>
      </c>
      <c r="E84" s="732"/>
      <c r="F84" s="19"/>
      <c r="G84" s="140"/>
      <c r="H84" s="140"/>
      <c r="L84"/>
      <c r="S84"/>
      <c r="T84"/>
      <c r="U84"/>
      <c r="V84"/>
      <c r="W84"/>
      <c r="X84"/>
      <c r="Y84"/>
    </row>
    <row r="85" spans="2:25">
      <c r="B85" s="2"/>
      <c r="C85" s="147" t="s">
        <v>1305</v>
      </c>
      <c r="D85" s="732" t="s">
        <v>1138</v>
      </c>
      <c r="E85" s="732"/>
      <c r="F85" s="19"/>
      <c r="G85" s="140"/>
      <c r="I85" s="16"/>
      <c r="L85"/>
      <c r="S85"/>
      <c r="T85"/>
      <c r="U85"/>
      <c r="V85"/>
      <c r="W85"/>
      <c r="X85"/>
      <c r="Y85"/>
    </row>
    <row r="86" spans="2:25">
      <c r="B86" s="2"/>
      <c r="C86" s="85"/>
      <c r="D86" s="140"/>
      <c r="E86" s="15"/>
      <c r="F86" s="19"/>
      <c r="G86" s="140"/>
      <c r="I86" s="16"/>
      <c r="L86"/>
      <c r="S86"/>
      <c r="T86"/>
      <c r="U86"/>
      <c r="V86"/>
      <c r="W86"/>
      <c r="X86"/>
      <c r="Y86"/>
    </row>
    <row r="87" spans="2:25">
      <c r="B87" s="2"/>
      <c r="C87" s="28" t="s">
        <v>786</v>
      </c>
      <c r="D87" s="142">
        <v>1</v>
      </c>
      <c r="E87" s="734" t="s">
        <v>1032</v>
      </c>
      <c r="F87" s="734"/>
      <c r="G87" s="734"/>
      <c r="I87" s="16"/>
      <c r="L87"/>
      <c r="S87"/>
      <c r="T87"/>
      <c r="U87"/>
      <c r="V87"/>
      <c r="W87"/>
      <c r="X87"/>
      <c r="Y87"/>
    </row>
    <row r="88" spans="2:25">
      <c r="B88" s="2"/>
      <c r="C88" s="19"/>
      <c r="D88" s="67"/>
      <c r="E88" s="730" t="s">
        <v>1183</v>
      </c>
      <c r="F88" s="731"/>
      <c r="G88" s="731"/>
      <c r="I88" s="16"/>
      <c r="L88"/>
      <c r="S88"/>
      <c r="T88"/>
      <c r="U88"/>
      <c r="V88"/>
      <c r="W88"/>
      <c r="X88"/>
      <c r="Y88"/>
    </row>
    <row r="89" spans="2:25">
      <c r="B89" s="2"/>
      <c r="C89" s="85"/>
      <c r="D89" s="67">
        <v>2</v>
      </c>
      <c r="E89" s="734" t="s">
        <v>1008</v>
      </c>
      <c r="F89" s="734"/>
      <c r="G89" s="734"/>
      <c r="I89" s="16"/>
      <c r="L89"/>
      <c r="S89"/>
      <c r="T89"/>
      <c r="U89"/>
      <c r="V89"/>
      <c r="W89"/>
      <c r="X89"/>
      <c r="Y89"/>
    </row>
    <row r="90" spans="2:25">
      <c r="B90" s="2"/>
      <c r="C90" s="85"/>
      <c r="D90" s="67"/>
      <c r="E90" s="730" t="s">
        <v>1009</v>
      </c>
      <c r="F90" s="731"/>
      <c r="G90" s="731"/>
      <c r="I90" s="16"/>
      <c r="L90"/>
      <c r="S90"/>
      <c r="T90"/>
      <c r="U90"/>
      <c r="V90"/>
      <c r="W90"/>
      <c r="X90"/>
      <c r="Y90"/>
    </row>
    <row r="91" spans="2:25">
      <c r="B91" s="2"/>
      <c r="C91"/>
      <c r="D91" s="142">
        <v>3</v>
      </c>
      <c r="E91" s="735" t="s">
        <v>1010</v>
      </c>
      <c r="F91" s="735"/>
      <c r="G91" s="735"/>
      <c r="I91" s="16"/>
      <c r="L91"/>
      <c r="S91"/>
      <c r="T91"/>
      <c r="U91"/>
      <c r="V91"/>
      <c r="W91"/>
      <c r="X91"/>
      <c r="Y91"/>
    </row>
    <row r="92" spans="2:25">
      <c r="B92" s="2"/>
      <c r="C92"/>
      <c r="D92" s="142"/>
      <c r="E92" s="733" t="s">
        <v>1353</v>
      </c>
      <c r="F92" s="733"/>
      <c r="G92" s="733"/>
      <c r="I92" s="16"/>
      <c r="L92"/>
      <c r="S92"/>
      <c r="T92"/>
      <c r="U92"/>
      <c r="V92"/>
      <c r="W92"/>
      <c r="X92"/>
      <c r="Y92"/>
    </row>
    <row r="93" spans="2:25">
      <c r="B93" s="2"/>
      <c r="C93"/>
      <c r="D93" s="142">
        <v>4</v>
      </c>
      <c r="E93" s="735" t="s">
        <v>1035</v>
      </c>
      <c r="F93" s="735"/>
      <c r="G93" s="735"/>
      <c r="I93" s="16"/>
      <c r="L93"/>
      <c r="S93"/>
      <c r="T93"/>
      <c r="U93"/>
      <c r="V93"/>
      <c r="W93"/>
      <c r="X93"/>
      <c r="Y93"/>
    </row>
    <row r="94" spans="2:25">
      <c r="B94" s="2"/>
      <c r="C94"/>
      <c r="D94" s="140"/>
      <c r="E94" s="733" t="s">
        <v>1036</v>
      </c>
      <c r="F94" s="733"/>
      <c r="G94" s="733"/>
      <c r="I94" s="16"/>
      <c r="L94"/>
      <c r="S94"/>
      <c r="T94"/>
      <c r="U94"/>
      <c r="V94"/>
      <c r="W94"/>
      <c r="X94"/>
      <c r="Y94"/>
    </row>
  </sheetData>
  <sheetCalcPr fullCalcOnLoad="1"/>
  <mergeCells count="38"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  <mergeCell ref="K9:P9"/>
    <mergeCell ref="F6:I6"/>
    <mergeCell ref="K3:N3"/>
    <mergeCell ref="K4:P4"/>
    <mergeCell ref="K5:P5"/>
    <mergeCell ref="K6:P6"/>
    <mergeCell ref="W12:Y12"/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  <mergeCell ref="D82:E82"/>
    <mergeCell ref="J82:K82"/>
    <mergeCell ref="D83:E83"/>
    <mergeCell ref="J83:K83"/>
    <mergeCell ref="D84:E84"/>
    <mergeCell ref="S12:V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E1" workbookViewId="0">
      <selection activeCell="AY25" sqref="AY2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316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style="317" bestFit="1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>
        <v>267</v>
      </c>
      <c r="B1" s="739"/>
      <c r="C1" s="739"/>
      <c r="D1" s="739"/>
      <c r="E1" s="739"/>
      <c r="F1" s="739"/>
      <c r="G1" s="739"/>
      <c r="H1" s="739"/>
      <c r="I1" s="40"/>
      <c r="L1"/>
      <c r="N1" s="25"/>
      <c r="S1"/>
      <c r="T1"/>
      <c r="U1"/>
      <c r="V1"/>
      <c r="W1"/>
      <c r="X1"/>
      <c r="Y1"/>
    </row>
    <row r="2" spans="1:47" ht="15">
      <c r="A2" s="41"/>
      <c r="B2" s="4"/>
      <c r="C2" s="83"/>
      <c r="D2" s="42"/>
      <c r="E2" s="4"/>
      <c r="F2" s="4"/>
      <c r="G2" s="4"/>
      <c r="H2" s="4"/>
      <c r="I2" s="40"/>
      <c r="L2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231"/>
      <c r="P3" s="231"/>
      <c r="S3"/>
      <c r="T3"/>
      <c r="U3"/>
      <c r="V3"/>
      <c r="W3"/>
      <c r="X3"/>
      <c r="Y3"/>
    </row>
    <row r="4" spans="1:47">
      <c r="A4" s="3" t="s">
        <v>223</v>
      </c>
      <c r="B4" s="3"/>
      <c r="C4" s="315"/>
      <c r="D4" s="43"/>
      <c r="E4" s="235"/>
      <c r="F4" s="738" t="s">
        <v>142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90</v>
      </c>
      <c r="G5" s="738"/>
      <c r="H5" s="738"/>
      <c r="I5" s="738"/>
      <c r="J5" s="7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235" t="s">
        <v>1303</v>
      </c>
      <c r="C6" s="315" t="s">
        <v>1304</v>
      </c>
      <c r="D6" s="43" t="s">
        <v>1305</v>
      </c>
      <c r="E6" s="235"/>
      <c r="F6" s="738" t="s">
        <v>1</v>
      </c>
      <c r="G6" s="738"/>
      <c r="H6" s="738"/>
      <c r="I6" s="738"/>
      <c r="J6" s="26"/>
      <c r="L6"/>
      <c r="N6" s="25"/>
      <c r="S6"/>
      <c r="T6"/>
      <c r="U6"/>
      <c r="V6"/>
      <c r="W6"/>
      <c r="X6"/>
      <c r="Y6"/>
    </row>
    <row r="7" spans="1:47">
      <c r="A7" s="67" t="s">
        <v>1220</v>
      </c>
      <c r="B7" s="235" t="s">
        <v>1123</v>
      </c>
      <c r="C7" s="315" t="s">
        <v>1124</v>
      </c>
      <c r="D7" s="43" t="s">
        <v>1125</v>
      </c>
      <c r="E7" s="235"/>
      <c r="F7" s="738" t="s">
        <v>95</v>
      </c>
      <c r="G7" s="738"/>
      <c r="H7" s="738"/>
      <c r="I7" s="738"/>
      <c r="J7" s="26"/>
      <c r="L7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315" t="s">
        <v>1129</v>
      </c>
      <c r="D8" s="43" t="s">
        <v>1130</v>
      </c>
      <c r="E8" s="8"/>
      <c r="F8" s="230"/>
      <c r="G8" s="230"/>
      <c r="H8" s="230"/>
      <c r="I8" s="234" t="s">
        <v>1205</v>
      </c>
      <c r="J8" s="7"/>
      <c r="K8" s="7"/>
      <c r="L8" s="315"/>
      <c r="N8" s="25"/>
      <c r="S8"/>
      <c r="T8"/>
      <c r="U8"/>
      <c r="V8"/>
      <c r="W8"/>
      <c r="X8"/>
      <c r="Y8"/>
    </row>
    <row r="9" spans="1:47">
      <c r="A9" s="67"/>
      <c r="B9" s="67"/>
      <c r="C9" s="315"/>
      <c r="D9" s="43"/>
      <c r="E9" s="8"/>
      <c r="F9" s="230"/>
      <c r="G9" s="230"/>
      <c r="H9" s="230"/>
      <c r="I9" s="234" t="s">
        <v>1206</v>
      </c>
      <c r="J9" s="7"/>
      <c r="K9" s="7"/>
      <c r="L9" s="315"/>
      <c r="N9" s="25"/>
      <c r="S9"/>
      <c r="T9"/>
      <c r="U9"/>
      <c r="V9"/>
      <c r="W9"/>
      <c r="X9"/>
      <c r="Y9"/>
    </row>
    <row r="10" spans="1:47">
      <c r="A10" s="67"/>
      <c r="B10" s="67"/>
      <c r="C10" s="315"/>
      <c r="D10" s="43"/>
      <c r="E10" s="8"/>
      <c r="F10" s="230"/>
      <c r="G10" s="230"/>
      <c r="H10" s="230"/>
      <c r="I10" s="44"/>
      <c r="J10" s="7"/>
      <c r="K10" s="7"/>
      <c r="L10" s="315"/>
      <c r="N10" s="25"/>
      <c r="S10"/>
      <c r="T10"/>
      <c r="U10"/>
      <c r="V10"/>
      <c r="W10"/>
      <c r="X10"/>
      <c r="Y10"/>
    </row>
    <row r="11" spans="1:47">
      <c r="A11" s="3"/>
      <c r="B11" s="3"/>
      <c r="C11" s="315"/>
      <c r="D11" s="43"/>
      <c r="E11" s="8"/>
      <c r="F11" s="230"/>
      <c r="G11" s="230"/>
      <c r="H11" s="230"/>
      <c r="I11" s="44"/>
      <c r="J11" s="228"/>
      <c r="K11" s="228"/>
      <c r="L11" s="315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315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315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70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1290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4.2361111111111106E-2</v>
      </c>
      <c r="D14" s="32">
        <v>0</v>
      </c>
      <c r="E14" s="233">
        <v>10</v>
      </c>
      <c r="F14" s="19" t="s">
        <v>1037</v>
      </c>
      <c r="G14" s="233">
        <v>1190</v>
      </c>
      <c r="H14" s="233">
        <v>1103</v>
      </c>
      <c r="I14" s="77" t="s">
        <v>1334</v>
      </c>
      <c r="J14" s="232" t="s">
        <v>1258</v>
      </c>
      <c r="K14" s="233">
        <v>4</v>
      </c>
      <c r="L14" s="319">
        <v>180</v>
      </c>
      <c r="M14" s="19">
        <v>5889.9508999999998</v>
      </c>
      <c r="O14" s="104">
        <v>267.5</v>
      </c>
      <c r="P14" s="104">
        <v>260.8</v>
      </c>
      <c r="Q14" s="105"/>
      <c r="R14" s="105"/>
      <c r="S14"/>
      <c r="T14" s="424"/>
      <c r="U14" s="437"/>
      <c r="V14" s="342"/>
      <c r="W14"/>
      <c r="X14"/>
      <c r="Y14"/>
    </row>
    <row r="15" spans="1:47">
      <c r="A15" s="45" t="s">
        <v>1338</v>
      </c>
      <c r="B15" s="45" t="s">
        <v>1266</v>
      </c>
      <c r="C15" s="15">
        <v>5.5555555555555552E-2</v>
      </c>
      <c r="D15" s="32">
        <v>0</v>
      </c>
      <c r="E15" s="230">
        <v>30</v>
      </c>
      <c r="F15" s="19" t="s">
        <v>1037</v>
      </c>
      <c r="G15" s="229">
        <v>1190</v>
      </c>
      <c r="H15" s="230">
        <v>1000</v>
      </c>
      <c r="I15" s="35" t="s">
        <v>526</v>
      </c>
      <c r="J15" s="232" t="s">
        <v>1258</v>
      </c>
      <c r="K15" s="233">
        <v>4</v>
      </c>
      <c r="L15" s="319">
        <v>180</v>
      </c>
      <c r="M15" s="19">
        <v>5891.451</v>
      </c>
      <c r="N15" s="57" t="s">
        <v>276</v>
      </c>
      <c r="O15" s="100">
        <v>267.5</v>
      </c>
      <c r="P15" s="100">
        <v>261.2</v>
      </c>
      <c r="Q15" s="231"/>
      <c r="R15" s="100"/>
      <c r="S15"/>
      <c r="T15" s="424"/>
      <c r="U15" s="437"/>
      <c r="V15" s="342"/>
      <c r="W15"/>
      <c r="X15"/>
      <c r="Y15"/>
    </row>
    <row r="16" spans="1:47">
      <c r="A16" s="45" t="s">
        <v>1338</v>
      </c>
      <c r="B16" s="45" t="s">
        <v>1339</v>
      </c>
      <c r="C16" s="15">
        <v>5.7638888888888885E-2</v>
      </c>
      <c r="D16" s="32">
        <v>0</v>
      </c>
      <c r="E16" s="230">
        <v>30</v>
      </c>
      <c r="F16" s="19" t="s">
        <v>1037</v>
      </c>
      <c r="G16" s="230">
        <v>1070</v>
      </c>
      <c r="H16" s="230">
        <v>880</v>
      </c>
      <c r="I16" s="91" t="s">
        <v>239</v>
      </c>
      <c r="J16" s="232" t="s">
        <v>1258</v>
      </c>
      <c r="K16" s="233">
        <v>4</v>
      </c>
      <c r="L16" s="319">
        <v>180</v>
      </c>
      <c r="M16" s="19">
        <v>5891.451</v>
      </c>
      <c r="N16" s="57"/>
      <c r="O16" s="231">
        <v>267.5</v>
      </c>
      <c r="P16" s="231">
        <v>261.3</v>
      </c>
      <c r="Q16" s="231"/>
      <c r="R16" s="231"/>
      <c r="S16"/>
      <c r="T16" s="424"/>
      <c r="U16" s="437"/>
      <c r="V16" s="342"/>
      <c r="W16"/>
      <c r="X16"/>
      <c r="Y16"/>
    </row>
    <row r="17" spans="1:47" ht="24">
      <c r="A17" s="45" t="s">
        <v>1338</v>
      </c>
      <c r="B17" s="45" t="s">
        <v>1340</v>
      </c>
      <c r="C17" s="15">
        <v>7.1527777777777787E-2</v>
      </c>
      <c r="D17" s="32">
        <v>0</v>
      </c>
      <c r="E17" s="230">
        <v>300</v>
      </c>
      <c r="F17" s="19" t="s">
        <v>1037</v>
      </c>
      <c r="G17" s="230">
        <v>1070</v>
      </c>
      <c r="H17" s="230">
        <v>880</v>
      </c>
      <c r="I17" s="91" t="s">
        <v>239</v>
      </c>
      <c r="J17" s="232" t="s">
        <v>1258</v>
      </c>
      <c r="K17" s="233">
        <v>4</v>
      </c>
      <c r="L17" s="319">
        <v>180</v>
      </c>
      <c r="M17" s="19">
        <v>5891.451</v>
      </c>
      <c r="N17" s="17" t="s">
        <v>277</v>
      </c>
      <c r="O17" s="231"/>
      <c r="P17" s="231"/>
      <c r="Q17" s="231"/>
      <c r="R17" s="231"/>
      <c r="S17"/>
      <c r="T17" s="425"/>
      <c r="U17" s="438"/>
      <c r="V17" s="342"/>
      <c r="W17"/>
      <c r="X17"/>
      <c r="Y17"/>
    </row>
    <row r="18" spans="1:47" ht="24">
      <c r="A18" s="45" t="s">
        <v>1338</v>
      </c>
      <c r="B18" s="45" t="s">
        <v>1341</v>
      </c>
      <c r="C18" s="15">
        <v>7.5694444444444439E-2</v>
      </c>
      <c r="D18" s="32">
        <v>0</v>
      </c>
      <c r="E18" s="230">
        <v>300</v>
      </c>
      <c r="F18" s="19" t="s">
        <v>1037</v>
      </c>
      <c r="G18" s="230">
        <v>1070</v>
      </c>
      <c r="H18" s="230">
        <v>880</v>
      </c>
      <c r="I18" s="91" t="s">
        <v>239</v>
      </c>
      <c r="J18" s="318" t="s">
        <v>1258</v>
      </c>
      <c r="K18" s="319">
        <v>4</v>
      </c>
      <c r="L18" s="319">
        <v>180</v>
      </c>
      <c r="M18" s="19">
        <v>5891.451</v>
      </c>
      <c r="N18" s="17" t="s">
        <v>277</v>
      </c>
      <c r="O18" s="231"/>
      <c r="P18" s="231"/>
      <c r="Q18" s="231"/>
      <c r="R18" s="231"/>
      <c r="S18"/>
      <c r="T18" s="425"/>
      <c r="U18" s="438"/>
      <c r="V18" s="342"/>
      <c r="W18"/>
      <c r="X18"/>
      <c r="Y18"/>
    </row>
    <row r="19" spans="1:47" ht="24">
      <c r="A19" s="45" t="s">
        <v>1338</v>
      </c>
      <c r="B19" s="45" t="s">
        <v>1342</v>
      </c>
      <c r="C19" s="38">
        <v>7.9166666666666663E-2</v>
      </c>
      <c r="D19" s="32">
        <v>0</v>
      </c>
      <c r="E19" s="230">
        <v>300</v>
      </c>
      <c r="F19" s="19" t="s">
        <v>1037</v>
      </c>
      <c r="G19" s="230">
        <v>1070</v>
      </c>
      <c r="H19" s="230">
        <v>880</v>
      </c>
      <c r="I19" s="91" t="s">
        <v>239</v>
      </c>
      <c r="J19" s="318" t="s">
        <v>1258</v>
      </c>
      <c r="K19" s="319">
        <v>4</v>
      </c>
      <c r="L19" s="319">
        <v>180</v>
      </c>
      <c r="M19" s="19">
        <v>5891.451</v>
      </c>
      <c r="N19" s="17" t="s">
        <v>277</v>
      </c>
      <c r="S19"/>
      <c r="T19" s="425"/>
      <c r="U19" s="438"/>
      <c r="V19" s="342"/>
      <c r="W19"/>
      <c r="X19"/>
      <c r="Y19"/>
    </row>
    <row r="20" spans="1:47">
      <c r="A20" s="45" t="s">
        <v>1338</v>
      </c>
      <c r="B20" s="45" t="s">
        <v>1343</v>
      </c>
      <c r="C20" s="38">
        <v>8.4722222222222213E-2</v>
      </c>
      <c r="D20" s="32">
        <v>0</v>
      </c>
      <c r="E20" s="230">
        <v>300</v>
      </c>
      <c r="F20" s="19" t="s">
        <v>1037</v>
      </c>
      <c r="G20" s="230">
        <v>1070</v>
      </c>
      <c r="H20" s="230">
        <v>880</v>
      </c>
      <c r="I20" s="91" t="s">
        <v>239</v>
      </c>
      <c r="J20" s="318" t="s">
        <v>1258</v>
      </c>
      <c r="K20" s="319">
        <v>4</v>
      </c>
      <c r="L20" s="319">
        <v>180</v>
      </c>
      <c r="M20" s="19">
        <v>5891.451</v>
      </c>
      <c r="N20" s="17"/>
      <c r="S20"/>
      <c r="T20" s="425"/>
      <c r="U20" s="438"/>
      <c r="V20" s="342"/>
      <c r="W20"/>
      <c r="X20"/>
      <c r="Y20"/>
    </row>
    <row r="21" spans="1:47">
      <c r="A21" s="45" t="s">
        <v>1338</v>
      </c>
      <c r="B21" s="45" t="s">
        <v>1248</v>
      </c>
      <c r="C21" s="38">
        <v>8.819444444444445E-2</v>
      </c>
      <c r="D21" s="32">
        <v>0</v>
      </c>
      <c r="E21" s="230">
        <v>300</v>
      </c>
      <c r="F21" s="19" t="s">
        <v>1037</v>
      </c>
      <c r="G21" s="230">
        <v>1070</v>
      </c>
      <c r="H21" s="230">
        <v>880</v>
      </c>
      <c r="I21" s="91" t="s">
        <v>239</v>
      </c>
      <c r="J21" s="318" t="s">
        <v>1258</v>
      </c>
      <c r="K21" s="319">
        <v>4</v>
      </c>
      <c r="L21" s="319">
        <v>180</v>
      </c>
      <c r="M21" s="19">
        <v>5891.451</v>
      </c>
      <c r="S21"/>
      <c r="T21" s="425"/>
      <c r="U21" s="438"/>
      <c r="V21" s="342"/>
      <c r="W21"/>
      <c r="X21"/>
      <c r="Y21"/>
    </row>
    <row r="22" spans="1:47" s="35" customFormat="1" ht="24">
      <c r="A22" s="50" t="s">
        <v>1338</v>
      </c>
      <c r="B22" s="50" t="s">
        <v>1249</v>
      </c>
      <c r="C22" s="15">
        <v>9.9999999999999992E-2</v>
      </c>
      <c r="D22" s="32">
        <v>0</v>
      </c>
      <c r="E22" s="317">
        <v>30</v>
      </c>
      <c r="F22" s="317" t="s">
        <v>1038</v>
      </c>
      <c r="G22" s="317">
        <v>880</v>
      </c>
      <c r="H22" s="317">
        <v>869</v>
      </c>
      <c r="I22" s="35" t="s">
        <v>526</v>
      </c>
      <c r="J22" s="318" t="s">
        <v>1258</v>
      </c>
      <c r="K22" s="319">
        <v>4</v>
      </c>
      <c r="L22" s="319">
        <v>180</v>
      </c>
      <c r="M22" s="80">
        <v>7647.38</v>
      </c>
      <c r="N22" s="57" t="s">
        <v>0</v>
      </c>
      <c r="O22" s="317">
        <v>268</v>
      </c>
      <c r="P22" s="317">
        <v>261.60000000000002</v>
      </c>
      <c r="Q22" s="317"/>
      <c r="R22" s="317"/>
      <c r="S22" s="339"/>
      <c r="T22" s="425"/>
      <c r="U22" s="438"/>
      <c r="V22" s="342"/>
      <c r="W22" s="436"/>
      <c r="X22" s="436"/>
      <c r="Y22" s="436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1:47">
      <c r="A23" s="45" t="s">
        <v>1338</v>
      </c>
      <c r="B23" s="45" t="s">
        <v>1250</v>
      </c>
      <c r="C23" s="38">
        <v>0.10277777777777779</v>
      </c>
      <c r="D23" s="32">
        <v>0</v>
      </c>
      <c r="E23" s="230">
        <v>30</v>
      </c>
      <c r="F23" s="231" t="s">
        <v>1038</v>
      </c>
      <c r="G23" s="230">
        <v>880</v>
      </c>
      <c r="H23" s="230">
        <v>869</v>
      </c>
      <c r="I23" s="35" t="s">
        <v>526</v>
      </c>
      <c r="J23" s="232" t="s">
        <v>1258</v>
      </c>
      <c r="K23" s="233">
        <v>4</v>
      </c>
      <c r="L23" s="317">
        <v>120</v>
      </c>
      <c r="M23" s="80">
        <v>7647.38</v>
      </c>
      <c r="S23"/>
      <c r="T23" s="425"/>
      <c r="U23" s="438"/>
      <c r="V23" s="342"/>
      <c r="W23"/>
      <c r="X23"/>
      <c r="Y23"/>
    </row>
    <row r="24" spans="1:47">
      <c r="A24" s="45" t="s">
        <v>114</v>
      </c>
      <c r="B24" s="45" t="s">
        <v>845</v>
      </c>
      <c r="C24" s="15">
        <v>0.11319444444444444</v>
      </c>
      <c r="D24" s="32">
        <v>0</v>
      </c>
      <c r="E24" s="19">
        <v>10</v>
      </c>
      <c r="F24" s="231" t="s">
        <v>1039</v>
      </c>
      <c r="G24" s="233">
        <v>870</v>
      </c>
      <c r="H24" s="233">
        <v>785</v>
      </c>
      <c r="I24" s="91" t="s">
        <v>395</v>
      </c>
      <c r="J24" s="232" t="s">
        <v>1258</v>
      </c>
      <c r="K24" s="233">
        <v>4</v>
      </c>
      <c r="L24" s="319">
        <v>180</v>
      </c>
      <c r="M24" s="19">
        <v>7698.9647000000004</v>
      </c>
      <c r="N24" s="88"/>
      <c r="O24" s="231"/>
      <c r="P24" s="231"/>
      <c r="Q24" s="231"/>
      <c r="R24" s="231"/>
      <c r="S24"/>
      <c r="T24" s="425"/>
      <c r="U24" s="438"/>
      <c r="V24" s="342"/>
      <c r="W24"/>
      <c r="X24"/>
      <c r="Y24"/>
    </row>
    <row r="25" spans="1:47">
      <c r="A25" s="45" t="s">
        <v>114</v>
      </c>
      <c r="B25" s="45" t="s">
        <v>737</v>
      </c>
      <c r="C25" s="38">
        <v>0.11597222222222221</v>
      </c>
      <c r="D25" s="32">
        <v>0</v>
      </c>
      <c r="E25" s="19">
        <v>10</v>
      </c>
      <c r="F25" s="231" t="s">
        <v>1039</v>
      </c>
      <c r="G25" s="233">
        <v>870</v>
      </c>
      <c r="H25" s="233">
        <v>785</v>
      </c>
      <c r="I25" s="91" t="s">
        <v>395</v>
      </c>
      <c r="J25" s="232" t="s">
        <v>1258</v>
      </c>
      <c r="K25" s="233">
        <v>4</v>
      </c>
      <c r="L25" s="317">
        <v>120</v>
      </c>
      <c r="M25" s="19">
        <v>7698.9647000000004</v>
      </c>
      <c r="S25"/>
      <c r="T25" s="425"/>
      <c r="U25" s="438"/>
      <c r="V25" s="342"/>
      <c r="W25"/>
      <c r="X25"/>
      <c r="Y25"/>
    </row>
    <row r="26" spans="1:47">
      <c r="A26" s="55" t="s">
        <v>234</v>
      </c>
      <c r="B26" s="45" t="s">
        <v>798</v>
      </c>
      <c r="C26" s="38">
        <v>0.12569444444444444</v>
      </c>
      <c r="E26" s="230">
        <v>30</v>
      </c>
      <c r="F26" s="231" t="s">
        <v>1039</v>
      </c>
      <c r="G26" s="233">
        <v>870</v>
      </c>
      <c r="H26" s="233">
        <v>785</v>
      </c>
      <c r="I26" s="431" t="s">
        <v>9</v>
      </c>
      <c r="J26" s="232" t="s">
        <v>796</v>
      </c>
      <c r="K26" s="233">
        <v>4</v>
      </c>
      <c r="L26" s="90">
        <v>120</v>
      </c>
      <c r="M26" s="19">
        <v>7698.9647000000004</v>
      </c>
      <c r="S26" s="431" t="s">
        <v>1188</v>
      </c>
      <c r="T26" s="425"/>
      <c r="U26" s="438"/>
      <c r="V26" s="342"/>
      <c r="W26"/>
      <c r="X26"/>
      <c r="Y26"/>
      <c r="Z26" s="711">
        <v>0.11076999999999999</v>
      </c>
      <c r="AA26" s="711">
        <v>1.2182900000000001</v>
      </c>
      <c r="AB26" s="708">
        <v>186.34989999999999</v>
      </c>
      <c r="AC26" s="708">
        <v>59.191400000000002</v>
      </c>
      <c r="AD26" s="710">
        <v>0.23687029749999999</v>
      </c>
      <c r="AE26" s="708">
        <v>1.163</v>
      </c>
      <c r="AF26" s="708">
        <v>0.184</v>
      </c>
      <c r="AG26" s="708">
        <v>4.79</v>
      </c>
      <c r="AH26" s="708">
        <v>68.808000000000007</v>
      </c>
      <c r="AI26" s="707">
        <v>1954.2059999999999</v>
      </c>
      <c r="AJ26" s="708">
        <v>2.4333800000000001</v>
      </c>
      <c r="AK26" s="708">
        <v>-1.46733</v>
      </c>
      <c r="AL26" s="708">
        <v>70.290890000000005</v>
      </c>
      <c r="AM26" s="708">
        <v>1.20431</v>
      </c>
      <c r="AN26" s="706">
        <v>147664981.30000001</v>
      </c>
      <c r="AO26" s="709">
        <v>0.61503110000000005</v>
      </c>
      <c r="AP26" s="706">
        <v>366763.63798</v>
      </c>
      <c r="AQ26" s="709">
        <v>3.5453100000000001E-2</v>
      </c>
      <c r="AR26" s="708">
        <v>111.9666</v>
      </c>
      <c r="AS26" s="706" t="s">
        <v>472</v>
      </c>
      <c r="AT26" s="708">
        <v>67.901399999999995</v>
      </c>
    </row>
    <row r="27" spans="1:47">
      <c r="A27" s="45" t="s">
        <v>895</v>
      </c>
      <c r="B27" s="45" t="s">
        <v>799</v>
      </c>
      <c r="C27" s="38">
        <v>0.1277777777777778</v>
      </c>
      <c r="E27" s="230">
        <v>300</v>
      </c>
      <c r="F27" s="231" t="s">
        <v>1039</v>
      </c>
      <c r="G27" s="233">
        <v>870</v>
      </c>
      <c r="H27" s="233">
        <v>785</v>
      </c>
      <c r="I27" s="91" t="s">
        <v>1300</v>
      </c>
      <c r="J27" s="318" t="s">
        <v>796</v>
      </c>
      <c r="K27" s="233">
        <v>4</v>
      </c>
      <c r="L27" s="90">
        <v>120</v>
      </c>
      <c r="M27" s="19">
        <v>7698.9647000000004</v>
      </c>
      <c r="S27" s="431" t="s">
        <v>1100</v>
      </c>
      <c r="T27" s="425">
        <v>0</v>
      </c>
      <c r="U27" s="438">
        <v>0</v>
      </c>
      <c r="V27" s="431" t="s">
        <v>12</v>
      </c>
      <c r="W27" s="707">
        <v>92.186922238803064</v>
      </c>
      <c r="X27" s="707">
        <v>-2.2359432788089619</v>
      </c>
      <c r="Y27" s="707">
        <v>106.69329067228318</v>
      </c>
      <c r="Z27" s="711">
        <v>0.14476</v>
      </c>
      <c r="AA27" s="711">
        <v>1.23708</v>
      </c>
      <c r="AB27" s="708">
        <v>189.1987</v>
      </c>
      <c r="AC27" s="708">
        <v>59.041400000000003</v>
      </c>
      <c r="AD27" s="710">
        <v>0.33714408210000002</v>
      </c>
      <c r="AE27" s="708">
        <v>1.165</v>
      </c>
      <c r="AF27" s="708">
        <v>0.184</v>
      </c>
      <c r="AG27" s="708">
        <v>4.79</v>
      </c>
      <c r="AH27" s="708">
        <v>68.835999999999999</v>
      </c>
      <c r="AI27" s="707">
        <v>1954.1279999999999</v>
      </c>
      <c r="AJ27" s="708">
        <v>2.41723</v>
      </c>
      <c r="AK27" s="708">
        <v>-1.47004</v>
      </c>
      <c r="AL27" s="708">
        <v>70.240260000000006</v>
      </c>
      <c r="AM27" s="708">
        <v>1.20442</v>
      </c>
      <c r="AN27" s="706">
        <v>147665202.69999999</v>
      </c>
      <c r="AO27" s="709">
        <v>0.61472510000000002</v>
      </c>
      <c r="AP27" s="706">
        <v>366778.15990000003</v>
      </c>
      <c r="AQ27" s="709">
        <v>4.5213700000000002E-2</v>
      </c>
      <c r="AR27" s="708">
        <v>112.0009</v>
      </c>
      <c r="AS27" s="706" t="s">
        <v>472</v>
      </c>
      <c r="AT27" s="708">
        <v>67.867099999999994</v>
      </c>
    </row>
    <row r="28" spans="1:47">
      <c r="A28" s="45" t="s">
        <v>278</v>
      </c>
      <c r="B28" s="45" t="s">
        <v>800</v>
      </c>
      <c r="C28" s="38">
        <v>0.13263888888888889</v>
      </c>
      <c r="E28" s="230">
        <v>300</v>
      </c>
      <c r="F28" s="231" t="s">
        <v>1039</v>
      </c>
      <c r="G28" s="233">
        <v>870</v>
      </c>
      <c r="H28" s="233">
        <v>785</v>
      </c>
      <c r="I28" s="91" t="s">
        <v>1300</v>
      </c>
      <c r="J28" s="318" t="s">
        <v>796</v>
      </c>
      <c r="K28" s="233">
        <v>4</v>
      </c>
      <c r="L28" s="90">
        <v>120</v>
      </c>
      <c r="M28" s="19">
        <v>7698.9647000000004</v>
      </c>
      <c r="S28" s="431" t="s">
        <v>8</v>
      </c>
      <c r="T28" s="425">
        <v>0</v>
      </c>
      <c r="U28" s="438">
        <v>0</v>
      </c>
      <c r="V28" s="431" t="s">
        <v>12</v>
      </c>
      <c r="W28" s="707">
        <v>91.850775744128086</v>
      </c>
      <c r="X28" s="707">
        <v>9.8136318197346686</v>
      </c>
      <c r="Y28" s="707">
        <v>106.68961287856155</v>
      </c>
      <c r="Z28" s="711">
        <v>0.18448000000000001</v>
      </c>
      <c r="AA28" s="711">
        <v>1.2589900000000001</v>
      </c>
      <c r="AB28" s="708">
        <v>192.48410000000001</v>
      </c>
      <c r="AC28" s="708">
        <v>58.789200000000001</v>
      </c>
      <c r="AD28" s="710">
        <v>0.45413016410000001</v>
      </c>
      <c r="AE28" s="708">
        <v>1.1679999999999999</v>
      </c>
      <c r="AF28" s="708">
        <v>0.185</v>
      </c>
      <c r="AG28" s="708">
        <v>4.78</v>
      </c>
      <c r="AH28" s="708">
        <v>68.869</v>
      </c>
      <c r="AI28" s="707">
        <v>1954.0150000000001</v>
      </c>
      <c r="AJ28" s="708">
        <v>2.3984399999999999</v>
      </c>
      <c r="AK28" s="708">
        <v>-1.47316</v>
      </c>
      <c r="AL28" s="708">
        <v>70.181200000000004</v>
      </c>
      <c r="AM28" s="708">
        <v>1.20455</v>
      </c>
      <c r="AN28" s="706">
        <v>147665460.80000001</v>
      </c>
      <c r="AO28" s="709">
        <v>0.6143672</v>
      </c>
      <c r="AP28" s="706">
        <v>366799.53847999999</v>
      </c>
      <c r="AQ28" s="709">
        <v>5.6573900000000003E-2</v>
      </c>
      <c r="AR28" s="708">
        <v>112.0411</v>
      </c>
      <c r="AS28" s="706" t="s">
        <v>472</v>
      </c>
      <c r="AT28" s="708">
        <v>67.826899999999995</v>
      </c>
    </row>
    <row r="29" spans="1:47">
      <c r="A29" s="45" t="s">
        <v>793</v>
      </c>
      <c r="B29" s="45" t="s">
        <v>1040</v>
      </c>
      <c r="C29" s="38">
        <v>0.13680555555555554</v>
      </c>
      <c r="E29" s="230">
        <v>300</v>
      </c>
      <c r="F29" s="231" t="s">
        <v>1039</v>
      </c>
      <c r="G29" s="233">
        <v>870</v>
      </c>
      <c r="H29" s="233">
        <v>785</v>
      </c>
      <c r="I29" s="91" t="s">
        <v>1300</v>
      </c>
      <c r="J29" s="318" t="s">
        <v>796</v>
      </c>
      <c r="K29" s="233">
        <v>4</v>
      </c>
      <c r="L29" s="90">
        <v>120</v>
      </c>
      <c r="M29" s="19">
        <v>7698.9647000000004</v>
      </c>
      <c r="S29" s="431" t="s">
        <v>498</v>
      </c>
      <c r="T29" s="425">
        <v>0</v>
      </c>
      <c r="U29" s="438">
        <v>0</v>
      </c>
      <c r="V29" s="431" t="s">
        <v>12</v>
      </c>
      <c r="W29" s="707">
        <v>91.110944148478609</v>
      </c>
      <c r="X29" s="707">
        <v>32.246330527530603</v>
      </c>
      <c r="Y29" s="707">
        <v>106.70674510627623</v>
      </c>
      <c r="Z29" s="711">
        <v>0.21858</v>
      </c>
      <c r="AA29" s="711">
        <v>1.2777499999999999</v>
      </c>
      <c r="AB29" s="708">
        <v>195.25720000000001</v>
      </c>
      <c r="AC29" s="708">
        <v>58.508600000000001</v>
      </c>
      <c r="AD29" s="710">
        <v>0.55440394859999997</v>
      </c>
      <c r="AE29" s="708">
        <v>1.1719999999999999</v>
      </c>
      <c r="AF29" s="708">
        <v>0.185</v>
      </c>
      <c r="AG29" s="708">
        <v>4.78</v>
      </c>
      <c r="AH29" s="708">
        <v>68.896000000000001</v>
      </c>
      <c r="AI29" s="707">
        <v>1953.8969999999999</v>
      </c>
      <c r="AJ29" s="708">
        <v>2.3823799999999999</v>
      </c>
      <c r="AK29" s="708">
        <v>-1.4757899999999999</v>
      </c>
      <c r="AL29" s="708">
        <v>70.130570000000006</v>
      </c>
      <c r="AM29" s="708">
        <v>1.2046600000000001</v>
      </c>
      <c r="AN29" s="706">
        <v>147665681.90000001</v>
      </c>
      <c r="AO29" s="709">
        <v>0.61405960000000004</v>
      </c>
      <c r="AP29" s="706">
        <v>366821.65529000002</v>
      </c>
      <c r="AQ29" s="709">
        <v>6.6280500000000006E-2</v>
      </c>
      <c r="AR29" s="708">
        <v>112.07559999999999</v>
      </c>
      <c r="AS29" s="706" t="s">
        <v>472</v>
      </c>
      <c r="AT29" s="708">
        <v>67.792500000000004</v>
      </c>
    </row>
    <row r="30" spans="1:47">
      <c r="A30" s="45" t="s">
        <v>144</v>
      </c>
      <c r="B30" s="45" t="s">
        <v>1041</v>
      </c>
      <c r="C30" s="38">
        <v>0.16111111111111112</v>
      </c>
      <c r="E30" s="230">
        <v>300</v>
      </c>
      <c r="F30" s="231" t="s">
        <v>1039</v>
      </c>
      <c r="G30" s="233">
        <v>870</v>
      </c>
      <c r="H30" s="233">
        <v>785</v>
      </c>
      <c r="I30" s="91" t="s">
        <v>1300</v>
      </c>
      <c r="J30" s="318" t="s">
        <v>796</v>
      </c>
      <c r="K30" s="233">
        <v>4</v>
      </c>
      <c r="L30" s="90">
        <v>120</v>
      </c>
      <c r="M30" s="19">
        <v>7698.9647000000004</v>
      </c>
      <c r="S30" s="431" t="s">
        <v>144</v>
      </c>
      <c r="T30" s="425">
        <v>0</v>
      </c>
      <c r="U30" s="438">
        <v>0</v>
      </c>
      <c r="V30" s="431" t="s">
        <v>12</v>
      </c>
      <c r="W30" s="707">
        <v>89.641047423046601</v>
      </c>
      <c r="X30" s="707">
        <v>55.200018134321745</v>
      </c>
      <c r="Y30" s="707">
        <v>106.75748838753634</v>
      </c>
      <c r="Z30" s="711">
        <v>0.41952</v>
      </c>
      <c r="AA30" s="711">
        <v>1.3868400000000001</v>
      </c>
      <c r="AB30" s="708">
        <v>210.2783</v>
      </c>
      <c r="AC30" s="708">
        <v>55.783099999999997</v>
      </c>
      <c r="AD30" s="710">
        <v>1.1393343585</v>
      </c>
      <c r="AE30" s="708">
        <v>1.208</v>
      </c>
      <c r="AF30" s="708">
        <v>0.191</v>
      </c>
      <c r="AG30" s="708">
        <v>4.78</v>
      </c>
      <c r="AH30" s="708">
        <v>69.06</v>
      </c>
      <c r="AI30" s="707">
        <v>1952.8420000000001</v>
      </c>
      <c r="AJ30" s="708">
        <v>2.2903500000000001</v>
      </c>
      <c r="AK30" s="708">
        <v>-1.4899800000000001</v>
      </c>
      <c r="AL30" s="708">
        <v>69.835239999999999</v>
      </c>
      <c r="AM30" s="708">
        <v>1.2053100000000001</v>
      </c>
      <c r="AN30" s="706">
        <v>147666969.5</v>
      </c>
      <c r="AO30" s="709">
        <v>0.61225030000000003</v>
      </c>
      <c r="AP30" s="706">
        <v>367019.68413000001</v>
      </c>
      <c r="AQ30" s="709">
        <v>0.1219954</v>
      </c>
      <c r="AR30" s="708">
        <v>112.2784</v>
      </c>
      <c r="AS30" s="706" t="s">
        <v>472</v>
      </c>
      <c r="AT30" s="708">
        <v>67.589799999999997</v>
      </c>
    </row>
    <row r="31" spans="1:47">
      <c r="A31" s="45" t="s">
        <v>480</v>
      </c>
      <c r="B31" s="45" t="s">
        <v>1043</v>
      </c>
      <c r="C31" s="38">
        <v>0.17500000000000002</v>
      </c>
      <c r="E31" s="230">
        <v>301</v>
      </c>
      <c r="F31" s="231" t="s">
        <v>1039</v>
      </c>
      <c r="G31" s="233">
        <v>870</v>
      </c>
      <c r="H31" s="233">
        <v>785</v>
      </c>
      <c r="I31" s="91" t="s">
        <v>1300</v>
      </c>
      <c r="J31" s="318" t="s">
        <v>796</v>
      </c>
      <c r="K31" s="233">
        <v>4</v>
      </c>
      <c r="L31" s="90">
        <v>120</v>
      </c>
      <c r="M31" s="19">
        <v>7698.9647000000004</v>
      </c>
      <c r="S31" s="433" t="s">
        <v>480</v>
      </c>
      <c r="T31" s="425">
        <v>0</v>
      </c>
      <c r="U31" s="438">
        <v>0</v>
      </c>
      <c r="V31" s="431" t="s">
        <v>12</v>
      </c>
      <c r="W31" s="707">
        <v>92.380655882121047</v>
      </c>
      <c r="X31" s="707">
        <v>-16.441242533038583</v>
      </c>
      <c r="Y31" s="707">
        <v>106.81276025302873</v>
      </c>
      <c r="Z31" s="711">
        <v>0.53656999999999999</v>
      </c>
      <c r="AA31" s="711">
        <v>1.4488799999999999</v>
      </c>
      <c r="AB31" s="708">
        <v>217.77850000000001</v>
      </c>
      <c r="AC31" s="708">
        <v>53.510300000000001</v>
      </c>
      <c r="AD31" s="710">
        <v>1.4735803071</v>
      </c>
      <c r="AE31" s="708">
        <v>1.2430000000000001</v>
      </c>
      <c r="AF31" s="708">
        <v>0.19700000000000001</v>
      </c>
      <c r="AG31" s="708">
        <v>4.78</v>
      </c>
      <c r="AH31" s="708">
        <v>69.155000000000001</v>
      </c>
      <c r="AI31" s="707">
        <v>1951.9649999999999</v>
      </c>
      <c r="AJ31" s="708">
        <v>2.2396600000000002</v>
      </c>
      <c r="AK31" s="708">
        <v>-1.49688</v>
      </c>
      <c r="AL31" s="708">
        <v>69.666489999999996</v>
      </c>
      <c r="AM31" s="708">
        <v>1.2056800000000001</v>
      </c>
      <c r="AN31" s="706">
        <v>147667703.59999999</v>
      </c>
      <c r="AO31" s="709">
        <v>0.61120509999999995</v>
      </c>
      <c r="AP31" s="706">
        <v>367184.67443999997</v>
      </c>
      <c r="AQ31" s="709">
        <v>0.1528099</v>
      </c>
      <c r="AR31" s="708">
        <v>112.3961</v>
      </c>
      <c r="AS31" s="706" t="s">
        <v>472</v>
      </c>
      <c r="AT31" s="708">
        <v>67.472099999999998</v>
      </c>
    </row>
    <row r="32" spans="1:47" s="336" customFormat="1">
      <c r="A32" s="45" t="s">
        <v>378</v>
      </c>
      <c r="B32" s="45" t="s">
        <v>1042</v>
      </c>
      <c r="C32" s="38">
        <v>0.202777777777778</v>
      </c>
      <c r="E32" s="331">
        <v>300</v>
      </c>
      <c r="F32" s="333" t="s">
        <v>1039</v>
      </c>
      <c r="G32" s="335">
        <v>870</v>
      </c>
      <c r="H32" s="335">
        <v>785</v>
      </c>
      <c r="I32" s="91" t="s">
        <v>1300</v>
      </c>
      <c r="J32" s="334" t="s">
        <v>796</v>
      </c>
      <c r="K32" s="335">
        <v>4</v>
      </c>
      <c r="L32" s="90">
        <v>120</v>
      </c>
      <c r="M32" s="19">
        <v>7698.9647000000004</v>
      </c>
      <c r="S32" s="431" t="s">
        <v>378</v>
      </c>
      <c r="T32" s="425">
        <v>0</v>
      </c>
      <c r="U32" s="438">
        <v>0</v>
      </c>
      <c r="V32" s="431" t="s">
        <v>12</v>
      </c>
      <c r="W32" s="707">
        <v>90.413413929489096</v>
      </c>
      <c r="X32" s="707">
        <v>41.71585916074136</v>
      </c>
      <c r="Y32" s="707">
        <v>106.93114107841757</v>
      </c>
      <c r="Z32" s="711">
        <v>0.77788999999999997</v>
      </c>
      <c r="AA32" s="711">
        <v>1.5722400000000001</v>
      </c>
      <c r="AB32" s="708">
        <v>230.37610000000001</v>
      </c>
      <c r="AC32" s="708">
        <v>47.819400000000002</v>
      </c>
      <c r="AD32" s="710">
        <v>2.1420722042999998</v>
      </c>
      <c r="AE32" s="708">
        <v>1.3480000000000001</v>
      </c>
      <c r="AF32" s="708">
        <v>0.21299999999999999</v>
      </c>
      <c r="AG32" s="708">
        <v>4.7699999999999996</v>
      </c>
      <c r="AH32" s="708">
        <v>69.349999999999994</v>
      </c>
      <c r="AI32" s="707">
        <v>1949.6410000000001</v>
      </c>
      <c r="AJ32" s="708">
        <v>2.14452</v>
      </c>
      <c r="AK32" s="708">
        <v>-1.5069999999999999</v>
      </c>
      <c r="AL32" s="708">
        <v>69.328980000000001</v>
      </c>
      <c r="AM32" s="708">
        <v>1.20642</v>
      </c>
      <c r="AN32" s="706">
        <v>147669168</v>
      </c>
      <c r="AO32" s="709">
        <v>0.60908980000000001</v>
      </c>
      <c r="AP32" s="706">
        <v>367622.44682000001</v>
      </c>
      <c r="AQ32" s="709">
        <v>0.2111355</v>
      </c>
      <c r="AR32" s="708">
        <v>112.63800000000001</v>
      </c>
      <c r="AS32" s="706" t="s">
        <v>472</v>
      </c>
      <c r="AT32" s="708">
        <v>67.2303</v>
      </c>
      <c r="AU32"/>
    </row>
    <row r="33" spans="1:46">
      <c r="A33" s="45" t="s">
        <v>1338</v>
      </c>
      <c r="B33" s="45" t="s">
        <v>1001</v>
      </c>
      <c r="C33" s="15">
        <v>0.21458333333333335</v>
      </c>
      <c r="D33" s="15">
        <v>0</v>
      </c>
      <c r="E33" s="230">
        <v>30</v>
      </c>
      <c r="F33" s="231" t="s">
        <v>1038</v>
      </c>
      <c r="G33" s="230">
        <v>880</v>
      </c>
      <c r="H33" s="230">
        <v>869</v>
      </c>
      <c r="I33" s="35" t="s">
        <v>526</v>
      </c>
      <c r="J33" s="232" t="s">
        <v>1258</v>
      </c>
      <c r="K33" s="233">
        <v>4</v>
      </c>
      <c r="L33" s="319">
        <v>180</v>
      </c>
      <c r="M33" s="80">
        <v>7647.38</v>
      </c>
      <c r="N33" s="57" t="s">
        <v>100</v>
      </c>
      <c r="O33" s="231">
        <v>268</v>
      </c>
      <c r="P33" s="231">
        <v>261.60000000000002</v>
      </c>
      <c r="Q33" s="231"/>
      <c r="R33" s="231"/>
      <c r="S33"/>
      <c r="T33" s="425"/>
      <c r="U33" s="438"/>
      <c r="V33" s="342"/>
      <c r="W33"/>
      <c r="X33"/>
      <c r="Y33"/>
    </row>
    <row r="34" spans="1:46">
      <c r="A34" s="45" t="s">
        <v>895</v>
      </c>
      <c r="B34" s="45" t="s">
        <v>874</v>
      </c>
      <c r="C34" s="15">
        <v>0.21527777777777779</v>
      </c>
      <c r="D34" s="32"/>
      <c r="E34" s="230">
        <v>300</v>
      </c>
      <c r="F34" s="231" t="s">
        <v>1039</v>
      </c>
      <c r="G34" s="233">
        <v>870</v>
      </c>
      <c r="H34" s="233">
        <v>785</v>
      </c>
      <c r="I34" t="s">
        <v>1300</v>
      </c>
      <c r="J34" s="92" t="s">
        <v>796</v>
      </c>
      <c r="K34" s="233">
        <v>4</v>
      </c>
      <c r="L34" s="319">
        <v>180</v>
      </c>
      <c r="M34" s="19">
        <v>7698.9647000000004</v>
      </c>
      <c r="O34" s="231"/>
      <c r="P34" s="231"/>
      <c r="Q34" s="231"/>
      <c r="R34" s="231"/>
      <c r="S34" s="431" t="s">
        <v>1100</v>
      </c>
      <c r="T34" s="425">
        <v>0</v>
      </c>
      <c r="U34" s="438">
        <v>0</v>
      </c>
      <c r="V34" s="431" t="s">
        <v>12</v>
      </c>
      <c r="W34" s="707">
        <v>91.846915269269303</v>
      </c>
      <c r="X34" s="707">
        <v>-1.4611891143366802</v>
      </c>
      <c r="Y34" s="707">
        <v>160.50506432030329</v>
      </c>
      <c r="Z34" s="711">
        <v>0.89041999999999999</v>
      </c>
      <c r="AA34" s="711">
        <v>1.6274299999999999</v>
      </c>
      <c r="AB34" s="708">
        <v>235.1293</v>
      </c>
      <c r="AC34" s="708">
        <v>44.887700000000002</v>
      </c>
      <c r="AD34" s="710">
        <v>2.4428935580000002</v>
      </c>
      <c r="AE34" s="708">
        <v>1.415</v>
      </c>
      <c r="AF34" s="708">
        <v>0.224</v>
      </c>
      <c r="AG34" s="708">
        <v>4.7699999999999996</v>
      </c>
      <c r="AH34" s="708">
        <v>69.44</v>
      </c>
      <c r="AI34" s="707">
        <v>1948.3610000000001</v>
      </c>
      <c r="AJ34" s="708">
        <v>2.1051299999999999</v>
      </c>
      <c r="AK34" s="708">
        <v>-1.5096000000000001</v>
      </c>
      <c r="AL34" s="708">
        <v>69.177099999999996</v>
      </c>
      <c r="AM34" s="708">
        <v>1.2067600000000001</v>
      </c>
      <c r="AN34" s="706">
        <v>147669825.30000001</v>
      </c>
      <c r="AO34" s="709">
        <v>0.60812710000000003</v>
      </c>
      <c r="AP34" s="706">
        <v>367863.81017000001</v>
      </c>
      <c r="AQ34" s="709">
        <v>0.2355835</v>
      </c>
      <c r="AR34" s="708">
        <v>112.7503</v>
      </c>
      <c r="AS34" s="706" t="s">
        <v>472</v>
      </c>
      <c r="AT34" s="708">
        <v>67.117999999999995</v>
      </c>
    </row>
    <row r="35" spans="1:46">
      <c r="A35" s="45" t="s">
        <v>895</v>
      </c>
      <c r="B35" s="45" t="s">
        <v>875</v>
      </c>
      <c r="C35" s="15">
        <v>0.22013888888888888</v>
      </c>
      <c r="D35" s="32"/>
      <c r="E35" s="230">
        <v>300</v>
      </c>
      <c r="F35" s="231" t="s">
        <v>1039</v>
      </c>
      <c r="G35" s="233">
        <v>870</v>
      </c>
      <c r="H35" s="233">
        <v>785</v>
      </c>
      <c r="I35" t="s">
        <v>792</v>
      </c>
      <c r="J35" s="92" t="s">
        <v>796</v>
      </c>
      <c r="K35" s="233">
        <v>4</v>
      </c>
      <c r="L35" s="319">
        <v>180</v>
      </c>
      <c r="M35" s="19">
        <v>7698.9647000000004</v>
      </c>
      <c r="S35" s="431" t="s">
        <v>1100</v>
      </c>
      <c r="T35" s="425">
        <v>0</v>
      </c>
      <c r="U35" s="438">
        <v>0</v>
      </c>
      <c r="V35" s="431" t="s">
        <v>200</v>
      </c>
      <c r="W35" s="707">
        <v>91.728233841755227</v>
      </c>
      <c r="X35" s="707">
        <v>1.3001189796673156</v>
      </c>
      <c r="Y35" s="707">
        <v>367.93043605355524</v>
      </c>
      <c r="Z35" s="711">
        <v>0.93493999999999999</v>
      </c>
      <c r="AA35" s="711">
        <v>1.64883</v>
      </c>
      <c r="AB35" s="708">
        <v>236.8476</v>
      </c>
      <c r="AC35" s="708">
        <v>43.700099999999999</v>
      </c>
      <c r="AD35" s="710">
        <v>2.5598796401000001</v>
      </c>
      <c r="AE35" s="708">
        <v>1.4450000000000001</v>
      </c>
      <c r="AF35" s="708">
        <v>0.22900000000000001</v>
      </c>
      <c r="AG35" s="708">
        <v>4.7699999999999996</v>
      </c>
      <c r="AH35" s="708">
        <v>69.475999999999999</v>
      </c>
      <c r="AI35" s="707">
        <v>1947.827</v>
      </c>
      <c r="AJ35" s="708">
        <v>2.0904799999999999</v>
      </c>
      <c r="AK35" s="708">
        <v>-1.51023</v>
      </c>
      <c r="AL35" s="708">
        <v>69.118039999999993</v>
      </c>
      <c r="AM35" s="708">
        <v>1.20689</v>
      </c>
      <c r="AN35" s="706">
        <v>147670080.59999999</v>
      </c>
      <c r="AO35" s="709">
        <v>0.60775100000000004</v>
      </c>
      <c r="AP35" s="706">
        <v>367964.69503</v>
      </c>
      <c r="AQ35" s="709">
        <v>0.24474180000000001</v>
      </c>
      <c r="AR35" s="708">
        <v>112.79470000000001</v>
      </c>
      <c r="AS35" s="706" t="s">
        <v>472</v>
      </c>
      <c r="AT35" s="708">
        <v>67.073700000000002</v>
      </c>
    </row>
    <row r="36" spans="1:46">
      <c r="A36" s="45" t="s">
        <v>895</v>
      </c>
      <c r="B36" s="45" t="s">
        <v>877</v>
      </c>
      <c r="C36" s="15">
        <v>0.22569444444444445</v>
      </c>
      <c r="D36" s="32"/>
      <c r="E36" s="230">
        <v>300</v>
      </c>
      <c r="F36" s="231" t="s">
        <v>1039</v>
      </c>
      <c r="G36" s="233">
        <v>870</v>
      </c>
      <c r="H36" s="233">
        <v>785</v>
      </c>
      <c r="I36" s="330" t="s">
        <v>110</v>
      </c>
      <c r="J36" s="92" t="s">
        <v>796</v>
      </c>
      <c r="K36" s="233">
        <v>4</v>
      </c>
      <c r="L36" s="319">
        <v>180</v>
      </c>
      <c r="M36" s="19">
        <v>7698.9647000000004</v>
      </c>
      <c r="N36" s="91"/>
      <c r="S36" s="431" t="s">
        <v>1100</v>
      </c>
      <c r="T36" s="425">
        <v>-28</v>
      </c>
      <c r="U36" s="438">
        <v>0</v>
      </c>
      <c r="V36" s="431" t="s">
        <v>12</v>
      </c>
      <c r="W36" s="707">
        <v>91.5124399591284</v>
      </c>
      <c r="X36" s="707">
        <v>5.9089127602333997</v>
      </c>
      <c r="Y36" s="707">
        <v>853.28433196613241</v>
      </c>
      <c r="Z36" s="711">
        <v>0.98638000000000003</v>
      </c>
      <c r="AA36" s="711">
        <v>1.67326</v>
      </c>
      <c r="AB36" s="708">
        <v>238.7303</v>
      </c>
      <c r="AC36" s="708">
        <v>42.314300000000003</v>
      </c>
      <c r="AD36" s="710">
        <v>2.6935780194999999</v>
      </c>
      <c r="AE36" s="708">
        <v>1.4830000000000001</v>
      </c>
      <c r="AF36" s="708">
        <v>0.23499999999999999</v>
      </c>
      <c r="AG36" s="708">
        <v>4.7699999999999996</v>
      </c>
      <c r="AH36" s="708">
        <v>69.516999999999996</v>
      </c>
      <c r="AI36" s="707">
        <v>1947.192</v>
      </c>
      <c r="AJ36" s="708">
        <v>2.07423</v>
      </c>
      <c r="AK36" s="708">
        <v>-1.5106900000000001</v>
      </c>
      <c r="AL36" s="708">
        <v>69.050539999999998</v>
      </c>
      <c r="AM36" s="708">
        <v>1.2070399999999999</v>
      </c>
      <c r="AN36" s="706">
        <v>147670372.19999999</v>
      </c>
      <c r="AO36" s="709">
        <v>0.60731979999999997</v>
      </c>
      <c r="AP36" s="706">
        <v>368084.64416000003</v>
      </c>
      <c r="AQ36" s="709">
        <v>0.2549534</v>
      </c>
      <c r="AR36" s="708">
        <v>112.8459</v>
      </c>
      <c r="AS36" s="706" t="s">
        <v>472</v>
      </c>
      <c r="AT36" s="708">
        <v>67.022499999999994</v>
      </c>
    </row>
    <row r="37" spans="1:46">
      <c r="A37" s="50" t="s">
        <v>793</v>
      </c>
      <c r="B37" s="45" t="s">
        <v>879</v>
      </c>
      <c r="C37" s="15">
        <v>0.2298611111111111</v>
      </c>
      <c r="E37" s="230">
        <v>300</v>
      </c>
      <c r="F37" s="231" t="s">
        <v>1039</v>
      </c>
      <c r="G37" s="233">
        <v>870</v>
      </c>
      <c r="H37" s="233">
        <v>785</v>
      </c>
      <c r="I37" t="s">
        <v>1300</v>
      </c>
      <c r="J37" s="92" t="s">
        <v>796</v>
      </c>
      <c r="K37" s="233">
        <v>4</v>
      </c>
      <c r="L37" s="319">
        <v>180</v>
      </c>
      <c r="M37" s="19">
        <v>7698.9647000000004</v>
      </c>
      <c r="N37" s="57"/>
      <c r="O37" s="231"/>
      <c r="P37" s="231"/>
      <c r="Q37" s="231"/>
      <c r="R37" s="231"/>
      <c r="S37" s="431" t="s">
        <v>498</v>
      </c>
      <c r="T37" s="425">
        <v>0</v>
      </c>
      <c r="U37" s="438">
        <v>0</v>
      </c>
      <c r="V37" s="431" t="s">
        <v>12</v>
      </c>
      <c r="W37" s="707">
        <v>90.771700875405998</v>
      </c>
      <c r="X37" s="707">
        <v>31.98044399090918</v>
      </c>
      <c r="Y37" s="707">
        <v>160.64295575899177</v>
      </c>
      <c r="Z37" s="711">
        <v>1.0253699999999999</v>
      </c>
      <c r="AA37" s="711">
        <v>1.69154</v>
      </c>
      <c r="AB37" s="708">
        <v>240.089</v>
      </c>
      <c r="AC37" s="708">
        <v>41.256799999999998</v>
      </c>
      <c r="AD37" s="710">
        <v>2.7938518041</v>
      </c>
      <c r="AE37" s="708">
        <v>1.514</v>
      </c>
      <c r="AF37" s="708">
        <v>0.23899999999999999</v>
      </c>
      <c r="AG37" s="708">
        <v>4.7699999999999996</v>
      </c>
      <c r="AH37" s="708">
        <v>69.548000000000002</v>
      </c>
      <c r="AI37" s="707">
        <v>1946.7</v>
      </c>
      <c r="AJ37" s="708">
        <v>2.0623900000000002</v>
      </c>
      <c r="AK37" s="708">
        <v>-1.51084</v>
      </c>
      <c r="AL37" s="708">
        <v>68.999920000000003</v>
      </c>
      <c r="AM37" s="708">
        <v>1.2071499999999999</v>
      </c>
      <c r="AN37" s="706">
        <v>147670590.80000001</v>
      </c>
      <c r="AO37" s="709">
        <v>0.60699559999999997</v>
      </c>
      <c r="AP37" s="706">
        <v>368177.78612</v>
      </c>
      <c r="AQ37" s="709">
        <v>0.26242680000000002</v>
      </c>
      <c r="AR37" s="708">
        <v>112.88460000000001</v>
      </c>
      <c r="AS37" s="706" t="s">
        <v>472</v>
      </c>
      <c r="AT37" s="708">
        <v>66.983699999999999</v>
      </c>
    </row>
    <row r="38" spans="1:46">
      <c r="A38" s="50" t="s">
        <v>793</v>
      </c>
      <c r="B38" s="45" t="s">
        <v>1090</v>
      </c>
      <c r="C38" s="15">
        <v>0.23472222222222219</v>
      </c>
      <c r="E38" s="230">
        <v>300</v>
      </c>
      <c r="F38" s="231" t="s">
        <v>1039</v>
      </c>
      <c r="G38" s="233">
        <v>870</v>
      </c>
      <c r="H38" s="233">
        <v>785</v>
      </c>
      <c r="I38" t="s">
        <v>792</v>
      </c>
      <c r="J38" s="92" t="s">
        <v>796</v>
      </c>
      <c r="K38" s="233">
        <v>4</v>
      </c>
      <c r="L38" s="319">
        <v>180</v>
      </c>
      <c r="M38" s="19">
        <v>7698.9647000000004</v>
      </c>
      <c r="N38" s="57"/>
      <c r="O38" s="231"/>
      <c r="P38" s="231"/>
      <c r="Q38" s="231"/>
      <c r="R38" s="231"/>
      <c r="S38" s="431" t="s">
        <v>498</v>
      </c>
      <c r="T38" s="425">
        <v>0</v>
      </c>
      <c r="U38" s="438">
        <v>0</v>
      </c>
      <c r="V38" s="431" t="s">
        <v>200</v>
      </c>
      <c r="W38" s="707">
        <v>90.748674669630262</v>
      </c>
      <c r="X38" s="707">
        <v>31.275394689190282</v>
      </c>
      <c r="Y38" s="707">
        <v>368.25719194133671</v>
      </c>
      <c r="Z38" s="711">
        <v>1.07131</v>
      </c>
      <c r="AA38" s="711">
        <v>1.71285</v>
      </c>
      <c r="AB38" s="708">
        <v>241.62029999999999</v>
      </c>
      <c r="AC38" s="708">
        <v>40.004800000000003</v>
      </c>
      <c r="AD38" s="710">
        <v>2.9108378861999999</v>
      </c>
      <c r="AE38" s="708">
        <v>1.5529999999999999</v>
      </c>
      <c r="AF38" s="708">
        <v>0.246</v>
      </c>
      <c r="AG38" s="708">
        <v>4.7699999999999996</v>
      </c>
      <c r="AH38" s="708">
        <v>69.584000000000003</v>
      </c>
      <c r="AI38" s="707">
        <v>1946.1079999999999</v>
      </c>
      <c r="AJ38" s="708">
        <v>2.0489899999999999</v>
      </c>
      <c r="AK38" s="708">
        <v>-1.5107900000000001</v>
      </c>
      <c r="AL38" s="708">
        <v>68.940849999999998</v>
      </c>
      <c r="AM38" s="708">
        <v>1.2072799999999999</v>
      </c>
      <c r="AN38" s="706">
        <v>147670845.59999999</v>
      </c>
      <c r="AO38" s="709">
        <v>0.60661639999999994</v>
      </c>
      <c r="AP38" s="706">
        <v>368289.81105999998</v>
      </c>
      <c r="AQ38" s="709">
        <v>0.27093780000000001</v>
      </c>
      <c r="AR38" s="708">
        <v>112.9302</v>
      </c>
      <c r="AS38" s="706" t="s">
        <v>472</v>
      </c>
      <c r="AT38" s="708">
        <v>66.938100000000006</v>
      </c>
    </row>
    <row r="39" spans="1:46">
      <c r="A39" s="50" t="s">
        <v>793</v>
      </c>
      <c r="B39" s="45" t="s">
        <v>1092</v>
      </c>
      <c r="C39" s="15">
        <v>0.23958333333333334</v>
      </c>
      <c r="E39" s="230">
        <v>300</v>
      </c>
      <c r="F39" s="231" t="s">
        <v>1039</v>
      </c>
      <c r="G39" s="233">
        <v>870</v>
      </c>
      <c r="H39" s="233">
        <v>785</v>
      </c>
      <c r="I39" s="330" t="s">
        <v>110</v>
      </c>
      <c r="J39" s="92" t="s">
        <v>796</v>
      </c>
      <c r="K39" s="233">
        <v>4</v>
      </c>
      <c r="L39" s="319">
        <v>180</v>
      </c>
      <c r="M39" s="19">
        <v>7698.9647000000004</v>
      </c>
      <c r="O39" s="231"/>
      <c r="P39" s="231"/>
      <c r="Q39" s="231"/>
      <c r="R39" s="231"/>
      <c r="S39" s="431" t="s">
        <v>498</v>
      </c>
      <c r="T39" s="425">
        <v>-28</v>
      </c>
      <c r="U39" s="438">
        <v>0</v>
      </c>
      <c r="V39" s="431" t="s">
        <v>12</v>
      </c>
      <c r="W39" s="707">
        <v>90.690242669850576</v>
      </c>
      <c r="X39" s="707">
        <v>29.969200049160946</v>
      </c>
      <c r="Y39" s="707">
        <v>906.42576207732964</v>
      </c>
      <c r="Z39" s="711">
        <v>1.1177600000000001</v>
      </c>
      <c r="AA39" s="711">
        <v>1.7341200000000001</v>
      </c>
      <c r="AB39" s="708">
        <v>243.09700000000001</v>
      </c>
      <c r="AC39" s="708">
        <v>38.7348</v>
      </c>
      <c r="AD39" s="710">
        <v>3.0278239681999999</v>
      </c>
      <c r="AE39" s="708">
        <v>1.595</v>
      </c>
      <c r="AF39" s="708">
        <v>0.252</v>
      </c>
      <c r="AG39" s="708">
        <v>4.7699999999999996</v>
      </c>
      <c r="AH39" s="708">
        <v>69.620999999999995</v>
      </c>
      <c r="AI39" s="707">
        <v>1945.4970000000001</v>
      </c>
      <c r="AJ39" s="708">
        <v>2.0360200000000002</v>
      </c>
      <c r="AK39" s="708">
        <v>-1.5105</v>
      </c>
      <c r="AL39" s="708">
        <v>68.881789999999995</v>
      </c>
      <c r="AM39" s="708">
        <v>1.2074100000000001</v>
      </c>
      <c r="AN39" s="706">
        <v>147671100.30000001</v>
      </c>
      <c r="AO39" s="709">
        <v>0.60623629999999995</v>
      </c>
      <c r="AP39" s="706">
        <v>368405.36271000002</v>
      </c>
      <c r="AQ39" s="709">
        <v>0.27921790000000002</v>
      </c>
      <c r="AR39" s="708">
        <v>112.97629999999999</v>
      </c>
      <c r="AS39" s="706" t="s">
        <v>472</v>
      </c>
      <c r="AT39" s="708">
        <v>66.892099999999999</v>
      </c>
    </row>
    <row r="40" spans="1:46">
      <c r="A40" s="50" t="s">
        <v>793</v>
      </c>
      <c r="B40" s="45" t="s">
        <v>884</v>
      </c>
      <c r="C40" s="15">
        <v>0.24513888888888888</v>
      </c>
      <c r="E40" s="230">
        <v>300</v>
      </c>
      <c r="F40" s="19" t="s">
        <v>1037</v>
      </c>
      <c r="G40" s="233">
        <v>1190</v>
      </c>
      <c r="H40" s="233">
        <v>1103</v>
      </c>
      <c r="I40" t="s">
        <v>1300</v>
      </c>
      <c r="J40" s="92" t="s">
        <v>796</v>
      </c>
      <c r="K40" s="233">
        <v>4</v>
      </c>
      <c r="L40" s="319">
        <v>180</v>
      </c>
      <c r="M40" s="19">
        <v>5889.9508999999998</v>
      </c>
      <c r="N40" s="57"/>
      <c r="O40" s="231"/>
      <c r="P40" s="231"/>
      <c r="Q40" s="231"/>
      <c r="R40" s="231"/>
      <c r="S40" s="431" t="s">
        <v>498</v>
      </c>
      <c r="T40" s="425">
        <v>0</v>
      </c>
      <c r="U40" s="438">
        <v>0</v>
      </c>
      <c r="V40" s="431" t="s">
        <v>12</v>
      </c>
      <c r="W40" s="707">
        <v>90.731748655660709</v>
      </c>
      <c r="X40" s="707">
        <v>31.970918284050988</v>
      </c>
      <c r="Y40" s="707">
        <v>160.80749958687375</v>
      </c>
      <c r="Z40" s="711">
        <v>1.1714800000000001</v>
      </c>
      <c r="AA40" s="711">
        <v>1.7583899999999999</v>
      </c>
      <c r="AB40" s="708">
        <v>244.7226</v>
      </c>
      <c r="AC40" s="708">
        <v>37.263300000000001</v>
      </c>
      <c r="AD40" s="710">
        <v>3.1615223477000001</v>
      </c>
      <c r="AE40" s="708">
        <v>1.6479999999999999</v>
      </c>
      <c r="AF40" s="708">
        <v>0.26100000000000001</v>
      </c>
      <c r="AG40" s="708">
        <v>4.7699999999999996</v>
      </c>
      <c r="AH40" s="708">
        <v>69.664000000000001</v>
      </c>
      <c r="AI40" s="707">
        <v>1944.778</v>
      </c>
      <c r="AJ40" s="708">
        <v>2.0217700000000001</v>
      </c>
      <c r="AK40" s="708">
        <v>-1.50986</v>
      </c>
      <c r="AL40" s="708">
        <v>68.81429</v>
      </c>
      <c r="AM40" s="708">
        <v>1.20756</v>
      </c>
      <c r="AN40" s="706">
        <v>147671391.19999999</v>
      </c>
      <c r="AO40" s="709">
        <v>0.60580049999999996</v>
      </c>
      <c r="AP40" s="706">
        <v>368541.61365000001</v>
      </c>
      <c r="AQ40" s="709">
        <v>0.2883888</v>
      </c>
      <c r="AR40" s="708">
        <v>113.0295</v>
      </c>
      <c r="AS40" s="706" t="s">
        <v>472</v>
      </c>
      <c r="AT40" s="708">
        <v>66.838899999999995</v>
      </c>
    </row>
    <row r="41" spans="1:46">
      <c r="A41" s="50" t="s">
        <v>793</v>
      </c>
      <c r="B41" s="45" t="s">
        <v>885</v>
      </c>
      <c r="C41" s="38">
        <v>0.25</v>
      </c>
      <c r="E41" s="230">
        <v>300</v>
      </c>
      <c r="F41" s="19" t="s">
        <v>1037</v>
      </c>
      <c r="G41" s="233">
        <v>1190</v>
      </c>
      <c r="H41" s="233">
        <v>1103</v>
      </c>
      <c r="I41" t="s">
        <v>792</v>
      </c>
      <c r="J41" s="92" t="s">
        <v>796</v>
      </c>
      <c r="K41" s="233">
        <v>4</v>
      </c>
      <c r="L41" s="319">
        <v>180</v>
      </c>
      <c r="M41" s="19">
        <v>5889.9508999999998</v>
      </c>
      <c r="S41" s="431" t="s">
        <v>498</v>
      </c>
      <c r="T41" s="425">
        <v>0</v>
      </c>
      <c r="U41" s="438">
        <v>0</v>
      </c>
      <c r="V41" s="431" t="s">
        <v>200</v>
      </c>
      <c r="W41" s="707">
        <v>90.71117626223716</v>
      </c>
      <c r="X41" s="707">
        <v>31.266295770193345</v>
      </c>
      <c r="Y41" s="707">
        <v>368.63183893051109</v>
      </c>
      <c r="Z41" s="711">
        <v>1.21906</v>
      </c>
      <c r="AA41" s="711">
        <v>1.77959</v>
      </c>
      <c r="AB41" s="708">
        <v>246.09460000000001</v>
      </c>
      <c r="AC41" s="708">
        <v>35.959699999999998</v>
      </c>
      <c r="AD41" s="710">
        <v>3.2785084297</v>
      </c>
      <c r="AE41" s="708">
        <v>1.6990000000000001</v>
      </c>
      <c r="AF41" s="708">
        <v>0.26900000000000002</v>
      </c>
      <c r="AG41" s="708">
        <v>4.7699999999999996</v>
      </c>
      <c r="AH41" s="708">
        <v>69.701999999999998</v>
      </c>
      <c r="AI41" s="707">
        <v>1944.13</v>
      </c>
      <c r="AJ41" s="708">
        <v>2.0097999999999998</v>
      </c>
      <c r="AK41" s="708">
        <v>-1.5090300000000001</v>
      </c>
      <c r="AL41" s="708">
        <v>68.755229999999997</v>
      </c>
      <c r="AM41" s="708">
        <v>1.2076899999999999</v>
      </c>
      <c r="AN41" s="706">
        <v>147671645.59999999</v>
      </c>
      <c r="AO41" s="709">
        <v>0.60541820000000002</v>
      </c>
      <c r="AP41" s="706">
        <v>368664.38698000001</v>
      </c>
      <c r="AQ41" s="709">
        <v>0.29615010000000003</v>
      </c>
      <c r="AR41" s="708">
        <v>113.0766</v>
      </c>
      <c r="AS41" s="706" t="s">
        <v>472</v>
      </c>
      <c r="AT41" s="708">
        <v>66.791799999999995</v>
      </c>
    </row>
    <row r="42" spans="1:46">
      <c r="A42" s="50" t="s">
        <v>793</v>
      </c>
      <c r="B42" s="45" t="s">
        <v>886</v>
      </c>
      <c r="C42" s="38">
        <v>0.25416666666666665</v>
      </c>
      <c r="E42" s="230">
        <v>300</v>
      </c>
      <c r="F42" s="19" t="s">
        <v>1037</v>
      </c>
      <c r="G42" s="233">
        <v>1190</v>
      </c>
      <c r="H42" s="233">
        <v>1103</v>
      </c>
      <c r="I42" s="330" t="s">
        <v>110</v>
      </c>
      <c r="J42" s="92" t="s">
        <v>796</v>
      </c>
      <c r="K42" s="233">
        <v>4</v>
      </c>
      <c r="L42" s="319">
        <v>180</v>
      </c>
      <c r="M42" s="19">
        <v>5889.9508999999998</v>
      </c>
      <c r="S42" s="431" t="s">
        <v>498</v>
      </c>
      <c r="T42" s="425">
        <v>-28</v>
      </c>
      <c r="U42" s="438">
        <v>0</v>
      </c>
      <c r="V42" s="431" t="s">
        <v>12</v>
      </c>
      <c r="W42" s="707">
        <v>90.655111998265028</v>
      </c>
      <c r="X42" s="707">
        <v>29.96200099438359</v>
      </c>
      <c r="Y42" s="707">
        <v>907.31949168413848</v>
      </c>
      <c r="Z42" s="711">
        <v>1.2602899999999999</v>
      </c>
      <c r="AA42" s="711">
        <v>1.7977399999999999</v>
      </c>
      <c r="AB42" s="708">
        <v>247.23560000000001</v>
      </c>
      <c r="AC42" s="708">
        <v>34.831400000000002</v>
      </c>
      <c r="AD42" s="710">
        <v>3.3787822144000002</v>
      </c>
      <c r="AE42" s="708">
        <v>1.746</v>
      </c>
      <c r="AF42" s="708">
        <v>0.27600000000000002</v>
      </c>
      <c r="AG42" s="708">
        <v>4.7699999999999996</v>
      </c>
      <c r="AH42" s="708">
        <v>69.734999999999999</v>
      </c>
      <c r="AI42" s="707">
        <v>1943.5619999999999</v>
      </c>
      <c r="AJ42" s="708">
        <v>1.99993</v>
      </c>
      <c r="AK42" s="708">
        <v>-1.5081100000000001</v>
      </c>
      <c r="AL42" s="708">
        <v>68.704610000000002</v>
      </c>
      <c r="AM42" s="708">
        <v>1.2078</v>
      </c>
      <c r="AN42" s="706">
        <v>147671863.5</v>
      </c>
      <c r="AO42" s="709">
        <v>0.60508969999999995</v>
      </c>
      <c r="AP42" s="706">
        <v>368772.17796</v>
      </c>
      <c r="AQ42" s="709">
        <v>0.30260169999999997</v>
      </c>
      <c r="AR42" s="708">
        <v>113.1174</v>
      </c>
      <c r="AS42" s="706" t="s">
        <v>472</v>
      </c>
      <c r="AT42" s="708">
        <v>66.751000000000005</v>
      </c>
    </row>
    <row r="43" spans="1:46">
      <c r="A43" s="50" t="s">
        <v>793</v>
      </c>
      <c r="B43" s="45" t="s">
        <v>657</v>
      </c>
      <c r="C43" s="38">
        <v>0.25972222222222224</v>
      </c>
      <c r="E43" s="230">
        <v>300</v>
      </c>
      <c r="F43" s="19" t="s">
        <v>1037</v>
      </c>
      <c r="G43" s="233">
        <v>1190</v>
      </c>
      <c r="H43" s="233">
        <v>1103</v>
      </c>
      <c r="I43" s="330" t="s">
        <v>27</v>
      </c>
      <c r="J43" s="92" t="s">
        <v>796</v>
      </c>
      <c r="K43" s="233">
        <v>4</v>
      </c>
      <c r="L43" s="319">
        <v>180</v>
      </c>
      <c r="M43" s="19">
        <v>5889.9508999999998</v>
      </c>
      <c r="S43" s="431" t="s">
        <v>498</v>
      </c>
      <c r="T43" s="425">
        <v>-42</v>
      </c>
      <c r="U43" s="438">
        <v>0</v>
      </c>
      <c r="V43" s="431" t="s">
        <v>12</v>
      </c>
      <c r="W43" s="707">
        <v>90.602701267200203</v>
      </c>
      <c r="X43" s="707">
        <v>29.328354274147429</v>
      </c>
      <c r="Y43" s="707">
        <v>1281.787602416221</v>
      </c>
      <c r="Z43" s="711">
        <v>1.3159000000000001</v>
      </c>
      <c r="AA43" s="711">
        <v>1.8219000000000001</v>
      </c>
      <c r="AB43" s="708">
        <v>248.71029999999999</v>
      </c>
      <c r="AC43" s="708">
        <v>33.312800000000003</v>
      </c>
      <c r="AD43" s="710">
        <v>3.5124805938999999</v>
      </c>
      <c r="AE43" s="708">
        <v>1.8149999999999999</v>
      </c>
      <c r="AF43" s="708">
        <v>0.28699999999999998</v>
      </c>
      <c r="AG43" s="708">
        <v>4.76</v>
      </c>
      <c r="AH43" s="708">
        <v>69.778999999999996</v>
      </c>
      <c r="AI43" s="707">
        <v>1942.7860000000001</v>
      </c>
      <c r="AJ43" s="708">
        <v>1.9873499999999999</v>
      </c>
      <c r="AK43" s="708">
        <v>-1.50657</v>
      </c>
      <c r="AL43" s="708">
        <v>68.637110000000007</v>
      </c>
      <c r="AM43" s="708">
        <v>1.2079500000000001</v>
      </c>
      <c r="AN43" s="706">
        <v>147672153.80000001</v>
      </c>
      <c r="AO43" s="709">
        <v>0.60465049999999998</v>
      </c>
      <c r="AP43" s="706">
        <v>368919.44763000001</v>
      </c>
      <c r="AQ43" s="709">
        <v>0.31090790000000001</v>
      </c>
      <c r="AR43" s="708">
        <v>113.17230000000001</v>
      </c>
      <c r="AS43" s="706" t="s">
        <v>472</v>
      </c>
      <c r="AT43" s="708">
        <v>66.696100000000001</v>
      </c>
    </row>
    <row r="44" spans="1:46">
      <c r="A44" s="50" t="s">
        <v>895</v>
      </c>
      <c r="B44" s="45" t="s">
        <v>658</v>
      </c>
      <c r="C44" s="38">
        <v>0.2638888888888889</v>
      </c>
      <c r="E44" s="230">
        <v>300</v>
      </c>
      <c r="F44" s="19" t="s">
        <v>1037</v>
      </c>
      <c r="G44" s="233">
        <v>1190</v>
      </c>
      <c r="H44" s="233">
        <v>1103</v>
      </c>
      <c r="I44" t="s">
        <v>1300</v>
      </c>
      <c r="J44" s="92" t="s">
        <v>796</v>
      </c>
      <c r="K44" s="233">
        <v>4</v>
      </c>
      <c r="L44" s="319">
        <v>180</v>
      </c>
      <c r="M44" s="19">
        <v>5889.9508999999998</v>
      </c>
      <c r="S44" s="431" t="s">
        <v>1100</v>
      </c>
      <c r="T44" s="425">
        <v>0</v>
      </c>
      <c r="U44" s="438">
        <v>0</v>
      </c>
      <c r="V44" s="431" t="s">
        <v>12</v>
      </c>
      <c r="W44" s="707">
        <v>91.721763054502873</v>
      </c>
      <c r="X44" s="707">
        <v>-1.486011792744063</v>
      </c>
      <c r="Y44" s="707">
        <v>161.02228997532666</v>
      </c>
      <c r="Z44" s="711">
        <v>1.3581099999999999</v>
      </c>
      <c r="AA44" s="711">
        <v>1.83999</v>
      </c>
      <c r="AB44" s="708">
        <v>249.78380000000001</v>
      </c>
      <c r="AC44" s="708">
        <v>32.163899999999998</v>
      </c>
      <c r="AD44" s="710">
        <v>3.6127543785</v>
      </c>
      <c r="AE44" s="708">
        <v>1.873</v>
      </c>
      <c r="AF44" s="708">
        <v>0.29599999999999999</v>
      </c>
      <c r="AG44" s="708">
        <v>4.76</v>
      </c>
      <c r="AH44" s="708">
        <v>69.811999999999998</v>
      </c>
      <c r="AI44" s="707">
        <v>1942.191</v>
      </c>
      <c r="AJ44" s="708">
        <v>1.9783500000000001</v>
      </c>
      <c r="AK44" s="708">
        <v>-1.50518</v>
      </c>
      <c r="AL44" s="708">
        <v>68.586479999999995</v>
      </c>
      <c r="AM44" s="708">
        <v>1.2080599999999999</v>
      </c>
      <c r="AN44" s="706">
        <v>147672371.40000001</v>
      </c>
      <c r="AO44" s="709">
        <v>0.60432019999999997</v>
      </c>
      <c r="AP44" s="706">
        <v>369032.47133999999</v>
      </c>
      <c r="AQ44" s="709">
        <v>0.31691049999999998</v>
      </c>
      <c r="AR44" s="708">
        <v>113.2139</v>
      </c>
      <c r="AS44" s="706" t="s">
        <v>472</v>
      </c>
      <c r="AT44" s="708">
        <v>66.654499999999999</v>
      </c>
    </row>
    <row r="45" spans="1:46">
      <c r="A45" s="50" t="s">
        <v>895</v>
      </c>
      <c r="B45" s="45" t="s">
        <v>810</v>
      </c>
      <c r="C45" s="38">
        <v>0.26874999999999999</v>
      </c>
      <c r="E45" s="230">
        <v>300</v>
      </c>
      <c r="F45" s="19" t="s">
        <v>1037</v>
      </c>
      <c r="G45" s="233">
        <v>1190</v>
      </c>
      <c r="H45" s="233">
        <v>1103</v>
      </c>
      <c r="I45" t="s">
        <v>792</v>
      </c>
      <c r="J45" s="92" t="s">
        <v>796</v>
      </c>
      <c r="K45" s="233">
        <v>4</v>
      </c>
      <c r="L45" s="319">
        <v>180</v>
      </c>
      <c r="M45" s="19">
        <v>5889.9508999999998</v>
      </c>
      <c r="S45" s="431" t="s">
        <v>1100</v>
      </c>
      <c r="T45" s="425">
        <v>0</v>
      </c>
      <c r="U45" s="438">
        <v>0</v>
      </c>
      <c r="V45" s="431" t="s">
        <v>200</v>
      </c>
      <c r="W45" s="707">
        <v>91.60707898715151</v>
      </c>
      <c r="X45" s="707">
        <v>1.2859058019205065</v>
      </c>
      <c r="Y45" s="707">
        <v>369.13458057449589</v>
      </c>
      <c r="Z45" s="711">
        <v>1.4078999999999999</v>
      </c>
      <c r="AA45" s="711">
        <v>1.8610599999999999</v>
      </c>
      <c r="AB45" s="708">
        <v>251.0034</v>
      </c>
      <c r="AC45" s="708">
        <v>30.8139</v>
      </c>
      <c r="AD45" s="710">
        <v>3.7297404606</v>
      </c>
      <c r="AE45" s="708">
        <v>1.9450000000000001</v>
      </c>
      <c r="AF45" s="708">
        <v>0.308</v>
      </c>
      <c r="AG45" s="708">
        <v>4.76</v>
      </c>
      <c r="AH45" s="708">
        <v>69.850999999999999</v>
      </c>
      <c r="AI45" s="707">
        <v>1941.4829999999999</v>
      </c>
      <c r="AJ45" s="708">
        <v>1.9683299999999999</v>
      </c>
      <c r="AK45" s="708">
        <v>-1.5033099999999999</v>
      </c>
      <c r="AL45" s="708">
        <v>68.527420000000006</v>
      </c>
      <c r="AM45" s="708">
        <v>1.2081900000000001</v>
      </c>
      <c r="AN45" s="706">
        <v>147672625.19999999</v>
      </c>
      <c r="AO45" s="709">
        <v>0.60393399999999997</v>
      </c>
      <c r="AP45" s="706">
        <v>369167.01364999998</v>
      </c>
      <c r="AQ45" s="709">
        <v>0.32366210000000001</v>
      </c>
      <c r="AR45" s="708">
        <v>113.26300000000001</v>
      </c>
      <c r="AS45" s="706" t="s">
        <v>472</v>
      </c>
      <c r="AT45" s="708">
        <v>66.605400000000003</v>
      </c>
    </row>
    <row r="46" spans="1:46">
      <c r="A46" s="50" t="s">
        <v>895</v>
      </c>
      <c r="B46" s="45" t="s">
        <v>1135</v>
      </c>
      <c r="C46" s="38">
        <v>0.27430555555555552</v>
      </c>
      <c r="E46" s="230">
        <v>300</v>
      </c>
      <c r="F46" s="19" t="s">
        <v>1037</v>
      </c>
      <c r="G46" s="233">
        <v>1190</v>
      </c>
      <c r="H46" s="233">
        <v>1103</v>
      </c>
      <c r="I46" s="330" t="s">
        <v>110</v>
      </c>
      <c r="J46" s="92" t="s">
        <v>796</v>
      </c>
      <c r="K46" s="233">
        <v>4</v>
      </c>
      <c r="L46" s="319">
        <v>180</v>
      </c>
      <c r="M46" s="19">
        <v>5889.9508999999998</v>
      </c>
      <c r="S46" s="431" t="s">
        <v>1100</v>
      </c>
      <c r="T46" s="425">
        <v>-28</v>
      </c>
      <c r="U46" s="438">
        <v>0</v>
      </c>
      <c r="V46" s="431" t="s">
        <v>12</v>
      </c>
      <c r="W46" s="707">
        <v>91.398395591138495</v>
      </c>
      <c r="X46" s="707">
        <v>5.9088550212304076</v>
      </c>
      <c r="Y46" s="707">
        <v>856.0312381475037</v>
      </c>
      <c r="Z46" s="711">
        <v>1.4655499999999999</v>
      </c>
      <c r="AA46" s="711">
        <v>1.8851</v>
      </c>
      <c r="AB46" s="708">
        <v>252.35720000000001</v>
      </c>
      <c r="AC46" s="708">
        <v>29.2593</v>
      </c>
      <c r="AD46" s="710">
        <v>3.8634388401000002</v>
      </c>
      <c r="AE46" s="708">
        <v>2.0379999999999998</v>
      </c>
      <c r="AF46" s="708">
        <v>0.32200000000000001</v>
      </c>
      <c r="AG46" s="708">
        <v>4.76</v>
      </c>
      <c r="AH46" s="708">
        <v>69.897000000000006</v>
      </c>
      <c r="AI46" s="707">
        <v>1940.6569999999999</v>
      </c>
      <c r="AJ46" s="708">
        <v>1.9575400000000001</v>
      </c>
      <c r="AK46" s="708">
        <v>-1.50081</v>
      </c>
      <c r="AL46" s="708">
        <v>68.459919999999997</v>
      </c>
      <c r="AM46" s="708">
        <v>1.20834</v>
      </c>
      <c r="AN46" s="706">
        <v>147672914.90000001</v>
      </c>
      <c r="AO46" s="709">
        <v>0.60349140000000001</v>
      </c>
      <c r="AP46" s="706">
        <v>369324.17122999998</v>
      </c>
      <c r="AQ46" s="709">
        <v>0.33103959999999999</v>
      </c>
      <c r="AR46" s="708">
        <v>113.3197</v>
      </c>
      <c r="AS46" s="706" t="s">
        <v>472</v>
      </c>
      <c r="AT46" s="708">
        <v>66.548699999999997</v>
      </c>
    </row>
    <row r="47" spans="1:46">
      <c r="A47" s="50" t="s">
        <v>895</v>
      </c>
      <c r="B47" s="45" t="s">
        <v>1136</v>
      </c>
      <c r="C47" s="38">
        <v>0.27777777777777779</v>
      </c>
      <c r="E47" s="230">
        <v>300</v>
      </c>
      <c r="F47" s="19" t="s">
        <v>1037</v>
      </c>
      <c r="G47" s="233">
        <v>1190</v>
      </c>
      <c r="H47" s="233">
        <v>1103</v>
      </c>
      <c r="I47" s="330" t="s">
        <v>27</v>
      </c>
      <c r="J47" s="92" t="s">
        <v>796</v>
      </c>
      <c r="K47" s="233">
        <v>4</v>
      </c>
      <c r="L47" s="319">
        <v>180</v>
      </c>
      <c r="M47" s="19">
        <v>5889.9508999999998</v>
      </c>
      <c r="S47" s="431" t="s">
        <v>1100</v>
      </c>
      <c r="T47" s="425">
        <v>-42</v>
      </c>
      <c r="U47" s="438">
        <v>0</v>
      </c>
      <c r="V47" s="431" t="s">
        <v>12</v>
      </c>
      <c r="W47" s="707">
        <v>91.269541660237948</v>
      </c>
      <c r="X47" s="707">
        <v>8.2827088858150617</v>
      </c>
      <c r="Y47" s="707">
        <v>1214.229093348381</v>
      </c>
      <c r="Z47" s="711">
        <v>1.5019899999999999</v>
      </c>
      <c r="AA47" s="711">
        <v>1.90011</v>
      </c>
      <c r="AB47" s="708">
        <v>253.1832</v>
      </c>
      <c r="AC47" s="708">
        <v>28.2819</v>
      </c>
      <c r="AD47" s="710">
        <v>3.9470003273000001</v>
      </c>
      <c r="AE47" s="708">
        <v>2.1019999999999999</v>
      </c>
      <c r="AF47" s="708">
        <v>0.33200000000000002</v>
      </c>
      <c r="AG47" s="708">
        <v>4.76</v>
      </c>
      <c r="AH47" s="708">
        <v>69.924999999999997</v>
      </c>
      <c r="AI47" s="707">
        <v>1940.1320000000001</v>
      </c>
      <c r="AJ47" s="708">
        <v>1.9511499999999999</v>
      </c>
      <c r="AK47" s="708">
        <v>-1.4990600000000001</v>
      </c>
      <c r="AL47" s="708">
        <v>68.417739999999995</v>
      </c>
      <c r="AM47" s="708">
        <v>1.2084299999999999</v>
      </c>
      <c r="AN47" s="706">
        <v>147673095.90000001</v>
      </c>
      <c r="AO47" s="709">
        <v>0.60321409999999998</v>
      </c>
      <c r="AP47" s="706">
        <v>369424.15960999997</v>
      </c>
      <c r="AQ47" s="709">
        <v>0.33546359999999997</v>
      </c>
      <c r="AR47" s="708">
        <v>113.35550000000001</v>
      </c>
      <c r="AS47" s="706" t="s">
        <v>472</v>
      </c>
      <c r="AT47" s="708">
        <v>66.512900000000002</v>
      </c>
    </row>
    <row r="48" spans="1:46" ht="48">
      <c r="A48" s="59" t="s">
        <v>1259</v>
      </c>
      <c r="B48" s="64" t="s">
        <v>1237</v>
      </c>
      <c r="C48" s="32">
        <v>0.29236111111111113</v>
      </c>
      <c r="D48" s="32">
        <v>0</v>
      </c>
      <c r="E48" s="233">
        <v>10</v>
      </c>
      <c r="F48" s="19" t="s">
        <v>1037</v>
      </c>
      <c r="G48" s="233">
        <v>1190</v>
      </c>
      <c r="H48" s="233">
        <v>1103</v>
      </c>
      <c r="I48" s="77" t="s">
        <v>1334</v>
      </c>
      <c r="J48" s="232" t="s">
        <v>1258</v>
      </c>
      <c r="K48" s="233">
        <v>4</v>
      </c>
      <c r="L48" s="319">
        <v>180</v>
      </c>
      <c r="M48" s="19">
        <v>5889.9508999999998</v>
      </c>
      <c r="O48" s="19">
        <v>267.5</v>
      </c>
      <c r="P48" s="19">
        <v>260.8</v>
      </c>
      <c r="S48"/>
      <c r="T48" s="425"/>
      <c r="U48" s="438"/>
      <c r="V48" s="342"/>
      <c r="W48"/>
      <c r="X48"/>
      <c r="Y48"/>
    </row>
    <row r="49" spans="1:25">
      <c r="A49" s="45" t="s">
        <v>1338</v>
      </c>
      <c r="B49" s="45" t="s">
        <v>1006</v>
      </c>
      <c r="C49" s="15">
        <v>0.29375000000000001</v>
      </c>
      <c r="D49" s="32">
        <v>0</v>
      </c>
      <c r="E49" s="230">
        <v>30</v>
      </c>
      <c r="F49" s="19" t="s">
        <v>1037</v>
      </c>
      <c r="G49" s="229">
        <v>1190</v>
      </c>
      <c r="H49" s="230">
        <v>1000</v>
      </c>
      <c r="I49" s="35" t="s">
        <v>526</v>
      </c>
      <c r="J49" s="232" t="s">
        <v>1258</v>
      </c>
      <c r="K49" s="233">
        <v>4</v>
      </c>
      <c r="L49" s="319">
        <v>180</v>
      </c>
      <c r="M49" s="19">
        <v>5891.451</v>
      </c>
      <c r="O49" s="19">
        <v>267.5</v>
      </c>
      <c r="P49" s="19">
        <v>261.2</v>
      </c>
      <c r="S49"/>
      <c r="T49" s="424"/>
      <c r="U49" s="437"/>
      <c r="V49" s="342"/>
      <c r="W49"/>
      <c r="X49"/>
      <c r="Y49"/>
    </row>
    <row r="50" spans="1:25">
      <c r="A50" s="45" t="s">
        <v>1338</v>
      </c>
      <c r="B50" s="45" t="s">
        <v>588</v>
      </c>
      <c r="C50" s="15">
        <v>0.2951388888888889</v>
      </c>
      <c r="D50" s="32">
        <v>0</v>
      </c>
      <c r="E50" s="230">
        <v>30</v>
      </c>
      <c r="F50" s="19" t="s">
        <v>1037</v>
      </c>
      <c r="G50" s="230">
        <v>1070</v>
      </c>
      <c r="H50" s="230">
        <v>880</v>
      </c>
      <c r="I50" s="91" t="s">
        <v>239</v>
      </c>
      <c r="J50" s="232" t="s">
        <v>1258</v>
      </c>
      <c r="K50" s="233">
        <v>4</v>
      </c>
      <c r="L50" s="319">
        <v>180</v>
      </c>
      <c r="M50" s="19">
        <v>5891.451</v>
      </c>
      <c r="O50" s="19">
        <v>267.5</v>
      </c>
      <c r="P50" s="19">
        <v>261.3</v>
      </c>
      <c r="S50"/>
      <c r="T50" s="424"/>
      <c r="U50" s="424"/>
      <c r="V50"/>
      <c r="W50"/>
      <c r="X50"/>
      <c r="Y50"/>
    </row>
    <row r="51" spans="1:25">
      <c r="C51"/>
      <c r="L51"/>
      <c r="O51" s="19"/>
      <c r="S51"/>
      <c r="T51" s="424"/>
      <c r="U51" s="424"/>
      <c r="V51"/>
      <c r="W51"/>
      <c r="X51"/>
      <c r="Y51"/>
    </row>
    <row r="52" spans="1:25">
      <c r="C52"/>
      <c r="L52"/>
      <c r="S52"/>
      <c r="T52" s="424"/>
      <c r="U52" s="424"/>
      <c r="V52"/>
      <c r="W52"/>
      <c r="X52"/>
      <c r="Y52"/>
    </row>
    <row r="53" spans="1:25">
      <c r="B53" s="320" t="s">
        <v>1260</v>
      </c>
      <c r="C53" s="147" t="s">
        <v>1261</v>
      </c>
      <c r="D53" s="84">
        <v>5888.5839999999998</v>
      </c>
      <c r="E53" s="149"/>
      <c r="F53" s="84" t="s">
        <v>1262</v>
      </c>
      <c r="G53" s="84" t="s">
        <v>1263</v>
      </c>
      <c r="H53" s="84" t="s">
        <v>1264</v>
      </c>
      <c r="I53" s="22" t="s">
        <v>1100</v>
      </c>
      <c r="J53" s="84" t="s">
        <v>1101</v>
      </c>
      <c r="K53" s="84" t="s">
        <v>1102</v>
      </c>
      <c r="L53"/>
      <c r="S53"/>
      <c r="T53"/>
      <c r="U53"/>
      <c r="V53"/>
      <c r="W53"/>
      <c r="X53"/>
      <c r="Y53"/>
    </row>
    <row r="54" spans="1:25">
      <c r="B54" s="183"/>
      <c r="C54" s="147" t="s">
        <v>1099</v>
      </c>
      <c r="D54" s="84">
        <v>5889.9508999999998</v>
      </c>
      <c r="E54" s="149"/>
      <c r="F54" s="84" t="s">
        <v>652</v>
      </c>
      <c r="G54" s="84" t="s">
        <v>653</v>
      </c>
      <c r="H54" s="84" t="s">
        <v>654</v>
      </c>
      <c r="I54" s="22" t="s">
        <v>1294</v>
      </c>
      <c r="J54" s="84" t="s">
        <v>1295</v>
      </c>
      <c r="K54" s="84" t="s">
        <v>501</v>
      </c>
      <c r="L54"/>
      <c r="S54"/>
      <c r="T54"/>
      <c r="U54"/>
      <c r="V54"/>
      <c r="W54"/>
      <c r="X54"/>
      <c r="Y54"/>
    </row>
    <row r="55" spans="1:25">
      <c r="B55" s="182"/>
      <c r="C55" s="147" t="s">
        <v>502</v>
      </c>
      <c r="D55" s="84">
        <v>5891.451</v>
      </c>
      <c r="E55" s="149"/>
      <c r="F55" s="84" t="s">
        <v>503</v>
      </c>
      <c r="G55" s="84" t="s">
        <v>504</v>
      </c>
      <c r="H55" s="84" t="s">
        <v>505</v>
      </c>
      <c r="I55" s="22" t="s">
        <v>480</v>
      </c>
      <c r="J55" s="84" t="s">
        <v>496</v>
      </c>
      <c r="K55" s="84" t="s">
        <v>440</v>
      </c>
      <c r="L55"/>
      <c r="S55"/>
      <c r="T55"/>
      <c r="U55"/>
      <c r="V55"/>
      <c r="W55"/>
      <c r="X55"/>
      <c r="Y55"/>
    </row>
    <row r="56" spans="1:25">
      <c r="B56" s="182"/>
      <c r="C56" s="147" t="s">
        <v>497</v>
      </c>
      <c r="D56" s="155">
        <v>7647.38</v>
      </c>
      <c r="E56" s="149"/>
      <c r="F56" s="84" t="s">
        <v>1132</v>
      </c>
      <c r="G56" s="84" t="s">
        <v>1095</v>
      </c>
      <c r="H56" s="84" t="s">
        <v>1293</v>
      </c>
      <c r="I56" s="22" t="s">
        <v>498</v>
      </c>
      <c r="J56" s="84" t="s">
        <v>499</v>
      </c>
      <c r="K56" s="84" t="s">
        <v>500</v>
      </c>
      <c r="L56"/>
      <c r="S56"/>
      <c r="T56"/>
      <c r="U56"/>
      <c r="V56"/>
      <c r="W56"/>
      <c r="X56"/>
      <c r="Y56"/>
    </row>
    <row r="57" spans="1:25">
      <c r="B57" s="182"/>
      <c r="C57" s="147" t="s">
        <v>374</v>
      </c>
      <c r="D57" s="84">
        <v>7698.9647000000004</v>
      </c>
      <c r="E57" s="149"/>
      <c r="F57" s="84" t="s">
        <v>375</v>
      </c>
      <c r="G57" s="84" t="s">
        <v>376</v>
      </c>
      <c r="H57" s="84" t="s">
        <v>377</v>
      </c>
      <c r="I57" s="22" t="s">
        <v>378</v>
      </c>
      <c r="J57" s="84" t="s">
        <v>379</v>
      </c>
      <c r="K57" s="84" t="s">
        <v>380</v>
      </c>
      <c r="L57"/>
      <c r="S57"/>
      <c r="T57"/>
      <c r="U57"/>
      <c r="V57"/>
      <c r="W57"/>
      <c r="X57"/>
      <c r="Y57"/>
    </row>
    <row r="58" spans="1:25">
      <c r="B58" s="182"/>
      <c r="C58" s="147"/>
      <c r="D58" s="84"/>
      <c r="E58" s="149"/>
      <c r="F58" s="84"/>
      <c r="G58" s="317"/>
      <c r="H58" s="317"/>
      <c r="I58" s="321"/>
      <c r="J58" s="317"/>
      <c r="K58" s="317"/>
      <c r="L58"/>
      <c r="S58"/>
      <c r="T58"/>
      <c r="U58"/>
      <c r="V58"/>
      <c r="W58"/>
      <c r="X58"/>
      <c r="Y58"/>
    </row>
    <row r="59" spans="1:25">
      <c r="B59" s="182"/>
      <c r="C59" s="147" t="s">
        <v>1302</v>
      </c>
      <c r="D59" s="748" t="s">
        <v>1297</v>
      </c>
      <c r="E59" s="748"/>
      <c r="F59" s="84" t="s">
        <v>381</v>
      </c>
      <c r="G59" s="317"/>
      <c r="H59" s="317"/>
      <c r="I59" s="173" t="s">
        <v>1139</v>
      </c>
      <c r="J59" s="736" t="s">
        <v>1140</v>
      </c>
      <c r="K59" s="736"/>
      <c r="L59" s="148" t="s">
        <v>1141</v>
      </c>
      <c r="S59"/>
      <c r="T59"/>
      <c r="U59"/>
      <c r="V59"/>
      <c r="W59"/>
      <c r="X59"/>
      <c r="Y59"/>
    </row>
    <row r="60" spans="1:25">
      <c r="B60" s="182"/>
      <c r="C60" s="147" t="s">
        <v>1303</v>
      </c>
      <c r="D60" s="748" t="s">
        <v>1298</v>
      </c>
      <c r="E60" s="748"/>
      <c r="F60" s="19"/>
      <c r="G60" s="317"/>
      <c r="H60" s="317"/>
      <c r="I60" s="321"/>
      <c r="J60" s="736" t="s">
        <v>441</v>
      </c>
      <c r="K60" s="736"/>
      <c r="L60" s="148" t="s">
        <v>1143</v>
      </c>
      <c r="S60"/>
      <c r="T60"/>
      <c r="U60"/>
      <c r="V60"/>
      <c r="W60"/>
      <c r="X60"/>
      <c r="Y60"/>
    </row>
    <row r="61" spans="1:25">
      <c r="B61" s="182"/>
      <c r="C61" s="147" t="s">
        <v>1304</v>
      </c>
      <c r="D61" s="748" t="s">
        <v>1299</v>
      </c>
      <c r="E61" s="748"/>
      <c r="F61" s="19"/>
      <c r="G61" s="317"/>
      <c r="H61" s="317"/>
      <c r="I61" s="321"/>
      <c r="J61" s="317"/>
      <c r="K61" s="317"/>
      <c r="L61"/>
      <c r="S61"/>
      <c r="T61"/>
      <c r="U61"/>
      <c r="V61"/>
      <c r="W61"/>
      <c r="X61"/>
      <c r="Y61"/>
    </row>
    <row r="62" spans="1:25">
      <c r="B62" s="182"/>
      <c r="C62" s="147" t="s">
        <v>1305</v>
      </c>
      <c r="D62" s="748" t="s">
        <v>1138</v>
      </c>
      <c r="E62" s="748"/>
      <c r="F62" s="19"/>
      <c r="G62" s="317"/>
      <c r="H62" s="317"/>
      <c r="I62" s="317"/>
      <c r="J62" s="317"/>
      <c r="K62" s="317"/>
      <c r="L62"/>
      <c r="S62"/>
      <c r="T62"/>
      <c r="U62"/>
      <c r="V62"/>
      <c r="W62"/>
      <c r="X62"/>
      <c r="Y62"/>
    </row>
    <row r="63" spans="1:25">
      <c r="B63" s="182"/>
      <c r="C63" s="85"/>
      <c r="D63" s="317"/>
      <c r="E63" s="15"/>
      <c r="F63" s="19"/>
      <c r="G63" s="317"/>
      <c r="H63" s="317"/>
      <c r="I63" s="317"/>
      <c r="J63" s="317"/>
      <c r="K63" s="317"/>
      <c r="L63"/>
      <c r="S63"/>
      <c r="T63"/>
      <c r="U63"/>
      <c r="V63"/>
      <c r="W63"/>
      <c r="X63"/>
      <c r="Y63"/>
    </row>
    <row r="64" spans="1:25">
      <c r="B64" s="182"/>
      <c r="C64" s="28" t="s">
        <v>786</v>
      </c>
      <c r="D64" s="315">
        <v>1</v>
      </c>
      <c r="E64" s="749" t="s">
        <v>1032</v>
      </c>
      <c r="F64" s="749"/>
      <c r="G64" s="749"/>
      <c r="H64" s="317"/>
      <c r="I64" s="317"/>
      <c r="J64" s="317"/>
      <c r="K64" s="317"/>
      <c r="L64"/>
      <c r="S64"/>
      <c r="T64"/>
      <c r="U64"/>
      <c r="V64"/>
      <c r="W64"/>
      <c r="X64"/>
      <c r="Y64"/>
    </row>
    <row r="65" spans="2:25">
      <c r="B65" s="182"/>
      <c r="C65" s="19"/>
      <c r="D65" s="28"/>
      <c r="E65" s="750" t="s">
        <v>1183</v>
      </c>
      <c r="F65" s="751"/>
      <c r="G65" s="751"/>
      <c r="H65" s="317"/>
      <c r="I65" s="317"/>
      <c r="J65" s="317"/>
      <c r="K65" s="317"/>
      <c r="L65"/>
      <c r="S65"/>
      <c r="T65"/>
      <c r="U65"/>
      <c r="V65"/>
      <c r="W65"/>
      <c r="X65"/>
      <c r="Y65"/>
    </row>
    <row r="66" spans="2:25">
      <c r="B66" s="182"/>
      <c r="C66" s="85"/>
      <c r="D66" s="28">
        <v>2</v>
      </c>
      <c r="E66" s="749" t="s">
        <v>1008</v>
      </c>
      <c r="F66" s="749"/>
      <c r="G66" s="749"/>
      <c r="H66" s="317"/>
      <c r="I66" s="317"/>
      <c r="J66" s="317"/>
      <c r="K66" s="317"/>
      <c r="L66"/>
      <c r="S66"/>
      <c r="T66"/>
      <c r="U66"/>
      <c r="V66"/>
      <c r="W66"/>
      <c r="X66"/>
      <c r="Y66"/>
    </row>
    <row r="67" spans="2:25">
      <c r="B67" s="182"/>
      <c r="C67" s="85"/>
      <c r="D67" s="28"/>
      <c r="E67" s="750" t="s">
        <v>1009</v>
      </c>
      <c r="F67" s="751"/>
      <c r="G67" s="751"/>
      <c r="H67" s="317"/>
      <c r="I67" s="317"/>
      <c r="J67" s="317"/>
      <c r="K67" s="317"/>
      <c r="L67"/>
      <c r="S67"/>
      <c r="T67"/>
      <c r="U67"/>
      <c r="V67"/>
      <c r="W67"/>
      <c r="X67"/>
      <c r="Y67"/>
    </row>
    <row r="68" spans="2:25">
      <c r="B68" s="182"/>
      <c r="C68" s="317"/>
      <c r="D68" s="315">
        <v>3</v>
      </c>
      <c r="E68" s="736" t="s">
        <v>1010</v>
      </c>
      <c r="F68" s="736"/>
      <c r="G68" s="736"/>
      <c r="H68" s="317"/>
      <c r="I68" s="317"/>
      <c r="J68" s="317"/>
      <c r="K68" s="317"/>
      <c r="L68"/>
      <c r="S68"/>
      <c r="T68"/>
      <c r="U68"/>
      <c r="V68"/>
      <c r="W68"/>
      <c r="X68"/>
      <c r="Y68"/>
    </row>
    <row r="69" spans="2:25">
      <c r="B69" s="182"/>
      <c r="C69" s="317"/>
      <c r="D69" s="315"/>
      <c r="E69" s="746" t="s">
        <v>1353</v>
      </c>
      <c r="F69" s="746"/>
      <c r="G69" s="746"/>
      <c r="H69" s="317"/>
      <c r="I69" s="317"/>
      <c r="J69" s="317"/>
      <c r="K69" s="317"/>
      <c r="L69"/>
      <c r="S69"/>
      <c r="T69"/>
      <c r="U69"/>
      <c r="V69"/>
      <c r="W69"/>
      <c r="X69"/>
      <c r="Y69"/>
    </row>
    <row r="70" spans="2:25">
      <c r="B70" s="182"/>
      <c r="C70" s="317"/>
      <c r="D70" s="315">
        <v>4</v>
      </c>
      <c r="E70" s="736" t="s">
        <v>1035</v>
      </c>
      <c r="F70" s="736"/>
      <c r="G70" s="736"/>
      <c r="H70" s="317"/>
      <c r="I70" s="317"/>
      <c r="J70" s="317"/>
      <c r="K70" s="317"/>
      <c r="L70"/>
      <c r="S70"/>
      <c r="T70"/>
      <c r="U70"/>
      <c r="V70"/>
      <c r="W70"/>
      <c r="X70"/>
      <c r="Y70"/>
    </row>
    <row r="73" spans="2:25">
      <c r="C73"/>
      <c r="L73"/>
      <c r="S73" s="35"/>
      <c r="T73" s="35"/>
      <c r="U73" s="35"/>
      <c r="V73" s="35"/>
      <c r="W73"/>
      <c r="X73"/>
      <c r="Y73"/>
    </row>
  </sheetData>
  <sheetCalcPr fullCalcOnLoad="1"/>
  <mergeCells count="31">
    <mergeCell ref="D59:E59"/>
    <mergeCell ref="J59:K59"/>
    <mergeCell ref="D60:E60"/>
    <mergeCell ref="J60:K60"/>
    <mergeCell ref="D61:E61"/>
    <mergeCell ref="E68:G68"/>
    <mergeCell ref="E69:G69"/>
    <mergeCell ref="E70:G70"/>
    <mergeCell ref="D62:E62"/>
    <mergeCell ref="E64:G64"/>
    <mergeCell ref="E65:G65"/>
    <mergeCell ref="E66:G66"/>
    <mergeCell ref="E67:G67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A1:H1"/>
    <mergeCell ref="A3:E3"/>
    <mergeCell ref="F3:I3"/>
    <mergeCell ref="K3:N3"/>
    <mergeCell ref="F4:I4"/>
    <mergeCell ref="K4:P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E1" workbookViewId="0">
      <selection activeCell="AZ24" sqref="AZ24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316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7" width="7.6640625" customWidth="1" collapsed="1"/>
    <col min="8" max="8" width="7.6640625" style="3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2" width="8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83"/>
      <c r="D2" s="42"/>
      <c r="E2" s="4"/>
      <c r="F2" s="4"/>
      <c r="G2" s="4"/>
      <c r="H2" s="322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239"/>
      <c r="P3" s="239"/>
      <c r="S3"/>
      <c r="T3"/>
      <c r="U3"/>
      <c r="V3"/>
      <c r="W3"/>
      <c r="X3"/>
      <c r="Y3"/>
    </row>
    <row r="4" spans="1:47">
      <c r="A4" s="3" t="s">
        <v>222</v>
      </c>
      <c r="B4" s="3"/>
      <c r="C4" s="315"/>
      <c r="D4" s="43"/>
      <c r="E4" s="243"/>
      <c r="F4" s="738" t="s">
        <v>142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396</v>
      </c>
      <c r="G5" s="738"/>
      <c r="H5" s="738"/>
      <c r="I5" s="738"/>
      <c r="J5" s="7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243" t="s">
        <v>1303</v>
      </c>
      <c r="C6" s="315" t="s">
        <v>1304</v>
      </c>
      <c r="D6" s="43" t="s">
        <v>1305</v>
      </c>
      <c r="E6" s="243"/>
      <c r="F6" s="738" t="s">
        <v>155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243" t="s">
        <v>1123</v>
      </c>
      <c r="C7" s="315" t="s">
        <v>1124</v>
      </c>
      <c r="D7" s="43" t="s">
        <v>1125</v>
      </c>
      <c r="E7" s="243"/>
      <c r="F7" s="738" t="s">
        <v>148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s="35" customFormat="1" ht="12.75" customHeight="1">
      <c r="A8" s="28" t="s">
        <v>1127</v>
      </c>
      <c r="B8" s="28" t="s">
        <v>1128</v>
      </c>
      <c r="C8" s="315" t="s">
        <v>1129</v>
      </c>
      <c r="D8" s="148" t="s">
        <v>1130</v>
      </c>
      <c r="E8" s="19"/>
      <c r="F8" s="279"/>
      <c r="G8" s="279"/>
      <c r="H8" s="317"/>
      <c r="I8" s="282" t="s">
        <v>1205</v>
      </c>
      <c r="J8" s="286"/>
      <c r="K8" s="286"/>
      <c r="L8" s="286"/>
      <c r="N8" s="25"/>
      <c r="S8" s="339"/>
      <c r="T8" s="339"/>
      <c r="U8" s="339"/>
      <c r="V8" s="339"/>
      <c r="W8" s="436"/>
      <c r="X8" s="436"/>
      <c r="Y8" s="436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>
      <c r="A9" s="67"/>
      <c r="B9" s="67"/>
      <c r="C9" s="315"/>
      <c r="D9" s="43"/>
      <c r="E9" s="8"/>
      <c r="F9" s="236"/>
      <c r="G9" s="236"/>
      <c r="I9" s="242" t="s">
        <v>1206</v>
      </c>
      <c r="J9" s="7"/>
      <c r="K9" s="7"/>
      <c r="L9" s="7"/>
      <c r="N9" s="25"/>
      <c r="S9"/>
      <c r="T9"/>
      <c r="U9"/>
      <c r="V9"/>
      <c r="W9"/>
      <c r="X9"/>
      <c r="Y9"/>
    </row>
    <row r="10" spans="1:47">
      <c r="A10" s="67"/>
      <c r="B10" s="67"/>
      <c r="C10" s="315"/>
      <c r="D10" s="43"/>
      <c r="E10" s="8"/>
      <c r="F10" s="236"/>
      <c r="G10" s="236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315"/>
      <c r="D11" s="43"/>
      <c r="E11" s="8"/>
      <c r="F11" s="236"/>
      <c r="G11" s="236"/>
      <c r="I11" s="44"/>
      <c r="J11" s="238"/>
      <c r="K11" s="238"/>
      <c r="L11" s="238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315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ht="48">
      <c r="A14" s="59" t="s">
        <v>1259</v>
      </c>
      <c r="B14" s="64" t="s">
        <v>1335</v>
      </c>
      <c r="C14" s="32">
        <v>8.1250000000000003E-2</v>
      </c>
      <c r="D14" s="32">
        <v>0</v>
      </c>
      <c r="E14" s="241">
        <v>10</v>
      </c>
      <c r="F14" s="19" t="s">
        <v>1037</v>
      </c>
      <c r="G14" s="241">
        <v>1190</v>
      </c>
      <c r="H14" s="319">
        <v>1104</v>
      </c>
      <c r="I14" s="77" t="s">
        <v>1334</v>
      </c>
      <c r="J14" s="240" t="s">
        <v>1258</v>
      </c>
      <c r="K14" s="241">
        <v>4</v>
      </c>
      <c r="L14" s="241">
        <v>180</v>
      </c>
      <c r="M14" s="19">
        <v>5889.9508999999998</v>
      </c>
      <c r="O14" s="104">
        <v>267.5</v>
      </c>
      <c r="P14" s="104">
        <v>260.8</v>
      </c>
      <c r="Q14" s="105"/>
      <c r="R14" s="105"/>
      <c r="S14"/>
      <c r="T14" s="426"/>
      <c r="U14" s="440"/>
      <c r="V14" s="344"/>
      <c r="W14"/>
      <c r="X14"/>
      <c r="Y14"/>
    </row>
    <row r="15" spans="1:47" ht="13">
      <c r="A15" s="45" t="s">
        <v>1338</v>
      </c>
      <c r="B15" s="45" t="s">
        <v>1266</v>
      </c>
      <c r="C15" s="15">
        <v>0.10902777777777778</v>
      </c>
      <c r="D15" s="15">
        <v>0</v>
      </c>
      <c r="E15" s="236">
        <v>30</v>
      </c>
      <c r="F15" s="19" t="s">
        <v>1037</v>
      </c>
      <c r="G15" s="237">
        <v>1190</v>
      </c>
      <c r="H15" s="316">
        <v>998</v>
      </c>
      <c r="I15" s="35" t="s">
        <v>526</v>
      </c>
      <c r="J15" s="240" t="s">
        <v>1258</v>
      </c>
      <c r="K15" s="241">
        <v>4</v>
      </c>
      <c r="L15" s="241">
        <v>180</v>
      </c>
      <c r="M15" s="19">
        <v>5891.451</v>
      </c>
      <c r="N15" s="57" t="s">
        <v>281</v>
      </c>
      <c r="O15" s="100">
        <v>267.5</v>
      </c>
      <c r="P15" s="100">
        <v>260.8</v>
      </c>
      <c r="Q15" s="239"/>
      <c r="R15" s="100"/>
      <c r="S15"/>
      <c r="T15" s="426"/>
      <c r="U15" s="440"/>
      <c r="V15" s="344"/>
      <c r="W15"/>
      <c r="X15"/>
      <c r="Y15"/>
    </row>
    <row r="16" spans="1:47" ht="13">
      <c r="A16" s="45" t="s">
        <v>1338</v>
      </c>
      <c r="B16" s="45" t="s">
        <v>1339</v>
      </c>
      <c r="C16" s="15">
        <v>0.1111111111111111</v>
      </c>
      <c r="D16" s="15">
        <v>0</v>
      </c>
      <c r="E16" s="236">
        <v>30</v>
      </c>
      <c r="F16" s="19" t="s">
        <v>1037</v>
      </c>
      <c r="G16" s="236">
        <v>1070</v>
      </c>
      <c r="H16" s="316">
        <v>878</v>
      </c>
      <c r="I16" s="91" t="s">
        <v>239</v>
      </c>
      <c r="J16" s="240" t="s">
        <v>1258</v>
      </c>
      <c r="K16" s="241">
        <v>4</v>
      </c>
      <c r="L16" s="241">
        <v>180</v>
      </c>
      <c r="M16" s="19">
        <v>5891.451</v>
      </c>
      <c r="N16" s="57"/>
      <c r="O16" s="239">
        <v>267.5</v>
      </c>
      <c r="P16" s="239">
        <v>261</v>
      </c>
      <c r="Q16" s="239"/>
      <c r="R16" s="239"/>
      <c r="S16"/>
      <c r="T16" s="426"/>
      <c r="U16" s="440"/>
      <c r="V16" s="344"/>
      <c r="W16"/>
      <c r="X16"/>
      <c r="Y16"/>
    </row>
    <row r="17" spans="1:46" ht="13">
      <c r="A17" s="45" t="s">
        <v>1338</v>
      </c>
      <c r="B17" s="45" t="s">
        <v>1340</v>
      </c>
      <c r="C17" s="15">
        <v>0.12083333333333333</v>
      </c>
      <c r="D17" s="15">
        <v>0</v>
      </c>
      <c r="E17" s="236">
        <v>30</v>
      </c>
      <c r="F17" s="239" t="s">
        <v>1038</v>
      </c>
      <c r="G17" s="236">
        <v>880</v>
      </c>
      <c r="H17" s="316">
        <v>868</v>
      </c>
      <c r="I17" s="35" t="s">
        <v>526</v>
      </c>
      <c r="J17" s="240" t="s">
        <v>1258</v>
      </c>
      <c r="K17" s="241">
        <v>4</v>
      </c>
      <c r="L17" s="241">
        <v>180</v>
      </c>
      <c r="M17" s="80">
        <v>7647.38</v>
      </c>
      <c r="N17" s="57" t="s">
        <v>1063</v>
      </c>
      <c r="O17" s="239">
        <v>265.39999999999998</v>
      </c>
      <c r="P17" s="239">
        <v>263.2</v>
      </c>
      <c r="S17"/>
      <c r="T17" s="426"/>
      <c r="U17" s="440"/>
      <c r="V17" s="344"/>
      <c r="W17"/>
      <c r="X17"/>
      <c r="Y17"/>
    </row>
    <row r="18" spans="1:46" ht="13">
      <c r="A18" s="45" t="s">
        <v>793</v>
      </c>
      <c r="B18" s="45" t="s">
        <v>1269</v>
      </c>
      <c r="C18" s="38">
        <v>0.12430555555555556</v>
      </c>
      <c r="E18" s="236">
        <v>300</v>
      </c>
      <c r="F18" s="239" t="s">
        <v>1039</v>
      </c>
      <c r="G18" s="236">
        <v>870</v>
      </c>
      <c r="H18" s="316">
        <v>783</v>
      </c>
      <c r="I18" t="s">
        <v>1300</v>
      </c>
      <c r="J18" s="240" t="s">
        <v>796</v>
      </c>
      <c r="K18" s="241">
        <v>4</v>
      </c>
      <c r="L18" s="241">
        <v>180</v>
      </c>
      <c r="M18" s="19">
        <v>7698.9647000000004</v>
      </c>
      <c r="S18" s="431" t="s">
        <v>498</v>
      </c>
      <c r="T18" s="426">
        <v>0</v>
      </c>
      <c r="U18" s="440">
        <v>0</v>
      </c>
      <c r="V18" s="344" t="s">
        <v>12</v>
      </c>
      <c r="W18" s="713">
        <v>93.064200506856011</v>
      </c>
      <c r="X18" s="713">
        <v>31.394342918839612</v>
      </c>
      <c r="Y18" s="713">
        <v>160.67865475722283</v>
      </c>
      <c r="Z18" s="717">
        <v>13.578469999999999</v>
      </c>
      <c r="AA18" s="717">
        <v>5.6339100000000002</v>
      </c>
      <c r="AB18" s="714">
        <v>159.33940000000001</v>
      </c>
      <c r="AC18" s="714">
        <v>62.298299999999998</v>
      </c>
      <c r="AD18" s="716">
        <v>0.2858664139</v>
      </c>
      <c r="AE18" s="714">
        <v>1.129</v>
      </c>
      <c r="AF18" s="714">
        <v>0.17899999999999999</v>
      </c>
      <c r="AG18" s="714">
        <v>4.55</v>
      </c>
      <c r="AH18" s="714">
        <v>78.796999999999997</v>
      </c>
      <c r="AI18" s="713">
        <v>1946.223</v>
      </c>
      <c r="AJ18" s="714">
        <v>3.32362</v>
      </c>
      <c r="AK18" s="714">
        <v>0.14484</v>
      </c>
      <c r="AL18" s="714">
        <v>58.151890000000002</v>
      </c>
      <c r="AM18" s="714">
        <v>1.2312700000000001</v>
      </c>
      <c r="AN18" s="712">
        <v>147714320</v>
      </c>
      <c r="AO18" s="715">
        <v>0.52119349999999998</v>
      </c>
      <c r="AP18" s="712">
        <v>368268.04689</v>
      </c>
      <c r="AQ18" s="715">
        <v>-4.2842900000000003E-2</v>
      </c>
      <c r="AR18" s="714">
        <v>125.05240000000001</v>
      </c>
      <c r="AS18" s="712" t="s">
        <v>472</v>
      </c>
      <c r="AT18" s="714">
        <v>54.830599999999997</v>
      </c>
    </row>
    <row r="19" spans="1:46" ht="13">
      <c r="A19" s="45" t="s">
        <v>895</v>
      </c>
      <c r="B19" s="45" t="s">
        <v>1244</v>
      </c>
      <c r="C19" s="38">
        <v>0.12916666666666668</v>
      </c>
      <c r="E19" s="236">
        <v>300</v>
      </c>
      <c r="F19" s="239" t="s">
        <v>1039</v>
      </c>
      <c r="G19" s="236">
        <v>870</v>
      </c>
      <c r="H19" s="316">
        <f>H17-85</f>
        <v>783</v>
      </c>
      <c r="I19" t="s">
        <v>1300</v>
      </c>
      <c r="J19" s="318" t="s">
        <v>796</v>
      </c>
      <c r="K19" s="241">
        <v>4</v>
      </c>
      <c r="L19" s="241">
        <v>180</v>
      </c>
      <c r="M19" s="19">
        <v>7698.9647000000004</v>
      </c>
      <c r="S19" s="431" t="s">
        <v>1100</v>
      </c>
      <c r="T19" s="426">
        <v>0</v>
      </c>
      <c r="U19" s="440">
        <v>0</v>
      </c>
      <c r="V19" s="344" t="s">
        <v>12</v>
      </c>
      <c r="W19" s="713">
        <v>92.998779978294294</v>
      </c>
      <c r="X19" s="713">
        <v>-2.1582638800812597</v>
      </c>
      <c r="Y19" s="713">
        <v>160.680955497372</v>
      </c>
      <c r="Z19" s="717">
        <v>13.629949999999999</v>
      </c>
      <c r="AA19" s="717">
        <v>5.6611000000000002</v>
      </c>
      <c r="AB19" s="714">
        <v>163.9169</v>
      </c>
      <c r="AC19" s="714">
        <v>62.914299999999997</v>
      </c>
      <c r="AD19" s="716">
        <v>0.43627709269999998</v>
      </c>
      <c r="AE19" s="714">
        <v>1.1220000000000001</v>
      </c>
      <c r="AF19" s="714">
        <v>0.17799999999999999</v>
      </c>
      <c r="AG19" s="714">
        <v>4.54</v>
      </c>
      <c r="AH19" s="714">
        <v>78.834000000000003</v>
      </c>
      <c r="AI19" s="713">
        <v>1946.3240000000001</v>
      </c>
      <c r="AJ19" s="714">
        <v>3.29915</v>
      </c>
      <c r="AK19" s="714">
        <v>0.14115</v>
      </c>
      <c r="AL19" s="714">
        <v>58.075989999999997</v>
      </c>
      <c r="AM19" s="714">
        <v>1.2314400000000001</v>
      </c>
      <c r="AN19" s="712">
        <v>147714601.30000001</v>
      </c>
      <c r="AO19" s="715">
        <v>0.52048439999999996</v>
      </c>
      <c r="AP19" s="712">
        <v>368248.80920000002</v>
      </c>
      <c r="AQ19" s="715">
        <v>-2.8388400000000001E-2</v>
      </c>
      <c r="AR19" s="714">
        <v>125.10380000000001</v>
      </c>
      <c r="AS19" s="712" t="s">
        <v>472</v>
      </c>
      <c r="AT19" s="714">
        <v>54.779200000000003</v>
      </c>
    </row>
    <row r="20" spans="1:46" ht="13">
      <c r="A20" s="45" t="s">
        <v>895</v>
      </c>
      <c r="B20" s="45" t="s">
        <v>1221</v>
      </c>
      <c r="C20" s="38">
        <v>0.13402777777777777</v>
      </c>
      <c r="E20" s="236">
        <v>300</v>
      </c>
      <c r="F20" s="239" t="s">
        <v>1039</v>
      </c>
      <c r="G20" s="236">
        <v>871</v>
      </c>
      <c r="H20" s="316">
        <v>783</v>
      </c>
      <c r="I20" t="s">
        <v>1300</v>
      </c>
      <c r="J20" s="318" t="s">
        <v>796</v>
      </c>
      <c r="K20" s="241">
        <v>4</v>
      </c>
      <c r="L20" s="241">
        <v>180</v>
      </c>
      <c r="M20" s="19">
        <v>7698.9647000000004</v>
      </c>
      <c r="S20" s="431" t="s">
        <v>1100</v>
      </c>
      <c r="T20" s="426">
        <v>0</v>
      </c>
      <c r="U20" s="440">
        <v>0</v>
      </c>
      <c r="V20" s="344" t="s">
        <v>12</v>
      </c>
      <c r="W20" s="713">
        <v>92.979758007595819</v>
      </c>
      <c r="X20" s="713">
        <v>-2.1618994357835271</v>
      </c>
      <c r="Y20" s="713">
        <v>160.66875260999268</v>
      </c>
      <c r="Z20" s="717">
        <v>13.669879999999999</v>
      </c>
      <c r="AA20" s="717">
        <v>5.68215</v>
      </c>
      <c r="AB20" s="714">
        <v>167.59530000000001</v>
      </c>
      <c r="AC20" s="714">
        <v>63.292999999999999</v>
      </c>
      <c r="AD20" s="716">
        <v>0.55326317619999998</v>
      </c>
      <c r="AE20" s="714">
        <v>1.119</v>
      </c>
      <c r="AF20" s="714">
        <v>0.17699999999999999</v>
      </c>
      <c r="AG20" s="714">
        <v>4.54</v>
      </c>
      <c r="AH20" s="714">
        <v>78.861999999999995</v>
      </c>
      <c r="AI20" s="713">
        <v>1946.375</v>
      </c>
      <c r="AJ20" s="714">
        <v>3.2799800000000001</v>
      </c>
      <c r="AK20" s="714">
        <v>0.13832</v>
      </c>
      <c r="AL20" s="714">
        <v>58.016959999999997</v>
      </c>
      <c r="AM20" s="714">
        <v>1.2315700000000001</v>
      </c>
      <c r="AN20" s="712">
        <v>147714819.80000001</v>
      </c>
      <c r="AO20" s="715">
        <v>0.51993180000000006</v>
      </c>
      <c r="AP20" s="712">
        <v>368239.25526000001</v>
      </c>
      <c r="AQ20" s="715">
        <v>-1.70966E-2</v>
      </c>
      <c r="AR20" s="714">
        <v>125.14360000000001</v>
      </c>
      <c r="AS20" s="712" t="s">
        <v>472</v>
      </c>
      <c r="AT20" s="714">
        <v>54.7395</v>
      </c>
    </row>
    <row r="21" spans="1:46" ht="13">
      <c r="A21" s="45" t="s">
        <v>895</v>
      </c>
      <c r="B21" s="45" t="s">
        <v>1182</v>
      </c>
      <c r="C21" s="38">
        <v>0.14027777777777778</v>
      </c>
      <c r="E21" s="236">
        <v>300</v>
      </c>
      <c r="F21" s="19" t="s">
        <v>1037</v>
      </c>
      <c r="G21" s="241">
        <v>1190</v>
      </c>
      <c r="H21" s="319">
        <v>1104</v>
      </c>
      <c r="I21" t="s">
        <v>1300</v>
      </c>
      <c r="J21" s="318" t="s">
        <v>796</v>
      </c>
      <c r="K21" s="241">
        <v>4</v>
      </c>
      <c r="L21" s="241">
        <v>180</v>
      </c>
      <c r="M21" s="19">
        <v>5889.9508999999998</v>
      </c>
      <c r="N21" t="s">
        <v>533</v>
      </c>
      <c r="S21" s="431" t="s">
        <v>1100</v>
      </c>
      <c r="T21" s="426">
        <v>0</v>
      </c>
      <c r="U21" s="440">
        <v>0</v>
      </c>
      <c r="V21" s="344" t="s">
        <v>12</v>
      </c>
      <c r="W21" s="713">
        <v>92.953214269133426</v>
      </c>
      <c r="X21" s="713">
        <v>-2.1673978497373749</v>
      </c>
      <c r="Y21" s="713">
        <v>160.6650073958001</v>
      </c>
      <c r="Z21" s="717">
        <v>13.721120000000001</v>
      </c>
      <c r="AA21" s="717">
        <v>5.7091000000000003</v>
      </c>
      <c r="AB21" s="714">
        <v>172.44470000000001</v>
      </c>
      <c r="AC21" s="714">
        <v>63.644100000000002</v>
      </c>
      <c r="AD21" s="716">
        <v>0.70367385490000001</v>
      </c>
      <c r="AE21" s="714">
        <v>1.115</v>
      </c>
      <c r="AF21" s="714">
        <v>0.17599999999999999</v>
      </c>
      <c r="AG21" s="714">
        <v>4.54</v>
      </c>
      <c r="AH21" s="714">
        <v>78.899000000000001</v>
      </c>
      <c r="AI21" s="713">
        <v>1946.403</v>
      </c>
      <c r="AJ21" s="714">
        <v>3.2551899999999998</v>
      </c>
      <c r="AK21" s="714">
        <v>0.13472999999999999</v>
      </c>
      <c r="AL21" s="714">
        <v>57.94106</v>
      </c>
      <c r="AM21" s="714">
        <v>1.2317400000000001</v>
      </c>
      <c r="AN21" s="712">
        <v>147715100.40000001</v>
      </c>
      <c r="AO21" s="715">
        <v>0.51922009999999996</v>
      </c>
      <c r="AP21" s="712">
        <v>368233.95302000002</v>
      </c>
      <c r="AQ21" s="715">
        <v>-2.5327000000000001E-3</v>
      </c>
      <c r="AR21" s="714">
        <v>125.1947</v>
      </c>
      <c r="AS21" s="712" t="s">
        <v>472</v>
      </c>
      <c r="AT21" s="714">
        <v>54.688499999999998</v>
      </c>
    </row>
    <row r="22" spans="1:46" ht="13">
      <c r="A22" s="45" t="s">
        <v>793</v>
      </c>
      <c r="B22" s="45" t="s">
        <v>582</v>
      </c>
      <c r="C22" s="38">
        <v>0.15902777777777777</v>
      </c>
      <c r="E22" s="236">
        <v>300</v>
      </c>
      <c r="F22" s="19" t="s">
        <v>1037</v>
      </c>
      <c r="G22" s="241">
        <v>1190</v>
      </c>
      <c r="H22" s="319">
        <v>1104</v>
      </c>
      <c r="I22" t="s">
        <v>1300</v>
      </c>
      <c r="J22" s="318" t="s">
        <v>796</v>
      </c>
      <c r="K22" s="241">
        <v>4</v>
      </c>
      <c r="L22" s="241">
        <v>180</v>
      </c>
      <c r="M22" s="19">
        <v>5889.9508999999998</v>
      </c>
      <c r="S22" s="431" t="s">
        <v>498</v>
      </c>
      <c r="T22" s="426">
        <v>0</v>
      </c>
      <c r="U22" s="440">
        <v>0</v>
      </c>
      <c r="V22" s="344" t="s">
        <v>12</v>
      </c>
      <c r="W22" s="713">
        <v>92.909530071228957</v>
      </c>
      <c r="X22" s="713">
        <v>31.367014138404453</v>
      </c>
      <c r="Y22" s="713">
        <v>160.68669041260796</v>
      </c>
      <c r="Z22" s="717">
        <v>13.874599999999999</v>
      </c>
      <c r="AA22" s="717">
        <v>5.78911</v>
      </c>
      <c r="AB22" s="714">
        <v>187.32509999999999</v>
      </c>
      <c r="AC22" s="714">
        <v>63.735900000000001</v>
      </c>
      <c r="AD22" s="716">
        <v>1.1549058914999999</v>
      </c>
      <c r="AE22" s="714">
        <v>1.1140000000000001</v>
      </c>
      <c r="AF22" s="714">
        <v>0.17599999999999999</v>
      </c>
      <c r="AG22" s="714">
        <v>4.54</v>
      </c>
      <c r="AH22" s="714">
        <v>79.007000000000005</v>
      </c>
      <c r="AI22" s="713">
        <v>1946.2370000000001</v>
      </c>
      <c r="AJ22" s="714">
        <v>3.1802299999999999</v>
      </c>
      <c r="AK22" s="714">
        <v>0.12459000000000001</v>
      </c>
      <c r="AL22" s="714">
        <v>57.713349999999998</v>
      </c>
      <c r="AM22" s="714">
        <v>1.2322500000000001</v>
      </c>
      <c r="AN22" s="712">
        <v>147715939.80000001</v>
      </c>
      <c r="AO22" s="715">
        <v>0.51707650000000005</v>
      </c>
      <c r="AP22" s="712">
        <v>368265.32565000001</v>
      </c>
      <c r="AQ22" s="715">
        <v>4.1258700000000002E-2</v>
      </c>
      <c r="AR22" s="714">
        <v>125.34739999999999</v>
      </c>
      <c r="AS22" s="712" t="s">
        <v>472</v>
      </c>
      <c r="AT22" s="714">
        <v>54.536000000000001</v>
      </c>
    </row>
    <row r="23" spans="1:46" ht="13">
      <c r="A23" s="45" t="s">
        <v>399</v>
      </c>
      <c r="B23" s="45" t="s">
        <v>794</v>
      </c>
      <c r="C23" s="38">
        <v>0.16874999999999998</v>
      </c>
      <c r="E23" s="236">
        <v>300</v>
      </c>
      <c r="F23" s="19" t="s">
        <v>1037</v>
      </c>
      <c r="G23" s="241">
        <v>1190</v>
      </c>
      <c r="H23" s="319">
        <v>1104</v>
      </c>
      <c r="I23" t="s">
        <v>1300</v>
      </c>
      <c r="J23" s="318" t="s">
        <v>796</v>
      </c>
      <c r="K23" s="241">
        <v>4</v>
      </c>
      <c r="L23" s="241">
        <v>180</v>
      </c>
      <c r="M23" s="19">
        <v>5889.9508999999998</v>
      </c>
      <c r="S23" s="431" t="s">
        <v>144</v>
      </c>
      <c r="T23" s="426">
        <v>0</v>
      </c>
      <c r="U23" s="440">
        <v>0</v>
      </c>
      <c r="V23" s="344" t="s">
        <v>12</v>
      </c>
      <c r="W23" s="713">
        <v>92.80651917530642</v>
      </c>
      <c r="X23" s="713">
        <v>53.783491456714984</v>
      </c>
      <c r="Y23" s="713">
        <v>160.70429280175972</v>
      </c>
      <c r="Z23" s="717">
        <v>13.954359999999999</v>
      </c>
      <c r="AA23" s="717">
        <v>5.8300999999999998</v>
      </c>
      <c r="AB23" s="714">
        <v>194.88040000000001</v>
      </c>
      <c r="AC23" s="714">
        <v>63.215200000000003</v>
      </c>
      <c r="AD23" s="716">
        <v>1.3888780586</v>
      </c>
      <c r="AE23" s="714">
        <v>1.119</v>
      </c>
      <c r="AF23" s="714">
        <v>0.17699999999999999</v>
      </c>
      <c r="AG23" s="714">
        <v>4.54</v>
      </c>
      <c r="AH23" s="714">
        <v>79.063000000000002</v>
      </c>
      <c r="AI23" s="713">
        <v>1946.0039999999999</v>
      </c>
      <c r="AJ23" s="714">
        <v>3.1413199999999999</v>
      </c>
      <c r="AK23" s="714">
        <v>0.11984</v>
      </c>
      <c r="AL23" s="714">
        <v>57.595289999999999</v>
      </c>
      <c r="AM23" s="714">
        <v>1.23251</v>
      </c>
      <c r="AN23" s="712">
        <v>147716373.59999999</v>
      </c>
      <c r="AO23" s="715">
        <v>0.51595999999999997</v>
      </c>
      <c r="AP23" s="712">
        <v>368309.49660000001</v>
      </c>
      <c r="AQ23" s="715">
        <v>6.3880800000000001E-2</v>
      </c>
      <c r="AR23" s="714">
        <v>125.4265</v>
      </c>
      <c r="AS23" s="712" t="s">
        <v>472</v>
      </c>
      <c r="AT23" s="714">
        <v>54.457000000000001</v>
      </c>
    </row>
    <row r="24" spans="1:46" ht="13">
      <c r="A24" s="45" t="s">
        <v>399</v>
      </c>
      <c r="B24" s="45" t="s">
        <v>795</v>
      </c>
      <c r="C24" s="38">
        <v>0.17500000000000002</v>
      </c>
      <c r="E24" s="236">
        <v>300</v>
      </c>
      <c r="F24" s="239" t="s">
        <v>1039</v>
      </c>
      <c r="G24" s="236">
        <v>870</v>
      </c>
      <c r="H24" s="316">
        <v>783</v>
      </c>
      <c r="I24" t="s">
        <v>1300</v>
      </c>
      <c r="J24" s="318" t="s">
        <v>796</v>
      </c>
      <c r="K24" s="241">
        <v>4</v>
      </c>
      <c r="L24" s="241">
        <v>180</v>
      </c>
      <c r="M24" s="19">
        <v>7698.9647000000004</v>
      </c>
      <c r="N24" t="s">
        <v>1063</v>
      </c>
      <c r="S24" s="431" t="s">
        <v>144</v>
      </c>
      <c r="T24" s="426">
        <v>0</v>
      </c>
      <c r="U24" s="440">
        <v>0</v>
      </c>
      <c r="V24" s="344" t="s">
        <v>12</v>
      </c>
      <c r="W24" s="713">
        <v>92.776365216970191</v>
      </c>
      <c r="X24" s="713">
        <v>53.779406572737528</v>
      </c>
      <c r="Y24" s="713">
        <v>160.71928225289139</v>
      </c>
      <c r="Z24" s="717">
        <v>14.00582</v>
      </c>
      <c r="AA24" s="717">
        <v>5.8562700000000003</v>
      </c>
      <c r="AB24" s="714">
        <v>199.56190000000001</v>
      </c>
      <c r="AC24" s="714">
        <v>62.686399999999999</v>
      </c>
      <c r="AD24" s="716">
        <v>1.5392887374999999</v>
      </c>
      <c r="AE24" s="714">
        <v>1.125</v>
      </c>
      <c r="AF24" s="714">
        <v>0.17799999999999999</v>
      </c>
      <c r="AG24" s="714">
        <v>4.54</v>
      </c>
      <c r="AH24" s="714">
        <v>79.099000000000004</v>
      </c>
      <c r="AI24" s="713">
        <v>1945.8009999999999</v>
      </c>
      <c r="AJ24" s="714">
        <v>3.11639</v>
      </c>
      <c r="AK24" s="714">
        <v>0.11702</v>
      </c>
      <c r="AL24" s="714">
        <v>57.519390000000001</v>
      </c>
      <c r="AM24" s="714">
        <v>1.23268</v>
      </c>
      <c r="AN24" s="712">
        <v>147716652.09999999</v>
      </c>
      <c r="AO24" s="715">
        <v>0.51524040000000004</v>
      </c>
      <c r="AP24" s="712">
        <v>368347.90331999998</v>
      </c>
      <c r="AQ24" s="715">
        <v>7.8341400000000005E-2</v>
      </c>
      <c r="AR24" s="714">
        <v>125.47750000000001</v>
      </c>
      <c r="AS24" s="712" t="s">
        <v>472</v>
      </c>
      <c r="AT24" s="714">
        <v>54.406100000000002</v>
      </c>
    </row>
    <row r="25" spans="1:46" ht="13">
      <c r="A25" s="45" t="s">
        <v>399</v>
      </c>
      <c r="B25" s="45" t="s">
        <v>797</v>
      </c>
      <c r="C25" s="38">
        <v>0.17986111111111111</v>
      </c>
      <c r="E25" s="236">
        <v>300</v>
      </c>
      <c r="F25" s="239" t="s">
        <v>1039</v>
      </c>
      <c r="G25" s="236">
        <v>870</v>
      </c>
      <c r="H25" s="316">
        <v>783</v>
      </c>
      <c r="I25" t="s">
        <v>792</v>
      </c>
      <c r="J25" s="318" t="s">
        <v>796</v>
      </c>
      <c r="K25" s="241">
        <v>4</v>
      </c>
      <c r="L25" s="319">
        <v>180</v>
      </c>
      <c r="M25" s="19">
        <v>7698.9647000000004</v>
      </c>
      <c r="S25" s="431" t="s">
        <v>144</v>
      </c>
      <c r="T25" s="426">
        <v>0</v>
      </c>
      <c r="U25" s="440">
        <v>0</v>
      </c>
      <c r="V25" s="344" t="s">
        <v>200</v>
      </c>
      <c r="W25" s="713">
        <v>92.720163777235769</v>
      </c>
      <c r="X25" s="713">
        <v>50.623382733687997</v>
      </c>
      <c r="Y25" s="713">
        <v>368.34961605671151</v>
      </c>
      <c r="Z25" s="717">
        <v>14.045970000000001</v>
      </c>
      <c r="AA25" s="717">
        <v>5.8765200000000002</v>
      </c>
      <c r="AB25" s="714">
        <v>203.07910000000001</v>
      </c>
      <c r="AC25" s="714">
        <v>62.176600000000001</v>
      </c>
      <c r="AD25" s="716">
        <v>1.6562748211</v>
      </c>
      <c r="AE25" s="714">
        <v>1.1299999999999999</v>
      </c>
      <c r="AF25" s="714">
        <v>0.17899999999999999</v>
      </c>
      <c r="AG25" s="714">
        <v>4.54</v>
      </c>
      <c r="AH25" s="714">
        <v>79.128</v>
      </c>
      <c r="AI25" s="713">
        <v>1945.614</v>
      </c>
      <c r="AJ25" s="714">
        <v>3.09707</v>
      </c>
      <c r="AK25" s="714">
        <v>0.11497</v>
      </c>
      <c r="AL25" s="714">
        <v>57.460349999999998</v>
      </c>
      <c r="AM25" s="714">
        <v>1.23282</v>
      </c>
      <c r="AN25" s="712">
        <v>147716868.30000001</v>
      </c>
      <c r="AO25" s="715">
        <v>0.51467980000000002</v>
      </c>
      <c r="AP25" s="712">
        <v>368383.16076</v>
      </c>
      <c r="AQ25" s="715">
        <v>8.9527399999999993E-2</v>
      </c>
      <c r="AR25" s="714">
        <v>125.5172</v>
      </c>
      <c r="AS25" s="712" t="s">
        <v>472</v>
      </c>
      <c r="AT25" s="714">
        <v>54.366399999999999</v>
      </c>
    </row>
    <row r="26" spans="1:46" ht="13">
      <c r="A26" s="45" t="s">
        <v>793</v>
      </c>
      <c r="B26" s="45" t="s">
        <v>798</v>
      </c>
      <c r="C26" s="38">
        <v>0.18611111111111112</v>
      </c>
      <c r="E26" s="236">
        <v>300</v>
      </c>
      <c r="F26" s="239" t="s">
        <v>1039</v>
      </c>
      <c r="G26" s="236">
        <v>870</v>
      </c>
      <c r="H26" s="316">
        <v>783</v>
      </c>
      <c r="I26" t="s">
        <v>1300</v>
      </c>
      <c r="J26" s="318" t="s">
        <v>796</v>
      </c>
      <c r="K26" s="241">
        <v>4</v>
      </c>
      <c r="L26" s="319">
        <v>180</v>
      </c>
      <c r="M26" s="19">
        <v>7698.9647000000004</v>
      </c>
      <c r="S26" s="431" t="s">
        <v>498</v>
      </c>
      <c r="T26" s="426">
        <v>0</v>
      </c>
      <c r="U26" s="440">
        <v>0</v>
      </c>
      <c r="V26" s="344" t="s">
        <v>12</v>
      </c>
      <c r="W26" s="713">
        <v>92.795283924094392</v>
      </c>
      <c r="X26" s="713">
        <v>31.344372372895656</v>
      </c>
      <c r="Y26" s="713">
        <v>160.75332708759424</v>
      </c>
      <c r="Z26" s="717">
        <v>14.097810000000001</v>
      </c>
      <c r="AA26" s="717">
        <v>5.9024299999999998</v>
      </c>
      <c r="AB26" s="714">
        <v>207.41980000000001</v>
      </c>
      <c r="AC26" s="714">
        <v>61.4026</v>
      </c>
      <c r="AD26" s="716">
        <v>1.8066854999999999</v>
      </c>
      <c r="AE26" s="714">
        <v>1.1379999999999999</v>
      </c>
      <c r="AF26" s="714">
        <v>0.18</v>
      </c>
      <c r="AG26" s="714">
        <v>4.54</v>
      </c>
      <c r="AH26" s="714">
        <v>79.164000000000001</v>
      </c>
      <c r="AI26" s="713">
        <v>1945.3389999999999</v>
      </c>
      <c r="AJ26" s="714">
        <v>3.0723799999999999</v>
      </c>
      <c r="AK26" s="714">
        <v>0.11253000000000001</v>
      </c>
      <c r="AL26" s="714">
        <v>57.384450000000001</v>
      </c>
      <c r="AM26" s="714">
        <v>1.23299</v>
      </c>
      <c r="AN26" s="712">
        <v>147717146.09999999</v>
      </c>
      <c r="AO26" s="715">
        <v>0.51395769999999996</v>
      </c>
      <c r="AP26" s="712">
        <v>368435.37231000001</v>
      </c>
      <c r="AQ26" s="715">
        <v>0.10381319999999999</v>
      </c>
      <c r="AR26" s="714">
        <v>125.5684</v>
      </c>
      <c r="AS26" s="712" t="s">
        <v>472</v>
      </c>
      <c r="AT26" s="714">
        <v>54.315300000000001</v>
      </c>
    </row>
    <row r="27" spans="1:46" ht="13">
      <c r="A27" s="45" t="s">
        <v>793</v>
      </c>
      <c r="B27" s="45" t="s">
        <v>799</v>
      </c>
      <c r="C27" s="38">
        <v>0.19166666666666665</v>
      </c>
      <c r="E27" s="236">
        <v>300</v>
      </c>
      <c r="F27" s="239" t="s">
        <v>1039</v>
      </c>
      <c r="G27" s="236">
        <v>870</v>
      </c>
      <c r="H27" s="316">
        <v>783</v>
      </c>
      <c r="I27" t="s">
        <v>792</v>
      </c>
      <c r="J27" s="318" t="s">
        <v>796</v>
      </c>
      <c r="K27" s="319">
        <v>4</v>
      </c>
      <c r="L27" s="319">
        <v>180</v>
      </c>
      <c r="M27" s="19">
        <v>7698.9647000000004</v>
      </c>
      <c r="S27" s="431" t="s">
        <v>498</v>
      </c>
      <c r="T27" s="426">
        <v>0</v>
      </c>
      <c r="U27" s="440">
        <v>0</v>
      </c>
      <c r="V27" s="344" t="s">
        <v>200</v>
      </c>
      <c r="W27" s="713">
        <v>92.735191448409111</v>
      </c>
      <c r="X27" s="713">
        <v>30.637037963499175</v>
      </c>
      <c r="Y27" s="713">
        <v>368.45787583224592</v>
      </c>
      <c r="Z27" s="717">
        <v>14.144119999999999</v>
      </c>
      <c r="AA27" s="717">
        <v>5.9253400000000003</v>
      </c>
      <c r="AB27" s="714">
        <v>211.09379999999999</v>
      </c>
      <c r="AC27" s="714">
        <v>60.610799999999998</v>
      </c>
      <c r="AD27" s="716">
        <v>1.9403838813000001</v>
      </c>
      <c r="AE27" s="714">
        <v>1.147</v>
      </c>
      <c r="AF27" s="714">
        <v>0.18099999999999999</v>
      </c>
      <c r="AG27" s="714">
        <v>4.53</v>
      </c>
      <c r="AH27" s="714">
        <v>79.195999999999998</v>
      </c>
      <c r="AI27" s="713">
        <v>1945.06</v>
      </c>
      <c r="AJ27" s="714">
        <v>3.0505900000000001</v>
      </c>
      <c r="AK27" s="714">
        <v>0.11056000000000001</v>
      </c>
      <c r="AL27" s="714">
        <v>57.316989999999997</v>
      </c>
      <c r="AM27" s="714">
        <v>1.2331399999999999</v>
      </c>
      <c r="AN27" s="712">
        <v>147717392.59999999</v>
      </c>
      <c r="AO27" s="715">
        <v>0.51331470000000001</v>
      </c>
      <c r="AP27" s="712">
        <v>368488.23336000001</v>
      </c>
      <c r="AQ27" s="715">
        <v>0.11640490000000001</v>
      </c>
      <c r="AR27" s="714">
        <v>125.614</v>
      </c>
      <c r="AS27" s="712" t="s">
        <v>472</v>
      </c>
      <c r="AT27" s="714">
        <v>54.2697</v>
      </c>
    </row>
    <row r="28" spans="1:46" ht="13">
      <c r="A28" s="45" t="s">
        <v>895</v>
      </c>
      <c r="B28" s="45" t="s">
        <v>800</v>
      </c>
      <c r="C28" s="38">
        <v>0.19652777777777777</v>
      </c>
      <c r="E28" s="236">
        <v>300</v>
      </c>
      <c r="F28" s="239" t="s">
        <v>1039</v>
      </c>
      <c r="G28" s="236">
        <v>870</v>
      </c>
      <c r="H28" s="316">
        <v>783</v>
      </c>
      <c r="I28" t="s">
        <v>1300</v>
      </c>
      <c r="J28" s="318" t="s">
        <v>796</v>
      </c>
      <c r="K28" s="319">
        <v>4</v>
      </c>
      <c r="L28" s="319">
        <v>180</v>
      </c>
      <c r="M28" s="19">
        <v>7698.9647000000004</v>
      </c>
      <c r="S28" s="431" t="s">
        <v>1100</v>
      </c>
      <c r="T28" s="426">
        <v>0</v>
      </c>
      <c r="U28" s="440">
        <v>0</v>
      </c>
      <c r="V28" s="344" t="s">
        <v>12</v>
      </c>
      <c r="W28" s="713">
        <v>92.730840205330139</v>
      </c>
      <c r="X28" s="713">
        <v>-2.2150138489446554</v>
      </c>
      <c r="Y28" s="713">
        <v>160.80081398496418</v>
      </c>
      <c r="Z28" s="717">
        <v>14.184850000000001</v>
      </c>
      <c r="AA28" s="717">
        <v>5.94529</v>
      </c>
      <c r="AB28" s="714">
        <v>214.16069999999999</v>
      </c>
      <c r="AC28" s="714">
        <v>59.844200000000001</v>
      </c>
      <c r="AD28" s="716">
        <v>2.0573699649999999</v>
      </c>
      <c r="AE28" s="714">
        <v>1.1559999999999999</v>
      </c>
      <c r="AF28" s="714">
        <v>0.183</v>
      </c>
      <c r="AG28" s="714">
        <v>4.53</v>
      </c>
      <c r="AH28" s="714">
        <v>79.224000000000004</v>
      </c>
      <c r="AI28" s="713">
        <v>1944.79</v>
      </c>
      <c r="AJ28" s="714">
        <v>3.0316700000000001</v>
      </c>
      <c r="AK28" s="714">
        <v>0.109</v>
      </c>
      <c r="AL28" s="714">
        <v>57.257959999999997</v>
      </c>
      <c r="AM28" s="714">
        <v>1.2332700000000001</v>
      </c>
      <c r="AN28" s="712">
        <v>147717608.09999999</v>
      </c>
      <c r="AO28" s="715">
        <v>0.51275110000000002</v>
      </c>
      <c r="AP28" s="712">
        <v>368539.42473999999</v>
      </c>
      <c r="AQ28" s="715">
        <v>0.12732789999999999</v>
      </c>
      <c r="AR28" s="714">
        <v>125.6541</v>
      </c>
      <c r="AS28" s="712" t="s">
        <v>472</v>
      </c>
      <c r="AT28" s="714">
        <v>54.229599999999998</v>
      </c>
    </row>
    <row r="29" spans="1:46" ht="13">
      <c r="A29" s="45" t="s">
        <v>895</v>
      </c>
      <c r="B29" s="45" t="s">
        <v>1040</v>
      </c>
      <c r="C29" s="38">
        <v>0.20277777777777781</v>
      </c>
      <c r="E29" s="236">
        <v>300</v>
      </c>
      <c r="F29" s="239" t="s">
        <v>1039</v>
      </c>
      <c r="G29" s="236">
        <v>870</v>
      </c>
      <c r="H29" s="316">
        <v>783</v>
      </c>
      <c r="I29" t="s">
        <v>792</v>
      </c>
      <c r="J29" s="318" t="s">
        <v>796</v>
      </c>
      <c r="K29" s="319">
        <v>4</v>
      </c>
      <c r="L29" s="319">
        <v>180</v>
      </c>
      <c r="M29" s="19">
        <v>7698.9647000000004</v>
      </c>
      <c r="S29" s="431" t="s">
        <v>1100</v>
      </c>
      <c r="T29" s="426">
        <v>0</v>
      </c>
      <c r="U29" s="440">
        <v>0</v>
      </c>
      <c r="V29" s="344" t="s">
        <v>200</v>
      </c>
      <c r="W29" s="713">
        <v>92.680006926452393</v>
      </c>
      <c r="X29" s="713">
        <v>0.55885235511905795</v>
      </c>
      <c r="Y29" s="713">
        <v>368.58494391207068</v>
      </c>
      <c r="Z29" s="717">
        <v>14.237539999999999</v>
      </c>
      <c r="AA29" s="717">
        <v>5.9708100000000002</v>
      </c>
      <c r="AB29" s="714">
        <v>217.89940000000001</v>
      </c>
      <c r="AC29" s="714">
        <v>58.766300000000001</v>
      </c>
      <c r="AD29" s="716">
        <v>2.2077806440000001</v>
      </c>
      <c r="AE29" s="714">
        <v>1.169</v>
      </c>
      <c r="AF29" s="714">
        <v>0.185</v>
      </c>
      <c r="AG29" s="714">
        <v>4.53</v>
      </c>
      <c r="AH29" s="714">
        <v>79.260999999999996</v>
      </c>
      <c r="AI29" s="713">
        <v>1944.4069999999999</v>
      </c>
      <c r="AJ29" s="714">
        <v>3.0075799999999999</v>
      </c>
      <c r="AK29" s="714">
        <v>0.10725</v>
      </c>
      <c r="AL29" s="714">
        <v>57.18206</v>
      </c>
      <c r="AM29" s="714">
        <v>1.2334400000000001</v>
      </c>
      <c r="AN29" s="712">
        <v>147717884.80000001</v>
      </c>
      <c r="AO29" s="715">
        <v>0.51202530000000002</v>
      </c>
      <c r="AP29" s="712">
        <v>368611.94792000001</v>
      </c>
      <c r="AQ29" s="715">
        <v>0.1412255</v>
      </c>
      <c r="AR29" s="714">
        <v>125.7059</v>
      </c>
      <c r="AS29" s="712" t="s">
        <v>472</v>
      </c>
      <c r="AT29" s="714">
        <v>54.177900000000001</v>
      </c>
    </row>
    <row r="30" spans="1:46" ht="13">
      <c r="A30" s="45" t="s">
        <v>895</v>
      </c>
      <c r="B30" s="45" t="s">
        <v>1041</v>
      </c>
      <c r="C30" s="38">
        <v>0.21180555555555555</v>
      </c>
      <c r="E30" s="236">
        <v>300</v>
      </c>
      <c r="F30" s="19" t="s">
        <v>1037</v>
      </c>
      <c r="G30" s="241">
        <v>1190</v>
      </c>
      <c r="H30" s="319">
        <v>1104</v>
      </c>
      <c r="I30" t="s">
        <v>1300</v>
      </c>
      <c r="J30" s="318" t="s">
        <v>796</v>
      </c>
      <c r="K30" s="319">
        <v>4</v>
      </c>
      <c r="L30" s="319">
        <v>180</v>
      </c>
      <c r="M30" s="19">
        <v>5889.9508999999998</v>
      </c>
      <c r="N30" t="s">
        <v>397</v>
      </c>
      <c r="S30" s="431" t="s">
        <v>1100</v>
      </c>
      <c r="T30" s="426">
        <v>0</v>
      </c>
      <c r="U30" s="440">
        <v>0</v>
      </c>
      <c r="V30" s="344" t="s">
        <v>12</v>
      </c>
      <c r="W30" s="713">
        <v>92.673858816028684</v>
      </c>
      <c r="X30" s="713">
        <v>-2.2285959546898297</v>
      </c>
      <c r="Y30" s="713">
        <v>160.88760071868001</v>
      </c>
      <c r="Z30" s="717">
        <v>14.31437</v>
      </c>
      <c r="AA30" s="717">
        <v>6.0074100000000001</v>
      </c>
      <c r="AB30" s="714">
        <v>222.90129999999999</v>
      </c>
      <c r="AC30" s="714">
        <v>57.046199999999999</v>
      </c>
      <c r="AD30" s="716">
        <v>2.4250405137</v>
      </c>
      <c r="AE30" s="714">
        <v>1.1910000000000001</v>
      </c>
      <c r="AF30" s="714">
        <v>0.188</v>
      </c>
      <c r="AG30" s="714">
        <v>4.53</v>
      </c>
      <c r="AH30" s="714">
        <v>79.313999999999993</v>
      </c>
      <c r="AI30" s="713">
        <v>1943.7850000000001</v>
      </c>
      <c r="AJ30" s="714">
        <v>2.9733299999999998</v>
      </c>
      <c r="AK30" s="714">
        <v>0.10523</v>
      </c>
      <c r="AL30" s="714">
        <v>57.072420000000001</v>
      </c>
      <c r="AM30" s="714">
        <v>1.2336800000000001</v>
      </c>
      <c r="AN30" s="712">
        <v>147718283.80000001</v>
      </c>
      <c r="AO30" s="715">
        <v>0.51097440000000005</v>
      </c>
      <c r="AP30" s="712">
        <v>368729.84071999998</v>
      </c>
      <c r="AQ30" s="715">
        <v>0.1609699</v>
      </c>
      <c r="AR30" s="714">
        <v>125.7813</v>
      </c>
      <c r="AS30" s="712" t="s">
        <v>472</v>
      </c>
      <c r="AT30" s="714">
        <v>54.102600000000002</v>
      </c>
    </row>
    <row r="31" spans="1:46" ht="13">
      <c r="A31" s="45" t="s">
        <v>895</v>
      </c>
      <c r="B31" s="45" t="s">
        <v>1042</v>
      </c>
      <c r="C31" s="38">
        <v>0.21666666666666667</v>
      </c>
      <c r="E31" s="236">
        <v>300</v>
      </c>
      <c r="F31" s="19" t="s">
        <v>1037</v>
      </c>
      <c r="G31" s="241">
        <v>1190</v>
      </c>
      <c r="H31" s="319">
        <v>1104</v>
      </c>
      <c r="I31" t="s">
        <v>792</v>
      </c>
      <c r="J31" s="318" t="s">
        <v>796</v>
      </c>
      <c r="K31" s="319">
        <v>4</v>
      </c>
      <c r="L31" s="319">
        <v>180</v>
      </c>
      <c r="M31" s="19">
        <v>5889.9508999999998</v>
      </c>
      <c r="S31" s="431" t="s">
        <v>1100</v>
      </c>
      <c r="T31" s="426">
        <v>0</v>
      </c>
      <c r="U31" s="440">
        <v>0</v>
      </c>
      <c r="V31" s="344" t="s">
        <v>200</v>
      </c>
      <c r="W31" s="713">
        <v>92.628600663393826</v>
      </c>
      <c r="X31" s="713">
        <v>0.54738678501480376</v>
      </c>
      <c r="Y31" s="713">
        <v>368.76222583019398</v>
      </c>
      <c r="Z31" s="717">
        <v>14.35614</v>
      </c>
      <c r="AA31" s="717">
        <v>6.0270000000000001</v>
      </c>
      <c r="AB31" s="714">
        <v>225.4075</v>
      </c>
      <c r="AC31" s="714">
        <v>56.049399999999999</v>
      </c>
      <c r="AD31" s="716">
        <v>2.5420265973</v>
      </c>
      <c r="AE31" s="714">
        <v>1.2050000000000001</v>
      </c>
      <c r="AF31" s="714">
        <v>0.191</v>
      </c>
      <c r="AG31" s="714">
        <v>4.53</v>
      </c>
      <c r="AH31" s="714">
        <v>79.343000000000004</v>
      </c>
      <c r="AI31" s="713">
        <v>1943.4169999999999</v>
      </c>
      <c r="AJ31" s="714">
        <v>2.95519</v>
      </c>
      <c r="AK31" s="714">
        <v>0.10442</v>
      </c>
      <c r="AL31" s="714">
        <v>57.013390000000001</v>
      </c>
      <c r="AM31" s="714">
        <v>1.2338199999999999</v>
      </c>
      <c r="AN31" s="712">
        <v>147718498.19999999</v>
      </c>
      <c r="AO31" s="715">
        <v>0.51040730000000001</v>
      </c>
      <c r="AP31" s="712">
        <v>368799.65324000001</v>
      </c>
      <c r="AQ31" s="715">
        <v>0.1714212</v>
      </c>
      <c r="AR31" s="714">
        <v>125.8222</v>
      </c>
      <c r="AS31" s="712" t="s">
        <v>472</v>
      </c>
      <c r="AT31" s="714">
        <v>54.061700000000002</v>
      </c>
    </row>
    <row r="32" spans="1:46" ht="13">
      <c r="A32" s="45" t="s">
        <v>1338</v>
      </c>
      <c r="B32" s="45" t="s">
        <v>1073</v>
      </c>
      <c r="C32" s="38">
        <v>0.22430555555555556</v>
      </c>
      <c r="D32" s="15">
        <v>0</v>
      </c>
      <c r="E32" s="236">
        <v>30</v>
      </c>
      <c r="F32" s="19" t="s">
        <v>1037</v>
      </c>
      <c r="G32" s="237">
        <v>1190</v>
      </c>
      <c r="H32" s="316">
        <v>998</v>
      </c>
      <c r="I32" s="35" t="s">
        <v>526</v>
      </c>
      <c r="J32" s="240" t="s">
        <v>1258</v>
      </c>
      <c r="K32" s="319">
        <v>4</v>
      </c>
      <c r="L32" s="241">
        <v>180</v>
      </c>
      <c r="M32" s="19">
        <v>5891.451</v>
      </c>
      <c r="N32" t="s">
        <v>400</v>
      </c>
      <c r="S32"/>
      <c r="T32" s="426"/>
      <c r="U32" s="440"/>
      <c r="V32" s="344"/>
      <c r="W32"/>
      <c r="X32"/>
      <c r="Y32"/>
    </row>
    <row r="33" spans="1:46" ht="13">
      <c r="A33" s="45" t="s">
        <v>895</v>
      </c>
      <c r="B33" s="45" t="s">
        <v>1044</v>
      </c>
      <c r="C33" s="38">
        <v>0.22847222222222222</v>
      </c>
      <c r="E33" s="236">
        <v>300</v>
      </c>
      <c r="F33" s="19" t="s">
        <v>1037</v>
      </c>
      <c r="G33" s="241">
        <v>1190</v>
      </c>
      <c r="H33" s="319">
        <v>1104</v>
      </c>
      <c r="I33" s="330" t="s">
        <v>226</v>
      </c>
      <c r="J33" s="318" t="s">
        <v>796</v>
      </c>
      <c r="K33" s="319">
        <v>4</v>
      </c>
      <c r="L33" s="241">
        <v>180</v>
      </c>
      <c r="M33" s="19">
        <v>5889.9508999999998</v>
      </c>
      <c r="S33" s="431" t="s">
        <v>1100</v>
      </c>
      <c r="T33" s="426">
        <v>-28</v>
      </c>
      <c r="U33" s="440">
        <v>0</v>
      </c>
      <c r="V33" s="344" t="s">
        <v>12</v>
      </c>
      <c r="W33" s="713">
        <v>92.51648090497099</v>
      </c>
      <c r="X33" s="713">
        <v>5.1437988852138536</v>
      </c>
      <c r="Y33" s="713">
        <v>851.5453261895409</v>
      </c>
      <c r="Z33" s="717">
        <v>14.458880000000001</v>
      </c>
      <c r="AA33" s="717">
        <v>6.0741899999999998</v>
      </c>
      <c r="AB33" s="714">
        <v>230.99090000000001</v>
      </c>
      <c r="AC33" s="714">
        <v>53.454099999999997</v>
      </c>
      <c r="AD33" s="716">
        <v>2.8261356578000001</v>
      </c>
      <c r="AE33" s="714">
        <v>1.244</v>
      </c>
      <c r="AF33" s="714">
        <v>0.19700000000000001</v>
      </c>
      <c r="AG33" s="714">
        <v>4.53</v>
      </c>
      <c r="AH33" s="714">
        <v>79.414000000000001</v>
      </c>
      <c r="AI33" s="713">
        <v>1942.4290000000001</v>
      </c>
      <c r="AJ33" s="714">
        <v>2.9121800000000002</v>
      </c>
      <c r="AK33" s="714">
        <v>0.10329000000000001</v>
      </c>
      <c r="AL33" s="714">
        <v>56.87003</v>
      </c>
      <c r="AM33" s="714">
        <v>1.23414</v>
      </c>
      <c r="AN33" s="712">
        <v>147719018.19999999</v>
      </c>
      <c r="AO33" s="715">
        <v>0.5090266</v>
      </c>
      <c r="AP33" s="712">
        <v>368987.23489999998</v>
      </c>
      <c r="AQ33" s="715">
        <v>0.19620889999999999</v>
      </c>
      <c r="AR33" s="714">
        <v>125.9226</v>
      </c>
      <c r="AS33" s="712" t="s">
        <v>472</v>
      </c>
      <c r="AT33" s="714">
        <v>53.961399999999998</v>
      </c>
    </row>
    <row r="34" spans="1:46" ht="13">
      <c r="A34" s="45" t="s">
        <v>895</v>
      </c>
      <c r="B34" s="45" t="s">
        <v>874</v>
      </c>
      <c r="C34" s="38">
        <v>0.23333333333333331</v>
      </c>
      <c r="E34" s="236">
        <v>300</v>
      </c>
      <c r="F34" s="19" t="s">
        <v>1037</v>
      </c>
      <c r="G34" s="241">
        <v>1190</v>
      </c>
      <c r="H34" s="319">
        <v>1104</v>
      </c>
      <c r="I34" s="330" t="s">
        <v>227</v>
      </c>
      <c r="J34" s="318" t="s">
        <v>796</v>
      </c>
      <c r="K34" s="319">
        <v>4</v>
      </c>
      <c r="L34" s="241">
        <v>180</v>
      </c>
      <c r="M34" s="19">
        <v>5889.9508999999998</v>
      </c>
      <c r="S34" s="431" t="s">
        <v>1100</v>
      </c>
      <c r="T34" s="426">
        <v>-42</v>
      </c>
      <c r="U34" s="440">
        <v>0</v>
      </c>
      <c r="V34" s="344" t="s">
        <v>12</v>
      </c>
      <c r="W34" s="713">
        <v>92.447801526884561</v>
      </c>
      <c r="X34" s="713">
        <v>7.5170266688710932</v>
      </c>
      <c r="Y34" s="713">
        <v>1207.444871350609</v>
      </c>
      <c r="Z34" s="717">
        <v>14.50177</v>
      </c>
      <c r="AA34" s="717">
        <v>6.0934699999999999</v>
      </c>
      <c r="AB34" s="714">
        <v>233.0993</v>
      </c>
      <c r="AC34" s="714">
        <v>52.323099999999997</v>
      </c>
      <c r="AD34" s="716">
        <v>2.9431217415000002</v>
      </c>
      <c r="AE34" s="714">
        <v>1.262</v>
      </c>
      <c r="AF34" s="714">
        <v>0.2</v>
      </c>
      <c r="AG34" s="714">
        <v>4.53</v>
      </c>
      <c r="AH34" s="714">
        <v>79.444000000000003</v>
      </c>
      <c r="AI34" s="713">
        <v>1941.9839999999999</v>
      </c>
      <c r="AJ34" s="714">
        <v>2.8949400000000001</v>
      </c>
      <c r="AK34" s="714">
        <v>0.10319</v>
      </c>
      <c r="AL34" s="714">
        <v>56.811</v>
      </c>
      <c r="AM34" s="714">
        <v>1.23427</v>
      </c>
      <c r="AN34" s="712">
        <v>147719231.80000001</v>
      </c>
      <c r="AO34" s="715">
        <v>0.50845669999999998</v>
      </c>
      <c r="AP34" s="712">
        <v>369071.74252999999</v>
      </c>
      <c r="AQ34" s="715">
        <v>0.2061479</v>
      </c>
      <c r="AR34" s="714">
        <v>125.9644</v>
      </c>
      <c r="AS34" s="712" t="s">
        <v>472</v>
      </c>
      <c r="AT34" s="714">
        <v>53.919699999999999</v>
      </c>
    </row>
    <row r="35" spans="1:46" ht="13">
      <c r="A35" s="45" t="s">
        <v>895</v>
      </c>
      <c r="B35" s="45" t="s">
        <v>875</v>
      </c>
      <c r="C35" s="38">
        <v>0.24097222222222223</v>
      </c>
      <c r="E35" s="236">
        <v>300</v>
      </c>
      <c r="F35" s="19" t="s">
        <v>1037</v>
      </c>
      <c r="G35" s="241">
        <v>1190</v>
      </c>
      <c r="H35" s="319">
        <v>1104</v>
      </c>
      <c r="I35" s="330" t="s">
        <v>228</v>
      </c>
      <c r="J35" s="318" t="s">
        <v>796</v>
      </c>
      <c r="K35" s="319">
        <v>4</v>
      </c>
      <c r="L35" s="241">
        <v>180</v>
      </c>
      <c r="M35" s="19">
        <v>5889.9508999999998</v>
      </c>
      <c r="S35" s="431" t="s">
        <v>1100</v>
      </c>
      <c r="T35" s="426">
        <v>-60</v>
      </c>
      <c r="U35" s="440">
        <v>0</v>
      </c>
      <c r="V35" s="344" t="s">
        <v>12</v>
      </c>
      <c r="W35" s="713">
        <v>92.349259352065928</v>
      </c>
      <c r="X35" s="713">
        <v>9.8343704806277916</v>
      </c>
      <c r="Y35" s="713">
        <v>1671.0291511249679</v>
      </c>
      <c r="Z35" s="717">
        <v>14.569940000000001</v>
      </c>
      <c r="AA35" s="717">
        <v>6.1235999999999997</v>
      </c>
      <c r="AB35" s="714">
        <v>236.21039999999999</v>
      </c>
      <c r="AC35" s="714">
        <v>50.4833</v>
      </c>
      <c r="AD35" s="716">
        <v>3.126957016</v>
      </c>
      <c r="AE35" s="714">
        <v>1.2949999999999999</v>
      </c>
      <c r="AF35" s="714">
        <v>0.20499999999999999</v>
      </c>
      <c r="AG35" s="714">
        <v>4.53</v>
      </c>
      <c r="AH35" s="714">
        <v>79.489999999999995</v>
      </c>
      <c r="AI35" s="713">
        <v>1941.242</v>
      </c>
      <c r="AJ35" s="714">
        <v>2.8684599999999998</v>
      </c>
      <c r="AK35" s="714">
        <v>0.10349999999999999</v>
      </c>
      <c r="AL35" s="714">
        <v>56.718229999999998</v>
      </c>
      <c r="AM35" s="714">
        <v>1.23448</v>
      </c>
      <c r="AN35" s="712">
        <v>147719567.09999999</v>
      </c>
      <c r="AO35" s="715">
        <v>0.50755930000000005</v>
      </c>
      <c r="AP35" s="712">
        <v>369212.87579000002</v>
      </c>
      <c r="AQ35" s="715">
        <v>0.22142110000000001</v>
      </c>
      <c r="AR35" s="714">
        <v>126.0307</v>
      </c>
      <c r="AS35" s="712" t="s">
        <v>472</v>
      </c>
      <c r="AT35" s="714">
        <v>53.853400000000001</v>
      </c>
    </row>
    <row r="36" spans="1:46" ht="13">
      <c r="A36" s="45" t="s">
        <v>1188</v>
      </c>
      <c r="B36" s="45" t="s">
        <v>877</v>
      </c>
      <c r="C36" s="38">
        <v>0.24652777777777779</v>
      </c>
      <c r="E36" s="236">
        <v>30</v>
      </c>
      <c r="F36" s="19" t="s">
        <v>1037</v>
      </c>
      <c r="G36" s="241">
        <v>1190</v>
      </c>
      <c r="H36" s="319">
        <v>1104</v>
      </c>
      <c r="I36" t="s">
        <v>1181</v>
      </c>
      <c r="J36" s="318" t="s">
        <v>796</v>
      </c>
      <c r="K36" s="319">
        <v>4</v>
      </c>
      <c r="L36" s="319">
        <v>180</v>
      </c>
      <c r="M36" s="19">
        <v>5889.9508999999998</v>
      </c>
      <c r="S36" s="431" t="s">
        <v>1188</v>
      </c>
      <c r="T36" s="426"/>
      <c r="U36" s="440"/>
      <c r="V36" s="344"/>
      <c r="W36"/>
      <c r="X36"/>
      <c r="Y36"/>
      <c r="Z36" s="717">
        <v>14.60125</v>
      </c>
      <c r="AA36" s="717">
        <v>6.1372200000000001</v>
      </c>
      <c r="AB36" s="714">
        <v>237.54900000000001</v>
      </c>
      <c r="AC36" s="714">
        <v>49.624400000000001</v>
      </c>
      <c r="AD36" s="716">
        <v>3.2105185044</v>
      </c>
      <c r="AE36" s="714">
        <v>1.3109999999999999</v>
      </c>
      <c r="AF36" s="714">
        <v>0.20699999999999999</v>
      </c>
      <c r="AG36" s="714">
        <v>4.53</v>
      </c>
      <c r="AH36" s="714">
        <v>79.512</v>
      </c>
      <c r="AI36" s="713">
        <v>1940.8879999999999</v>
      </c>
      <c r="AJ36" s="714">
        <v>2.85669</v>
      </c>
      <c r="AK36" s="714">
        <v>0.10383000000000001</v>
      </c>
      <c r="AL36" s="714">
        <v>56.676070000000003</v>
      </c>
      <c r="AM36" s="714">
        <v>1.2345699999999999</v>
      </c>
      <c r="AN36" s="712">
        <v>147719719.30000001</v>
      </c>
      <c r="AO36" s="715">
        <v>0.50715069999999995</v>
      </c>
      <c r="AP36" s="712">
        <v>369280.32926999999</v>
      </c>
      <c r="AQ36" s="715">
        <v>0.22821620000000001</v>
      </c>
      <c r="AR36" s="714">
        <v>126.0612</v>
      </c>
      <c r="AS36" s="712" t="s">
        <v>472</v>
      </c>
      <c r="AT36" s="714">
        <v>53.823</v>
      </c>
    </row>
    <row r="37" spans="1:46" ht="13">
      <c r="A37" s="55" t="s">
        <v>235</v>
      </c>
      <c r="B37" s="45" t="s">
        <v>879</v>
      </c>
      <c r="C37" s="38">
        <v>0.24791666666666667</v>
      </c>
      <c r="E37" s="236">
        <v>30</v>
      </c>
      <c r="F37" s="19" t="s">
        <v>1037</v>
      </c>
      <c r="G37" s="241">
        <v>1190</v>
      </c>
      <c r="H37" s="319">
        <v>1104</v>
      </c>
      <c r="I37" s="431" t="s">
        <v>9</v>
      </c>
      <c r="J37" s="318" t="s">
        <v>796</v>
      </c>
      <c r="K37" s="319">
        <v>4</v>
      </c>
      <c r="L37" s="319">
        <v>180</v>
      </c>
      <c r="M37" s="19">
        <v>5889.9508999999998</v>
      </c>
      <c r="S37" s="431" t="s">
        <v>1188</v>
      </c>
      <c r="T37" s="426"/>
      <c r="U37" s="440"/>
      <c r="V37" s="344"/>
      <c r="W37"/>
      <c r="X37"/>
      <c r="Y37"/>
      <c r="Z37" s="717">
        <v>14.61383</v>
      </c>
      <c r="AA37" s="717">
        <v>6.1426600000000002</v>
      </c>
      <c r="AB37" s="714">
        <v>238.0719</v>
      </c>
      <c r="AC37" s="714">
        <v>49.277200000000001</v>
      </c>
      <c r="AD37" s="716">
        <v>3.2439430997000001</v>
      </c>
      <c r="AE37" s="714">
        <v>1.3180000000000001</v>
      </c>
      <c r="AF37" s="714">
        <v>0.20799999999999999</v>
      </c>
      <c r="AG37" s="714">
        <v>4.53</v>
      </c>
      <c r="AH37" s="714">
        <v>79.52</v>
      </c>
      <c r="AI37" s="713">
        <v>1940.7429999999999</v>
      </c>
      <c r="AJ37" s="714">
        <v>2.8520400000000001</v>
      </c>
      <c r="AK37" s="714">
        <v>0.104</v>
      </c>
      <c r="AL37" s="714">
        <v>56.659199999999998</v>
      </c>
      <c r="AM37" s="714">
        <v>1.23461</v>
      </c>
      <c r="AN37" s="712">
        <v>147719780.19999999</v>
      </c>
      <c r="AO37" s="715">
        <v>0.50698710000000002</v>
      </c>
      <c r="AP37" s="712">
        <v>369307.87910000002</v>
      </c>
      <c r="AQ37" s="715">
        <v>0.23090740000000001</v>
      </c>
      <c r="AR37" s="714">
        <v>126.07340000000001</v>
      </c>
      <c r="AS37" s="712" t="s">
        <v>472</v>
      </c>
      <c r="AT37" s="714">
        <v>53.8108</v>
      </c>
    </row>
    <row r="38" spans="1:46" ht="13">
      <c r="A38" s="45" t="s">
        <v>1172</v>
      </c>
      <c r="B38" s="45" t="s">
        <v>880</v>
      </c>
      <c r="C38" s="38">
        <v>0.24861111111111112</v>
      </c>
      <c r="E38" s="236">
        <v>300</v>
      </c>
      <c r="F38" s="19" t="s">
        <v>1037</v>
      </c>
      <c r="G38" s="241">
        <v>1190</v>
      </c>
      <c r="H38" s="319">
        <v>1104</v>
      </c>
      <c r="I38" s="321" t="s">
        <v>84</v>
      </c>
      <c r="J38" s="318" t="s">
        <v>796</v>
      </c>
      <c r="K38" s="319">
        <v>4</v>
      </c>
      <c r="L38" s="319">
        <v>180</v>
      </c>
      <c r="M38" s="19">
        <v>5889.9508999999998</v>
      </c>
      <c r="S38"/>
      <c r="T38" s="426"/>
      <c r="U38" s="440"/>
      <c r="V38" s="344"/>
      <c r="W38"/>
      <c r="X38"/>
      <c r="Y38"/>
    </row>
    <row r="39" spans="1:46" ht="13">
      <c r="A39" s="45" t="s">
        <v>793</v>
      </c>
      <c r="B39" s="45" t="s">
        <v>1092</v>
      </c>
      <c r="C39" s="38">
        <v>0.25416666666666665</v>
      </c>
      <c r="E39" s="236">
        <v>300</v>
      </c>
      <c r="F39" s="19" t="s">
        <v>1037</v>
      </c>
      <c r="G39" s="241">
        <v>1190</v>
      </c>
      <c r="H39" s="319">
        <v>1104</v>
      </c>
      <c r="I39" t="s">
        <v>1300</v>
      </c>
      <c r="J39" s="318" t="s">
        <v>796</v>
      </c>
      <c r="K39" s="319">
        <v>4</v>
      </c>
      <c r="L39" s="319">
        <v>180</v>
      </c>
      <c r="M39" s="19">
        <v>5889.9508999999998</v>
      </c>
      <c r="S39" s="431" t="s">
        <v>498</v>
      </c>
      <c r="T39" s="426">
        <v>0</v>
      </c>
      <c r="U39" s="440">
        <v>0</v>
      </c>
      <c r="V39" s="344" t="s">
        <v>12</v>
      </c>
      <c r="W39" s="713">
        <v>92.544482540459896</v>
      </c>
      <c r="X39" s="713">
        <v>31.281932713047468</v>
      </c>
      <c r="Y39" s="713">
        <v>161.21755732049178</v>
      </c>
      <c r="Z39" s="717">
        <v>14.69007</v>
      </c>
      <c r="AA39" s="717">
        <v>6.1751399999999999</v>
      </c>
      <c r="AB39" s="714">
        <v>241.07</v>
      </c>
      <c r="AC39" s="714">
        <v>47.1541</v>
      </c>
      <c r="AD39" s="716">
        <v>3.4444906720000001</v>
      </c>
      <c r="AE39" s="714">
        <v>1.3620000000000001</v>
      </c>
      <c r="AF39" s="714">
        <v>0.215</v>
      </c>
      <c r="AG39" s="714">
        <v>4.5199999999999996</v>
      </c>
      <c r="AH39" s="714">
        <v>79.572000000000003</v>
      </c>
      <c r="AI39" s="713">
        <v>1939.8389999999999</v>
      </c>
      <c r="AJ39" s="714">
        <v>2.8246899999999999</v>
      </c>
      <c r="AK39" s="714">
        <v>0.10543</v>
      </c>
      <c r="AL39" s="714">
        <v>56.558010000000003</v>
      </c>
      <c r="AM39" s="714">
        <v>1.2348300000000001</v>
      </c>
      <c r="AN39" s="712">
        <v>147720144.80000001</v>
      </c>
      <c r="AO39" s="715">
        <v>0.50600440000000002</v>
      </c>
      <c r="AP39" s="712">
        <v>369479.87406</v>
      </c>
      <c r="AQ39" s="715">
        <v>0.2467202</v>
      </c>
      <c r="AR39" s="714">
        <v>126.1473</v>
      </c>
      <c r="AS39" s="712" t="s">
        <v>472</v>
      </c>
      <c r="AT39" s="714">
        <v>53.736899999999999</v>
      </c>
    </row>
    <row r="40" spans="1:46" ht="13">
      <c r="A40" s="45" t="s">
        <v>793</v>
      </c>
      <c r="B40" s="45" t="s">
        <v>884</v>
      </c>
      <c r="C40" s="38">
        <v>0.2590277777777778</v>
      </c>
      <c r="E40" s="236">
        <v>300</v>
      </c>
      <c r="F40" s="19" t="s">
        <v>1037</v>
      </c>
      <c r="G40" s="241">
        <v>1190</v>
      </c>
      <c r="H40" s="319">
        <v>1104</v>
      </c>
      <c r="I40" t="s">
        <v>792</v>
      </c>
      <c r="J40" s="318" t="s">
        <v>796</v>
      </c>
      <c r="K40" s="319">
        <v>4</v>
      </c>
      <c r="L40" s="319">
        <v>180</v>
      </c>
      <c r="M40" s="19">
        <v>5889.9508999999998</v>
      </c>
      <c r="S40" s="431" t="s">
        <v>498</v>
      </c>
      <c r="T40" s="426">
        <v>0</v>
      </c>
      <c r="U40" s="440">
        <v>0</v>
      </c>
      <c r="V40" s="344" t="s">
        <v>200</v>
      </c>
      <c r="W40" s="713">
        <v>92.492791174405482</v>
      </c>
      <c r="X40" s="713">
        <v>30.570832545630392</v>
      </c>
      <c r="Y40" s="713">
        <v>369.55570172228045</v>
      </c>
      <c r="Z40" s="717">
        <v>14.735150000000001</v>
      </c>
      <c r="AA40" s="717">
        <v>6.1939799999999998</v>
      </c>
      <c r="AB40" s="714">
        <v>242.71629999999999</v>
      </c>
      <c r="AC40" s="714">
        <v>45.886899999999997</v>
      </c>
      <c r="AD40" s="716">
        <v>3.5614767557000002</v>
      </c>
      <c r="AE40" s="714">
        <v>1.391</v>
      </c>
      <c r="AF40" s="714">
        <v>0.22</v>
      </c>
      <c r="AG40" s="714">
        <v>4.5199999999999996</v>
      </c>
      <c r="AH40" s="714">
        <v>79.602999999999994</v>
      </c>
      <c r="AI40" s="713">
        <v>1939.2850000000001</v>
      </c>
      <c r="AJ40" s="714">
        <v>2.80924</v>
      </c>
      <c r="AK40" s="714">
        <v>0.10661</v>
      </c>
      <c r="AL40" s="714">
        <v>56.498980000000003</v>
      </c>
      <c r="AM40" s="714">
        <v>1.2349699999999999</v>
      </c>
      <c r="AN40" s="712">
        <v>147720357.19999999</v>
      </c>
      <c r="AO40" s="715">
        <v>0.50543000000000005</v>
      </c>
      <c r="AP40" s="712">
        <v>369585.39163000003</v>
      </c>
      <c r="AQ40" s="715">
        <v>0.25566850000000002</v>
      </c>
      <c r="AR40" s="714">
        <v>126.1909</v>
      </c>
      <c r="AS40" s="712" t="s">
        <v>472</v>
      </c>
      <c r="AT40" s="714">
        <v>53.693300000000001</v>
      </c>
    </row>
    <row r="41" spans="1:46" ht="13">
      <c r="A41" s="45" t="s">
        <v>1338</v>
      </c>
      <c r="B41" s="45" t="s">
        <v>1003</v>
      </c>
      <c r="C41" s="38">
        <v>0.27430555555555552</v>
      </c>
      <c r="D41" s="15">
        <v>0</v>
      </c>
      <c r="E41" s="236">
        <v>30</v>
      </c>
      <c r="F41" s="19" t="s">
        <v>1037</v>
      </c>
      <c r="G41" s="237">
        <v>1190</v>
      </c>
      <c r="H41" s="316">
        <v>998</v>
      </c>
      <c r="I41" s="35" t="s">
        <v>526</v>
      </c>
      <c r="J41" s="240" t="s">
        <v>1258</v>
      </c>
      <c r="K41" s="241">
        <v>4</v>
      </c>
      <c r="L41" s="241">
        <v>180</v>
      </c>
      <c r="M41" s="19">
        <v>5891.451</v>
      </c>
      <c r="N41" t="s">
        <v>455</v>
      </c>
      <c r="S41"/>
      <c r="T41" s="426"/>
      <c r="U41" s="440"/>
      <c r="V41" s="344"/>
      <c r="W41"/>
      <c r="X41"/>
      <c r="Y41"/>
    </row>
    <row r="42" spans="1:46" ht="13">
      <c r="A42" s="45" t="s">
        <v>1338</v>
      </c>
      <c r="B42" s="45" t="s">
        <v>809</v>
      </c>
      <c r="C42" s="38">
        <v>0.27777777777777779</v>
      </c>
      <c r="D42" s="15">
        <v>0</v>
      </c>
      <c r="E42" s="236">
        <v>30</v>
      </c>
      <c r="F42" s="19" t="s">
        <v>1037</v>
      </c>
      <c r="G42" s="236">
        <v>1070</v>
      </c>
      <c r="H42" s="316">
        <v>878</v>
      </c>
      <c r="I42" s="91" t="s">
        <v>239</v>
      </c>
      <c r="J42" s="240" t="s">
        <v>1258</v>
      </c>
      <c r="K42" s="241">
        <v>4</v>
      </c>
      <c r="L42" s="241">
        <v>180</v>
      </c>
      <c r="M42" s="19">
        <v>5891.451</v>
      </c>
      <c r="S42"/>
      <c r="T42" s="426"/>
      <c r="U42" s="440"/>
      <c r="V42" s="344"/>
      <c r="W42"/>
      <c r="X42"/>
      <c r="Y42"/>
    </row>
    <row r="43" spans="1:46" ht="48">
      <c r="A43" s="59" t="s">
        <v>1259</v>
      </c>
      <c r="B43" s="64" t="s">
        <v>339</v>
      </c>
      <c r="C43" s="32"/>
      <c r="D43" s="32">
        <v>0</v>
      </c>
      <c r="E43" s="241">
        <v>10</v>
      </c>
      <c r="F43" s="19" t="s">
        <v>1037</v>
      </c>
      <c r="G43" s="241">
        <v>1190</v>
      </c>
      <c r="H43" s="319">
        <v>1104</v>
      </c>
      <c r="I43" s="77" t="s">
        <v>1334</v>
      </c>
      <c r="J43" s="240" t="s">
        <v>1258</v>
      </c>
      <c r="K43" s="241">
        <v>4</v>
      </c>
      <c r="L43" s="241">
        <v>180</v>
      </c>
      <c r="M43" s="19">
        <v>5889.9508999999998</v>
      </c>
      <c r="N43" s="2" t="s">
        <v>85</v>
      </c>
      <c r="S43"/>
      <c r="T43" s="427"/>
      <c r="U43" s="439"/>
      <c r="V43" s="344"/>
      <c r="W43"/>
      <c r="X43"/>
      <c r="Y43"/>
    </row>
    <row r="44" spans="1:46">
      <c r="C44"/>
      <c r="S44"/>
      <c r="T44" s="424"/>
      <c r="U44" s="424"/>
      <c r="V44"/>
      <c r="W44"/>
      <c r="X44"/>
      <c r="Y44"/>
    </row>
    <row r="46" spans="1:46">
      <c r="B46" s="320" t="s">
        <v>1260</v>
      </c>
      <c r="C46" s="147" t="s">
        <v>1261</v>
      </c>
      <c r="D46" s="84">
        <v>5888.5839999999998</v>
      </c>
      <c r="E46" s="149"/>
      <c r="F46" s="84" t="s">
        <v>1262</v>
      </c>
      <c r="G46" s="84" t="s">
        <v>1263</v>
      </c>
      <c r="H46" s="84" t="s">
        <v>1264</v>
      </c>
      <c r="I46" s="22" t="s">
        <v>1100</v>
      </c>
      <c r="J46" s="84" t="s">
        <v>1101</v>
      </c>
      <c r="K46" s="84" t="s">
        <v>1102</v>
      </c>
      <c r="L46" s="317"/>
      <c r="S46"/>
      <c r="T46"/>
      <c r="U46"/>
      <c r="V46"/>
      <c r="W46"/>
      <c r="X46"/>
      <c r="Y46"/>
    </row>
    <row r="47" spans="1:46">
      <c r="B47" s="183"/>
      <c r="C47" s="147" t="s">
        <v>1099</v>
      </c>
      <c r="D47" s="84">
        <v>5889.9508999999998</v>
      </c>
      <c r="E47" s="149"/>
      <c r="F47" s="84" t="s">
        <v>652</v>
      </c>
      <c r="G47" s="84" t="s">
        <v>653</v>
      </c>
      <c r="H47" s="84" t="s">
        <v>654</v>
      </c>
      <c r="I47" s="22" t="s">
        <v>1294</v>
      </c>
      <c r="J47" s="84" t="s">
        <v>1295</v>
      </c>
      <c r="K47" s="84" t="s">
        <v>501</v>
      </c>
      <c r="L47" s="317"/>
      <c r="S47"/>
      <c r="T47"/>
      <c r="U47"/>
      <c r="V47"/>
      <c r="W47"/>
      <c r="X47"/>
      <c r="Y47"/>
    </row>
    <row r="48" spans="1:46">
      <c r="B48" s="182"/>
      <c r="C48" s="147" t="s">
        <v>502</v>
      </c>
      <c r="D48" s="84">
        <v>5891.451</v>
      </c>
      <c r="E48" s="149"/>
      <c r="F48" s="84" t="s">
        <v>503</v>
      </c>
      <c r="G48" s="84" t="s">
        <v>504</v>
      </c>
      <c r="H48" s="84" t="s">
        <v>505</v>
      </c>
      <c r="I48" s="22" t="s">
        <v>480</v>
      </c>
      <c r="J48" s="84" t="s">
        <v>496</v>
      </c>
      <c r="K48" s="84" t="s">
        <v>440</v>
      </c>
      <c r="L48" s="317"/>
      <c r="S48"/>
      <c r="T48"/>
      <c r="U48"/>
      <c r="V48"/>
      <c r="W48"/>
      <c r="X48"/>
      <c r="Y48"/>
    </row>
    <row r="49" spans="2:25">
      <c r="B49" s="182"/>
      <c r="C49" s="147" t="s">
        <v>497</v>
      </c>
      <c r="D49" s="155">
        <v>7647.38</v>
      </c>
      <c r="E49" s="149"/>
      <c r="F49" s="84" t="s">
        <v>1132</v>
      </c>
      <c r="G49" s="84" t="s">
        <v>1095</v>
      </c>
      <c r="H49" s="84" t="s">
        <v>1293</v>
      </c>
      <c r="I49" s="22" t="s">
        <v>498</v>
      </c>
      <c r="J49" s="84" t="s">
        <v>499</v>
      </c>
      <c r="K49" s="84" t="s">
        <v>500</v>
      </c>
      <c r="L49" s="317"/>
      <c r="S49"/>
      <c r="T49"/>
      <c r="U49"/>
      <c r="V49"/>
      <c r="W49"/>
      <c r="X49"/>
      <c r="Y49"/>
    </row>
    <row r="50" spans="2:25">
      <c r="B50" s="182"/>
      <c r="C50" s="147" t="s">
        <v>374</v>
      </c>
      <c r="D50" s="84">
        <v>7698.9647000000004</v>
      </c>
      <c r="E50" s="149"/>
      <c r="F50" s="84" t="s">
        <v>375</v>
      </c>
      <c r="G50" s="84" t="s">
        <v>376</v>
      </c>
      <c r="H50" s="84" t="s">
        <v>377</v>
      </c>
      <c r="I50" s="22" t="s">
        <v>378</v>
      </c>
      <c r="J50" s="84" t="s">
        <v>379</v>
      </c>
      <c r="K50" s="84" t="s">
        <v>380</v>
      </c>
      <c r="L50" s="317"/>
      <c r="S50"/>
      <c r="T50"/>
      <c r="U50"/>
      <c r="V50"/>
      <c r="W50"/>
      <c r="X50"/>
      <c r="Y50"/>
    </row>
    <row r="51" spans="2:25">
      <c r="B51" s="182"/>
      <c r="C51" s="147"/>
      <c r="D51" s="84"/>
      <c r="E51" s="149"/>
      <c r="F51" s="84"/>
      <c r="G51" s="317"/>
      <c r="H51" s="317"/>
      <c r="I51" s="321"/>
      <c r="J51" s="317"/>
      <c r="K51" s="317"/>
      <c r="L51" s="317"/>
      <c r="S51"/>
      <c r="T51"/>
      <c r="U51"/>
      <c r="V51"/>
      <c r="W51"/>
      <c r="X51"/>
      <c r="Y51"/>
    </row>
    <row r="52" spans="2:25">
      <c r="B52" s="182"/>
      <c r="C52" s="147" t="s">
        <v>1302</v>
      </c>
      <c r="D52" s="748" t="s">
        <v>1297</v>
      </c>
      <c r="E52" s="748"/>
      <c r="F52" s="84" t="s">
        <v>381</v>
      </c>
      <c r="G52" s="317"/>
      <c r="H52" s="317"/>
      <c r="I52" s="173" t="s">
        <v>1139</v>
      </c>
      <c r="J52" s="736" t="s">
        <v>1140</v>
      </c>
      <c r="K52" s="736"/>
      <c r="L52" s="148" t="s">
        <v>1141</v>
      </c>
      <c r="S52"/>
      <c r="T52"/>
      <c r="U52"/>
      <c r="V52"/>
      <c r="W52"/>
      <c r="X52"/>
      <c r="Y52"/>
    </row>
    <row r="53" spans="2:25">
      <c r="B53" s="182"/>
      <c r="C53" s="147" t="s">
        <v>1303</v>
      </c>
      <c r="D53" s="748" t="s">
        <v>1298</v>
      </c>
      <c r="E53" s="748"/>
      <c r="F53" s="19"/>
      <c r="G53" s="317"/>
      <c r="H53" s="317"/>
      <c r="I53" s="321"/>
      <c r="J53" s="736" t="s">
        <v>441</v>
      </c>
      <c r="K53" s="736"/>
      <c r="L53" s="148" t="s">
        <v>1143</v>
      </c>
      <c r="S53"/>
      <c r="T53"/>
      <c r="U53"/>
      <c r="V53"/>
      <c r="W53"/>
      <c r="X53"/>
      <c r="Y53"/>
    </row>
    <row r="54" spans="2:25">
      <c r="B54" s="182"/>
      <c r="C54" s="147" t="s">
        <v>1304</v>
      </c>
      <c r="D54" s="748" t="s">
        <v>1299</v>
      </c>
      <c r="E54" s="748"/>
      <c r="F54" s="19"/>
      <c r="G54" s="317"/>
      <c r="H54" s="317"/>
      <c r="I54" s="321"/>
      <c r="J54" s="317"/>
      <c r="K54" s="317"/>
      <c r="L54" s="317"/>
      <c r="S54"/>
      <c r="T54"/>
      <c r="U54"/>
      <c r="V54"/>
      <c r="W54"/>
      <c r="X54"/>
      <c r="Y54"/>
    </row>
    <row r="55" spans="2:25">
      <c r="B55" s="182"/>
      <c r="C55" s="147" t="s">
        <v>1305</v>
      </c>
      <c r="D55" s="748" t="s">
        <v>1138</v>
      </c>
      <c r="E55" s="748"/>
      <c r="F55" s="19"/>
      <c r="G55" s="317"/>
      <c r="H55" s="317"/>
      <c r="I55" s="317"/>
      <c r="J55" s="317"/>
      <c r="K55" s="317"/>
      <c r="L55" s="317"/>
      <c r="S55"/>
      <c r="T55"/>
      <c r="U55"/>
      <c r="V55"/>
      <c r="W55"/>
      <c r="X55"/>
      <c r="Y55"/>
    </row>
    <row r="56" spans="2:25">
      <c r="B56" s="182"/>
      <c r="C56" s="85"/>
      <c r="D56" s="317"/>
      <c r="E56" s="15"/>
      <c r="F56" s="19"/>
      <c r="G56" s="317"/>
      <c r="H56" s="317"/>
      <c r="I56" s="317"/>
      <c r="J56" s="317"/>
      <c r="K56" s="317"/>
      <c r="L56" s="317"/>
      <c r="S56"/>
      <c r="T56"/>
      <c r="U56"/>
      <c r="V56"/>
      <c r="W56"/>
      <c r="X56"/>
      <c r="Y56"/>
    </row>
    <row r="57" spans="2:25">
      <c r="B57" s="182"/>
      <c r="C57" s="28" t="s">
        <v>786</v>
      </c>
      <c r="D57" s="315">
        <v>1</v>
      </c>
      <c r="E57" s="749" t="s">
        <v>1032</v>
      </c>
      <c r="F57" s="749"/>
      <c r="G57" s="749"/>
      <c r="H57" s="317"/>
      <c r="I57" s="317"/>
      <c r="J57" s="317"/>
      <c r="K57" s="317"/>
      <c r="L57" s="317"/>
      <c r="S57"/>
      <c r="T57"/>
      <c r="U57"/>
      <c r="V57"/>
      <c r="W57"/>
      <c r="X57"/>
      <c r="Y57"/>
    </row>
    <row r="58" spans="2:25">
      <c r="B58" s="182"/>
      <c r="C58" s="19"/>
      <c r="D58" s="28"/>
      <c r="E58" s="750" t="s">
        <v>1183</v>
      </c>
      <c r="F58" s="751"/>
      <c r="G58" s="751"/>
      <c r="H58" s="317"/>
      <c r="I58" s="317"/>
      <c r="J58" s="317"/>
      <c r="K58" s="317"/>
      <c r="L58" s="317"/>
      <c r="S58"/>
      <c r="T58"/>
      <c r="U58"/>
      <c r="V58"/>
      <c r="W58"/>
      <c r="X58"/>
      <c r="Y58"/>
    </row>
    <row r="59" spans="2:25">
      <c r="B59" s="182"/>
      <c r="C59" s="85"/>
      <c r="D59" s="28">
        <v>2</v>
      </c>
      <c r="E59" s="749" t="s">
        <v>1008</v>
      </c>
      <c r="F59" s="749"/>
      <c r="G59" s="749"/>
      <c r="H59" s="317"/>
      <c r="I59" s="317"/>
      <c r="J59" s="317"/>
      <c r="K59" s="317"/>
      <c r="L59" s="317"/>
      <c r="S59"/>
      <c r="T59"/>
      <c r="U59"/>
      <c r="V59"/>
      <c r="W59"/>
      <c r="X59"/>
      <c r="Y59"/>
    </row>
    <row r="60" spans="2:25">
      <c r="B60" s="182"/>
      <c r="C60" s="85"/>
      <c r="D60" s="28"/>
      <c r="E60" s="750" t="s">
        <v>1009</v>
      </c>
      <c r="F60" s="751"/>
      <c r="G60" s="751"/>
      <c r="H60" s="317"/>
      <c r="I60" s="317"/>
      <c r="J60" s="317"/>
      <c r="K60" s="317"/>
      <c r="L60" s="317"/>
      <c r="S60"/>
      <c r="T60"/>
      <c r="U60"/>
      <c r="V60"/>
      <c r="W60"/>
      <c r="X60"/>
      <c r="Y60"/>
    </row>
    <row r="61" spans="2:25">
      <c r="B61" s="182"/>
      <c r="C61" s="317"/>
      <c r="D61" s="315">
        <v>3</v>
      </c>
      <c r="E61" s="736" t="s">
        <v>1010</v>
      </c>
      <c r="F61" s="736"/>
      <c r="G61" s="736"/>
      <c r="H61" s="317"/>
      <c r="I61" s="317"/>
      <c r="J61" s="317"/>
      <c r="K61" s="317"/>
      <c r="L61" s="317"/>
      <c r="S61"/>
      <c r="T61"/>
      <c r="U61"/>
      <c r="V61"/>
      <c r="W61"/>
      <c r="X61"/>
      <c r="Y61"/>
    </row>
    <row r="62" spans="2:25">
      <c r="B62" s="182"/>
      <c r="C62" s="317"/>
      <c r="D62" s="315"/>
      <c r="E62" s="746" t="s">
        <v>1353</v>
      </c>
      <c r="F62" s="746"/>
      <c r="G62" s="746"/>
      <c r="H62" s="317"/>
      <c r="I62" s="317"/>
      <c r="J62" s="317"/>
      <c r="K62" s="317"/>
      <c r="L62" s="317"/>
      <c r="S62"/>
      <c r="T62"/>
      <c r="U62"/>
      <c r="V62"/>
      <c r="W62"/>
      <c r="X62"/>
      <c r="Y62"/>
    </row>
    <row r="63" spans="2:25">
      <c r="B63" s="182"/>
      <c r="C63" s="317"/>
      <c r="D63" s="315">
        <v>4</v>
      </c>
      <c r="E63" s="736" t="s">
        <v>1035</v>
      </c>
      <c r="F63" s="736"/>
      <c r="G63" s="736"/>
      <c r="H63" s="317"/>
      <c r="I63" s="317"/>
      <c r="J63" s="317"/>
      <c r="K63" s="317"/>
      <c r="L63" s="317"/>
      <c r="S63"/>
      <c r="T63"/>
      <c r="U63"/>
      <c r="V63"/>
      <c r="W63"/>
      <c r="X63"/>
      <c r="Y63"/>
    </row>
    <row r="73" spans="3:25">
      <c r="C73"/>
      <c r="S73" s="35"/>
      <c r="T73" s="35"/>
      <c r="U73" s="35"/>
      <c r="V73" s="35"/>
      <c r="W73"/>
      <c r="X73"/>
      <c r="Y73"/>
    </row>
  </sheetData>
  <mergeCells count="31">
    <mergeCell ref="AJ12:AK12"/>
    <mergeCell ref="S12:V12"/>
    <mergeCell ref="E61:G61"/>
    <mergeCell ref="E62:G62"/>
    <mergeCell ref="E63:G63"/>
    <mergeCell ref="D55:E55"/>
    <mergeCell ref="E57:G57"/>
    <mergeCell ref="E58:G58"/>
    <mergeCell ref="E59:G59"/>
    <mergeCell ref="E60:G60"/>
    <mergeCell ref="D52:E52"/>
    <mergeCell ref="J52:K52"/>
    <mergeCell ref="D53:E53"/>
    <mergeCell ref="J53:K53"/>
    <mergeCell ref="D54:E54"/>
    <mergeCell ref="AL12:AM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  <mergeCell ref="W12:Y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4"/>
  <sheetViews>
    <sheetView topLeftCell="AF1" workbookViewId="0">
      <selection activeCell="AZ16" sqref="AZ16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245" bestFit="1" customWidth="1" collapsed="1"/>
    <col min="4" max="4" width="10.6640625" customWidth="1" collapsed="1"/>
    <col min="5" max="5" width="5.83203125" bestFit="1" customWidth="1" collapsed="1"/>
    <col min="6" max="6" width="15.6640625" customWidth="1" collapsed="1"/>
    <col min="7" max="8" width="7.6640625" style="317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25"/>
      <c r="S1"/>
      <c r="T1"/>
      <c r="U1"/>
      <c r="V1"/>
      <c r="W1"/>
      <c r="X1"/>
      <c r="Y1"/>
    </row>
    <row r="2" spans="1:47" ht="15">
      <c r="A2" s="41"/>
      <c r="B2" s="4"/>
      <c r="C2" s="4"/>
      <c r="D2" s="42"/>
      <c r="E2" s="4"/>
      <c r="F2" s="4"/>
      <c r="G2" s="83"/>
      <c r="H2" s="83"/>
      <c r="I2" s="40"/>
      <c r="N2" s="25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246"/>
      <c r="P3" s="246"/>
      <c r="S3"/>
      <c r="T3"/>
      <c r="U3"/>
      <c r="V3"/>
      <c r="W3"/>
      <c r="X3"/>
      <c r="Y3"/>
    </row>
    <row r="4" spans="1:47">
      <c r="A4" s="3" t="s">
        <v>342</v>
      </c>
      <c r="B4" s="3"/>
      <c r="C4" s="250"/>
      <c r="D4" s="43"/>
      <c r="E4" s="250"/>
      <c r="F4" s="738" t="s">
        <v>142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345</v>
      </c>
      <c r="G5" s="738"/>
      <c r="H5" s="738"/>
      <c r="I5" s="738"/>
      <c r="J5" s="7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</row>
    <row r="6" spans="1:47">
      <c r="A6" s="67" t="s">
        <v>1302</v>
      </c>
      <c r="B6" s="250" t="s">
        <v>1303</v>
      </c>
      <c r="C6" s="250" t="s">
        <v>1304</v>
      </c>
      <c r="D6" s="43" t="s">
        <v>1305</v>
      </c>
      <c r="E6" s="250"/>
      <c r="F6" s="738" t="s">
        <v>156</v>
      </c>
      <c r="G6" s="738"/>
      <c r="H6" s="738"/>
      <c r="I6" s="738"/>
      <c r="J6" s="26"/>
      <c r="N6" s="25"/>
      <c r="S6"/>
      <c r="T6"/>
      <c r="U6"/>
      <c r="V6"/>
      <c r="W6"/>
      <c r="X6"/>
      <c r="Y6"/>
    </row>
    <row r="7" spans="1:47">
      <c r="A7" s="67" t="s">
        <v>1220</v>
      </c>
      <c r="B7" s="250" t="s">
        <v>1123</v>
      </c>
      <c r="C7" s="250" t="s">
        <v>1124</v>
      </c>
      <c r="D7" s="43" t="s">
        <v>1125</v>
      </c>
      <c r="E7" s="250"/>
      <c r="F7" s="738" t="s">
        <v>148</v>
      </c>
      <c r="G7" s="738"/>
      <c r="H7" s="738"/>
      <c r="I7" s="738"/>
      <c r="J7" s="26"/>
      <c r="N7" s="25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250" t="s">
        <v>1129</v>
      </c>
      <c r="D8" s="43" t="s">
        <v>1130</v>
      </c>
      <c r="E8" s="8"/>
      <c r="F8" s="245"/>
      <c r="I8" s="249" t="s">
        <v>1205</v>
      </c>
      <c r="J8" s="7"/>
      <c r="K8" s="7"/>
      <c r="L8" s="7"/>
      <c r="N8" s="25"/>
      <c r="S8"/>
      <c r="T8"/>
      <c r="U8"/>
      <c r="V8"/>
      <c r="W8"/>
      <c r="X8"/>
      <c r="Y8"/>
    </row>
    <row r="9" spans="1:47">
      <c r="A9" s="67"/>
      <c r="B9" s="67"/>
      <c r="C9" s="250"/>
      <c r="D9" s="43"/>
      <c r="E9" s="8"/>
      <c r="F9" s="245"/>
      <c r="I9" s="249" t="s">
        <v>1206</v>
      </c>
      <c r="J9" s="7"/>
      <c r="K9" s="7"/>
      <c r="L9" s="7"/>
      <c r="N9" s="25"/>
      <c r="S9"/>
      <c r="T9"/>
      <c r="U9"/>
      <c r="V9"/>
      <c r="W9"/>
      <c r="X9"/>
      <c r="Y9"/>
    </row>
    <row r="10" spans="1:47">
      <c r="A10" s="67"/>
      <c r="B10" s="67"/>
      <c r="C10" s="250"/>
      <c r="D10" s="43"/>
      <c r="E10" s="8"/>
      <c r="F10" s="245"/>
      <c r="I10" s="44"/>
      <c r="J10" s="7"/>
      <c r="K10" s="7"/>
      <c r="L10" s="7"/>
      <c r="N10" s="25"/>
      <c r="S10"/>
      <c r="T10"/>
      <c r="U10"/>
      <c r="V10"/>
      <c r="W10"/>
      <c r="X10"/>
      <c r="Y10"/>
    </row>
    <row r="11" spans="1:47">
      <c r="A11" s="3"/>
      <c r="B11" s="3"/>
      <c r="C11" s="250"/>
      <c r="D11" s="43"/>
      <c r="E11" s="8"/>
      <c r="F11" s="245"/>
      <c r="I11" s="44"/>
      <c r="J11" s="244"/>
      <c r="K11" s="244"/>
      <c r="L11" s="244"/>
      <c r="N11" s="25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36" t="s">
        <v>1278</v>
      </c>
      <c r="H12" s="736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70" t="s">
        <v>789</v>
      </c>
      <c r="H13" s="70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 s="35" customFormat="1" ht="48">
      <c r="A14" s="59" t="s">
        <v>1259</v>
      </c>
      <c r="B14" s="64" t="s">
        <v>1335</v>
      </c>
      <c r="C14" s="32">
        <v>0.17777777777777778</v>
      </c>
      <c r="D14" s="32">
        <v>0</v>
      </c>
      <c r="E14" s="319">
        <v>10</v>
      </c>
      <c r="F14" s="19" t="s">
        <v>1037</v>
      </c>
      <c r="G14" s="319">
        <v>1190</v>
      </c>
      <c r="H14" s="319">
        <v>1103</v>
      </c>
      <c r="I14" s="77" t="s">
        <v>1334</v>
      </c>
      <c r="J14" s="318" t="s">
        <v>1258</v>
      </c>
      <c r="K14" s="319">
        <v>4</v>
      </c>
      <c r="L14" s="319">
        <v>180</v>
      </c>
      <c r="M14" s="19">
        <v>5889.9508999999998</v>
      </c>
      <c r="O14" s="104">
        <v>270.8</v>
      </c>
      <c r="P14" s="104">
        <v>258.60000000000002</v>
      </c>
      <c r="Q14" s="105"/>
      <c r="R14" s="105"/>
      <c r="S14" s="339"/>
      <c r="T14" s="428"/>
      <c r="U14" s="438"/>
      <c r="V14" s="342"/>
      <c r="W14" s="436"/>
      <c r="X14" s="436"/>
      <c r="Y14" s="436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7">
      <c r="A15" s="45" t="s">
        <v>1338</v>
      </c>
      <c r="B15" s="45" t="s">
        <v>1266</v>
      </c>
      <c r="C15" s="38">
        <v>0.18819444444444444</v>
      </c>
      <c r="D15" s="15">
        <v>0</v>
      </c>
      <c r="E15" s="245">
        <v>30</v>
      </c>
      <c r="F15" s="19" t="s">
        <v>1037</v>
      </c>
      <c r="G15" s="319">
        <v>1190</v>
      </c>
      <c r="H15" s="317">
        <v>997</v>
      </c>
      <c r="I15" s="35" t="s">
        <v>526</v>
      </c>
      <c r="J15" s="247" t="s">
        <v>1258</v>
      </c>
      <c r="K15" s="248">
        <v>4</v>
      </c>
      <c r="L15" s="248">
        <v>180</v>
      </c>
      <c r="M15" s="19">
        <v>5891.451</v>
      </c>
      <c r="N15" s="57" t="s">
        <v>340</v>
      </c>
      <c r="O15" s="100">
        <v>270.7</v>
      </c>
      <c r="P15" s="100">
        <v>258.8</v>
      </c>
      <c r="Q15" s="246"/>
      <c r="R15" s="100"/>
      <c r="S15"/>
      <c r="T15" s="428"/>
      <c r="U15" s="438"/>
      <c r="V15" s="342"/>
      <c r="W15"/>
      <c r="X15"/>
      <c r="Y15"/>
    </row>
    <row r="16" spans="1:47">
      <c r="A16" s="45" t="s">
        <v>1338</v>
      </c>
      <c r="B16" s="45" t="s">
        <v>1339</v>
      </c>
      <c r="C16" s="38">
        <v>0.18958333333333333</v>
      </c>
      <c r="D16" s="15">
        <v>0</v>
      </c>
      <c r="E16" s="245">
        <v>30</v>
      </c>
      <c r="F16" s="19" t="s">
        <v>1037</v>
      </c>
      <c r="G16" s="317">
        <v>1070</v>
      </c>
      <c r="H16" s="317">
        <v>877</v>
      </c>
      <c r="I16" s="91" t="s">
        <v>239</v>
      </c>
      <c r="J16" s="247" t="s">
        <v>1258</v>
      </c>
      <c r="K16" s="248">
        <v>4</v>
      </c>
      <c r="L16" s="248">
        <v>180</v>
      </c>
      <c r="M16" s="19">
        <v>5891.451</v>
      </c>
      <c r="N16" s="57"/>
      <c r="O16" s="246">
        <v>270.89999999999998</v>
      </c>
      <c r="P16" s="246">
        <v>258.89999999999998</v>
      </c>
      <c r="Q16" s="246"/>
      <c r="R16" s="246"/>
      <c r="S16"/>
      <c r="T16" s="428"/>
      <c r="U16" s="438"/>
      <c r="V16" s="342"/>
      <c r="W16"/>
      <c r="X16"/>
      <c r="Y16"/>
    </row>
    <row r="17" spans="1:46">
      <c r="A17" s="45" t="s">
        <v>1338</v>
      </c>
      <c r="B17" s="45" t="s">
        <v>1340</v>
      </c>
      <c r="C17" s="38">
        <v>0.19722222222222222</v>
      </c>
      <c r="D17" s="15">
        <v>0</v>
      </c>
      <c r="E17" s="245">
        <v>30</v>
      </c>
      <c r="F17" s="246" t="s">
        <v>1038</v>
      </c>
      <c r="G17" s="317">
        <v>880</v>
      </c>
      <c r="H17" s="317">
        <v>867</v>
      </c>
      <c r="I17" s="35" t="s">
        <v>526</v>
      </c>
      <c r="J17" s="247" t="s">
        <v>1258</v>
      </c>
      <c r="K17" s="248">
        <v>4</v>
      </c>
      <c r="L17" s="248">
        <v>180</v>
      </c>
      <c r="M17" s="80">
        <v>7647.38</v>
      </c>
      <c r="N17" s="57" t="s">
        <v>1063</v>
      </c>
      <c r="O17" s="246">
        <v>267.8</v>
      </c>
      <c r="P17" s="246">
        <v>259.2</v>
      </c>
      <c r="S17"/>
      <c r="T17" s="428"/>
      <c r="U17" s="438"/>
      <c r="V17" s="342"/>
      <c r="W17"/>
      <c r="X17"/>
      <c r="Y17"/>
    </row>
    <row r="18" spans="1:46">
      <c r="A18" s="45" t="s">
        <v>1188</v>
      </c>
      <c r="B18" s="45" t="s">
        <v>1269</v>
      </c>
      <c r="C18" s="38">
        <v>0.20625000000000002</v>
      </c>
      <c r="E18" s="245">
        <v>30</v>
      </c>
      <c r="F18" s="246" t="s">
        <v>1039</v>
      </c>
      <c r="G18" s="317">
        <v>870</v>
      </c>
      <c r="H18" s="317">
        <f>H17-85</f>
        <v>782</v>
      </c>
      <c r="I18" t="s">
        <v>1181</v>
      </c>
      <c r="J18" s="92" t="s">
        <v>796</v>
      </c>
      <c r="K18" s="248">
        <v>4</v>
      </c>
      <c r="L18" s="248">
        <v>180</v>
      </c>
      <c r="M18" s="19">
        <v>7698.9647000000004</v>
      </c>
      <c r="S18" s="431" t="s">
        <v>1188</v>
      </c>
      <c r="T18" s="428"/>
      <c r="U18" s="438"/>
      <c r="V18" s="342"/>
      <c r="W18"/>
      <c r="X18"/>
      <c r="Y18"/>
      <c r="Z18" s="723">
        <v>55.464799999999997</v>
      </c>
      <c r="AA18" s="723">
        <v>16.02666</v>
      </c>
      <c r="AB18" s="720">
        <v>127.99299999999999</v>
      </c>
      <c r="AC18" s="720">
        <v>66.475800000000007</v>
      </c>
      <c r="AD18" s="722">
        <v>2.4383341802</v>
      </c>
      <c r="AE18" s="720">
        <v>1.0900000000000001</v>
      </c>
      <c r="AF18" s="720">
        <v>0.17199999999999999</v>
      </c>
      <c r="AG18" s="720">
        <v>3.74</v>
      </c>
      <c r="AH18" s="720">
        <v>98.019000000000005</v>
      </c>
      <c r="AI18" s="719">
        <v>1905.1990000000001</v>
      </c>
      <c r="AJ18" s="720">
        <v>4.8806500000000002</v>
      </c>
      <c r="AK18" s="720">
        <v>4.5628299999999999</v>
      </c>
      <c r="AL18" s="720">
        <v>20.75468</v>
      </c>
      <c r="AM18" s="720">
        <v>1.3124899999999999</v>
      </c>
      <c r="AN18" s="718">
        <v>147794001.40000001</v>
      </c>
      <c r="AO18" s="721">
        <v>4.1567899999999998E-2</v>
      </c>
      <c r="AP18" s="718">
        <v>376197.62565</v>
      </c>
      <c r="AQ18" s="721">
        <v>-8.1392800000000001E-2</v>
      </c>
      <c r="AR18" s="720">
        <v>163.78389999999999</v>
      </c>
      <c r="AS18" s="718" t="s">
        <v>472</v>
      </c>
      <c r="AT18" s="720">
        <v>16.1753</v>
      </c>
    </row>
    <row r="19" spans="1:46">
      <c r="A19" s="45" t="s">
        <v>895</v>
      </c>
      <c r="B19" s="45" t="s">
        <v>1244</v>
      </c>
      <c r="C19" s="38">
        <v>0.2076388888888889</v>
      </c>
      <c r="E19" s="245">
        <v>600</v>
      </c>
      <c r="F19" s="246" t="s">
        <v>1039</v>
      </c>
      <c r="G19" s="317">
        <v>870</v>
      </c>
      <c r="H19" s="317">
        <v>782</v>
      </c>
      <c r="I19" t="s">
        <v>1300</v>
      </c>
      <c r="J19" s="92" t="s">
        <v>796</v>
      </c>
      <c r="K19" s="248">
        <v>4</v>
      </c>
      <c r="L19" s="248">
        <v>180</v>
      </c>
      <c r="M19" s="19">
        <v>7698.9647000000004</v>
      </c>
      <c r="N19" s="91" t="s">
        <v>346</v>
      </c>
      <c r="S19" s="431" t="s">
        <v>1100</v>
      </c>
      <c r="T19" s="428">
        <v>0</v>
      </c>
      <c r="U19" s="438">
        <v>0</v>
      </c>
      <c r="V19" s="431" t="s">
        <v>12</v>
      </c>
      <c r="W19" s="719">
        <v>94.031203839814751</v>
      </c>
      <c r="X19" s="719">
        <v>-6.8390376975823806</v>
      </c>
      <c r="Y19" s="719">
        <v>164.14480043219305</v>
      </c>
      <c r="Z19" s="723">
        <v>55.48321</v>
      </c>
      <c r="AA19" s="723">
        <v>16.0321</v>
      </c>
      <c r="AB19" s="720">
        <v>129.27510000000001</v>
      </c>
      <c r="AC19" s="720">
        <v>66.965999999999994</v>
      </c>
      <c r="AD19" s="722">
        <v>2.4884710774999999</v>
      </c>
      <c r="AE19" s="720">
        <v>1.0860000000000001</v>
      </c>
      <c r="AF19" s="720">
        <v>0.17199999999999999</v>
      </c>
      <c r="AG19" s="720">
        <v>3.74</v>
      </c>
      <c r="AH19" s="720">
        <v>98.022999999999996</v>
      </c>
      <c r="AI19" s="719">
        <v>1905.2719999999999</v>
      </c>
      <c r="AJ19" s="720">
        <v>4.8717499999999996</v>
      </c>
      <c r="AK19" s="720">
        <v>4.5619100000000001</v>
      </c>
      <c r="AL19" s="720">
        <v>20.729410000000001</v>
      </c>
      <c r="AM19" s="720">
        <v>1.3125500000000001</v>
      </c>
      <c r="AN19" s="718">
        <v>147794008.80000001</v>
      </c>
      <c r="AO19" s="721">
        <v>4.1187000000000001E-2</v>
      </c>
      <c r="AP19" s="718">
        <v>376183.37430000002</v>
      </c>
      <c r="AQ19" s="721">
        <v>-7.6948000000000003E-2</v>
      </c>
      <c r="AR19" s="720">
        <v>163.80009999999999</v>
      </c>
      <c r="AS19" s="718" t="s">
        <v>472</v>
      </c>
      <c r="AT19" s="720">
        <v>16.159099999999999</v>
      </c>
    </row>
    <row r="20" spans="1:46">
      <c r="A20" s="45" t="s">
        <v>1188</v>
      </c>
      <c r="B20" s="45" t="s">
        <v>1221</v>
      </c>
      <c r="C20" s="38">
        <v>0.22083333333333333</v>
      </c>
      <c r="E20" s="245">
        <v>30</v>
      </c>
      <c r="F20" s="246" t="s">
        <v>1039</v>
      </c>
      <c r="G20" s="317">
        <v>870</v>
      </c>
      <c r="H20" s="317">
        <v>782</v>
      </c>
      <c r="I20" t="s">
        <v>1181</v>
      </c>
      <c r="J20" s="92" t="s">
        <v>796</v>
      </c>
      <c r="K20" s="248">
        <v>4</v>
      </c>
      <c r="L20" s="248">
        <v>180</v>
      </c>
      <c r="M20" s="19">
        <v>7698.9647000000004</v>
      </c>
      <c r="S20" s="431" t="s">
        <v>1188</v>
      </c>
      <c r="T20" s="428"/>
      <c r="U20" s="438"/>
      <c r="V20" s="342"/>
      <c r="W20"/>
      <c r="X20"/>
      <c r="Y20"/>
      <c r="Z20" s="723">
        <v>55.592820000000003</v>
      </c>
      <c r="AA20" s="723">
        <v>16.0639</v>
      </c>
      <c r="AB20" s="720">
        <v>138.04759999999999</v>
      </c>
      <c r="AC20" s="720">
        <v>69.697199999999995</v>
      </c>
      <c r="AD20" s="722">
        <v>2.7892924614000001</v>
      </c>
      <c r="AE20" s="720">
        <v>1.0660000000000001</v>
      </c>
      <c r="AF20" s="720">
        <v>0.16900000000000001</v>
      </c>
      <c r="AG20" s="720">
        <v>3.74</v>
      </c>
      <c r="AH20" s="720">
        <v>98.046999999999997</v>
      </c>
      <c r="AI20" s="719">
        <v>1905.6189999999999</v>
      </c>
      <c r="AJ20" s="720">
        <v>4.8173000000000004</v>
      </c>
      <c r="AK20" s="720">
        <v>4.5569600000000001</v>
      </c>
      <c r="AL20" s="720">
        <v>20.577760000000001</v>
      </c>
      <c r="AM20" s="720">
        <v>1.3128500000000001</v>
      </c>
      <c r="AN20" s="718">
        <v>147794052.09999999</v>
      </c>
      <c r="AO20" s="721">
        <v>3.8901100000000001E-2</v>
      </c>
      <c r="AP20" s="718">
        <v>376114.81494000001</v>
      </c>
      <c r="AQ20" s="721">
        <v>-4.9910999999999997E-2</v>
      </c>
      <c r="AR20" s="720">
        <v>163.8964</v>
      </c>
      <c r="AS20" s="718" t="s">
        <v>472</v>
      </c>
      <c r="AT20" s="720">
        <v>16.062999999999999</v>
      </c>
    </row>
    <row r="21" spans="1:46">
      <c r="A21" s="45" t="s">
        <v>1273</v>
      </c>
      <c r="B21" s="45" t="s">
        <v>1182</v>
      </c>
      <c r="C21" s="38">
        <v>0.22569444444444445</v>
      </c>
      <c r="E21" s="245">
        <v>600</v>
      </c>
      <c r="F21" s="246" t="s">
        <v>1039</v>
      </c>
      <c r="G21" s="317">
        <v>870</v>
      </c>
      <c r="H21" s="317">
        <v>782</v>
      </c>
      <c r="I21" t="s">
        <v>347</v>
      </c>
      <c r="J21" s="92" t="s">
        <v>796</v>
      </c>
      <c r="K21" s="248">
        <v>4</v>
      </c>
      <c r="L21" s="248">
        <v>180</v>
      </c>
      <c r="M21" s="19">
        <v>7698.9647000000004</v>
      </c>
      <c r="S21" s="431" t="s">
        <v>652</v>
      </c>
      <c r="T21" s="428">
        <v>24</v>
      </c>
      <c r="U21" s="438">
        <v>0</v>
      </c>
      <c r="V21" s="432" t="s">
        <v>165</v>
      </c>
      <c r="W21" s="719">
        <v>-86.053784992289565</v>
      </c>
      <c r="X21" s="719">
        <v>13.992433025835654</v>
      </c>
      <c r="Y21" s="719">
        <v>191.47139222079932</v>
      </c>
      <c r="Z21" s="723">
        <v>55.665190000000003</v>
      </c>
      <c r="AA21" s="723">
        <v>16.084320000000002</v>
      </c>
      <c r="AB21" s="720">
        <v>145.07470000000001</v>
      </c>
      <c r="AC21" s="720">
        <v>71.264600000000002</v>
      </c>
      <c r="AD21" s="722">
        <v>2.9898400507999998</v>
      </c>
      <c r="AE21" s="720">
        <v>1.0549999999999999</v>
      </c>
      <c r="AF21" s="720">
        <v>0.16700000000000001</v>
      </c>
      <c r="AG21" s="720">
        <v>3.74</v>
      </c>
      <c r="AH21" s="720">
        <v>98.061999999999998</v>
      </c>
      <c r="AI21" s="719">
        <v>1905.768</v>
      </c>
      <c r="AJ21" s="720">
        <v>4.7801400000000003</v>
      </c>
      <c r="AK21" s="720">
        <v>4.5542100000000003</v>
      </c>
      <c r="AL21" s="720">
        <v>20.476659999999999</v>
      </c>
      <c r="AM21" s="720">
        <v>1.3130599999999999</v>
      </c>
      <c r="AN21" s="718">
        <v>147794079.5</v>
      </c>
      <c r="AO21" s="721">
        <v>3.73765E-2</v>
      </c>
      <c r="AP21" s="718">
        <v>376085.46130000002</v>
      </c>
      <c r="AQ21" s="721">
        <v>-3.1590500000000001E-2</v>
      </c>
      <c r="AR21" s="720">
        <v>163.9597</v>
      </c>
      <c r="AS21" s="718" t="s">
        <v>472</v>
      </c>
      <c r="AT21" s="720">
        <v>15.9999</v>
      </c>
    </row>
    <row r="22" spans="1:46">
      <c r="A22" s="45" t="s">
        <v>962</v>
      </c>
      <c r="B22" s="45" t="s">
        <v>582</v>
      </c>
      <c r="C22" s="38">
        <v>0.23402777777777781</v>
      </c>
      <c r="E22" s="245">
        <v>600</v>
      </c>
      <c r="F22" s="246" t="s">
        <v>1039</v>
      </c>
      <c r="G22" s="317">
        <v>870</v>
      </c>
      <c r="H22" s="317">
        <v>782</v>
      </c>
      <c r="I22" t="s">
        <v>539</v>
      </c>
      <c r="J22" s="92" t="s">
        <v>796</v>
      </c>
      <c r="K22" s="248">
        <v>4</v>
      </c>
      <c r="L22" s="248">
        <v>180</v>
      </c>
      <c r="M22" s="19">
        <v>7698.9647000000004</v>
      </c>
      <c r="S22" s="431" t="s">
        <v>1262</v>
      </c>
      <c r="T22" s="428">
        <v>10</v>
      </c>
      <c r="U22" s="438">
        <v>0</v>
      </c>
      <c r="V22" s="432" t="s">
        <v>165</v>
      </c>
      <c r="W22" s="719">
        <v>-84.3442030091242</v>
      </c>
      <c r="X22" s="719">
        <v>-7.6726271907112027</v>
      </c>
      <c r="Y22" s="719">
        <v>196.45478532719494</v>
      </c>
      <c r="Z22" s="723">
        <v>55.737130000000001</v>
      </c>
      <c r="AA22" s="723">
        <v>16.10408</v>
      </c>
      <c r="AB22" s="720">
        <v>153.15100000000001</v>
      </c>
      <c r="AC22" s="720">
        <v>72.563199999999995</v>
      </c>
      <c r="AD22" s="722">
        <v>3.1903876401</v>
      </c>
      <c r="AE22" s="720">
        <v>1.048</v>
      </c>
      <c r="AF22" s="720">
        <v>0.16600000000000001</v>
      </c>
      <c r="AG22" s="720">
        <v>3.74</v>
      </c>
      <c r="AH22" s="720">
        <v>98.076999999999998</v>
      </c>
      <c r="AI22" s="719">
        <v>1905.8489999999999</v>
      </c>
      <c r="AJ22" s="720">
        <v>4.7424200000000001</v>
      </c>
      <c r="AK22" s="720">
        <v>4.5519600000000002</v>
      </c>
      <c r="AL22" s="720">
        <v>20.37556</v>
      </c>
      <c r="AM22" s="720">
        <v>1.3132600000000001</v>
      </c>
      <c r="AN22" s="718">
        <v>147794105.90000001</v>
      </c>
      <c r="AO22" s="721">
        <v>3.5851399999999999E-2</v>
      </c>
      <c r="AP22" s="718">
        <v>376069.36664999998</v>
      </c>
      <c r="AQ22" s="721">
        <v>-1.3089699999999999E-2</v>
      </c>
      <c r="AR22" s="720">
        <v>164.0223</v>
      </c>
      <c r="AS22" s="718" t="s">
        <v>472</v>
      </c>
      <c r="AT22" s="720">
        <v>15.9374</v>
      </c>
    </row>
    <row r="23" spans="1:46">
      <c r="A23" s="45" t="s">
        <v>793</v>
      </c>
      <c r="B23" s="45" t="s">
        <v>794</v>
      </c>
      <c r="C23" s="38">
        <v>0.25208333333333333</v>
      </c>
      <c r="E23" s="245">
        <v>600</v>
      </c>
      <c r="F23" s="246" t="s">
        <v>1039</v>
      </c>
      <c r="G23" s="317">
        <v>870</v>
      </c>
      <c r="H23" s="317">
        <v>782</v>
      </c>
      <c r="I23" t="s">
        <v>1300</v>
      </c>
      <c r="J23" s="92" t="s">
        <v>796</v>
      </c>
      <c r="K23" s="248">
        <v>4</v>
      </c>
      <c r="L23" s="248">
        <v>180</v>
      </c>
      <c r="M23" s="19">
        <v>7698.9647000000004</v>
      </c>
      <c r="S23" s="431" t="s">
        <v>498</v>
      </c>
      <c r="T23" s="428">
        <v>0</v>
      </c>
      <c r="U23" s="438">
        <v>0</v>
      </c>
      <c r="V23" s="431" t="s">
        <v>12</v>
      </c>
      <c r="W23" s="719">
        <v>96.625737392771285</v>
      </c>
      <c r="X23" s="719">
        <v>26.698655706848818</v>
      </c>
      <c r="Y23" s="719">
        <v>164.09148087423159</v>
      </c>
      <c r="Z23" s="723">
        <v>55.892090000000003</v>
      </c>
      <c r="AA23" s="723">
        <v>16.144680000000001</v>
      </c>
      <c r="AB23" s="720">
        <v>173.88069999999999</v>
      </c>
      <c r="AC23" s="720">
        <v>74.153199999999998</v>
      </c>
      <c r="AD23" s="722">
        <v>3.6249074172000002</v>
      </c>
      <c r="AE23" s="720">
        <v>1.0389999999999999</v>
      </c>
      <c r="AF23" s="720">
        <v>0.16400000000000001</v>
      </c>
      <c r="AG23" s="720">
        <v>3.73</v>
      </c>
      <c r="AH23" s="720">
        <v>98.108999999999995</v>
      </c>
      <c r="AI23" s="719">
        <v>1905.7929999999999</v>
      </c>
      <c r="AJ23" s="720">
        <v>4.6592500000000001</v>
      </c>
      <c r="AK23" s="720">
        <v>4.5489100000000002</v>
      </c>
      <c r="AL23" s="720">
        <v>20.156510000000001</v>
      </c>
      <c r="AM23" s="720">
        <v>1.3137000000000001</v>
      </c>
      <c r="AN23" s="718">
        <v>147794159.19999999</v>
      </c>
      <c r="AO23" s="721">
        <v>3.2545299999999999E-2</v>
      </c>
      <c r="AP23" s="718">
        <v>376080.46601999999</v>
      </c>
      <c r="AQ23" s="721">
        <v>2.7380100000000001E-2</v>
      </c>
      <c r="AR23" s="720">
        <v>164.15620000000001</v>
      </c>
      <c r="AS23" s="718" t="s">
        <v>472</v>
      </c>
      <c r="AT23" s="720">
        <v>15.803900000000001</v>
      </c>
    </row>
    <row r="24" spans="1:46">
      <c r="A24" s="45" t="s">
        <v>793</v>
      </c>
      <c r="B24" s="45" t="s">
        <v>795</v>
      </c>
      <c r="C24" s="38">
        <v>0.26111111111111113</v>
      </c>
      <c r="E24" s="245">
        <v>600</v>
      </c>
      <c r="F24" s="246" t="s">
        <v>1039</v>
      </c>
      <c r="G24" s="317">
        <v>870</v>
      </c>
      <c r="H24" s="317">
        <v>782</v>
      </c>
      <c r="I24" t="s">
        <v>792</v>
      </c>
      <c r="J24" s="92" t="s">
        <v>796</v>
      </c>
      <c r="K24" s="248">
        <v>4</v>
      </c>
      <c r="L24" s="248">
        <v>180</v>
      </c>
      <c r="M24" s="19">
        <v>7698.9647000000004</v>
      </c>
      <c r="S24" s="431" t="s">
        <v>498</v>
      </c>
      <c r="T24" s="428">
        <v>0</v>
      </c>
      <c r="U24" s="438">
        <v>0</v>
      </c>
      <c r="V24" s="431" t="s">
        <v>200</v>
      </c>
      <c r="W24" s="719">
        <v>96.424576461674704</v>
      </c>
      <c r="X24" s="719">
        <v>25.410824981969391</v>
      </c>
      <c r="Y24" s="719">
        <v>376.08322314131283</v>
      </c>
      <c r="Z24" s="723">
        <v>55.969380000000001</v>
      </c>
      <c r="AA24" s="723">
        <v>16.163810000000002</v>
      </c>
      <c r="AB24" s="720">
        <v>185.09970000000001</v>
      </c>
      <c r="AC24" s="720">
        <v>74.196399999999997</v>
      </c>
      <c r="AD24" s="722">
        <v>3.8421673058999999</v>
      </c>
      <c r="AE24" s="720">
        <v>1.0389999999999999</v>
      </c>
      <c r="AF24" s="720">
        <v>0.16400000000000001</v>
      </c>
      <c r="AG24" s="720">
        <v>3.73</v>
      </c>
      <c r="AH24" s="720">
        <v>98.123999999999995</v>
      </c>
      <c r="AI24" s="719">
        <v>1905.645</v>
      </c>
      <c r="AJ24" s="720">
        <v>4.6172000000000004</v>
      </c>
      <c r="AK24" s="720">
        <v>4.5484099999999996</v>
      </c>
      <c r="AL24" s="720">
        <v>20.046990000000001</v>
      </c>
      <c r="AM24" s="720">
        <v>1.31392</v>
      </c>
      <c r="AN24" s="718">
        <v>147794184</v>
      </c>
      <c r="AO24" s="721">
        <v>3.0891499999999999E-2</v>
      </c>
      <c r="AP24" s="718">
        <v>376109.74401000002</v>
      </c>
      <c r="AQ24" s="721">
        <v>4.7689000000000002E-2</v>
      </c>
      <c r="AR24" s="720">
        <v>164.22239999999999</v>
      </c>
      <c r="AS24" s="718" t="s">
        <v>472</v>
      </c>
      <c r="AT24" s="720">
        <v>15.7378</v>
      </c>
    </row>
    <row r="25" spans="1:46">
      <c r="A25" s="45" t="s">
        <v>793</v>
      </c>
      <c r="B25" s="45" t="s">
        <v>797</v>
      </c>
      <c r="C25" s="38">
        <v>0.27013888888888887</v>
      </c>
      <c r="E25" s="245">
        <v>600</v>
      </c>
      <c r="F25" s="19" t="s">
        <v>1037</v>
      </c>
      <c r="G25" s="319">
        <v>1190</v>
      </c>
      <c r="H25" s="319">
        <v>1103</v>
      </c>
      <c r="I25" t="s">
        <v>1300</v>
      </c>
      <c r="J25" s="247" t="s">
        <v>796</v>
      </c>
      <c r="K25" s="248">
        <v>4</v>
      </c>
      <c r="L25" s="248">
        <v>180</v>
      </c>
      <c r="M25" s="19">
        <v>5889.9508999999998</v>
      </c>
      <c r="N25" t="s">
        <v>397</v>
      </c>
      <c r="S25" s="431" t="s">
        <v>498</v>
      </c>
      <c r="T25" s="428">
        <v>0</v>
      </c>
      <c r="U25" s="438">
        <v>0</v>
      </c>
      <c r="V25" s="431" t="s">
        <v>12</v>
      </c>
      <c r="W25" s="719">
        <v>96.540953685098216</v>
      </c>
      <c r="X25" s="719">
        <v>26.677312881079189</v>
      </c>
      <c r="Y25" s="719">
        <v>164.11907609240234</v>
      </c>
      <c r="Z25" s="723">
        <v>56.04674</v>
      </c>
      <c r="AA25" s="723">
        <v>16.182169999999999</v>
      </c>
      <c r="AB25" s="720">
        <v>196.03389999999999</v>
      </c>
      <c r="AC25" s="720">
        <v>73.717799999999997</v>
      </c>
      <c r="AD25" s="722">
        <v>4.0594271944999996</v>
      </c>
      <c r="AE25" s="720">
        <v>1.0409999999999999</v>
      </c>
      <c r="AF25" s="720">
        <v>0.16500000000000001</v>
      </c>
      <c r="AG25" s="720">
        <v>3.73</v>
      </c>
      <c r="AH25" s="720">
        <v>98.14</v>
      </c>
      <c r="AI25" s="719">
        <v>1905.4159999999999</v>
      </c>
      <c r="AJ25" s="720">
        <v>4.5750200000000003</v>
      </c>
      <c r="AK25" s="720">
        <v>4.5486399999999998</v>
      </c>
      <c r="AL25" s="720">
        <v>19.937470000000001</v>
      </c>
      <c r="AM25" s="720">
        <v>1.3141400000000001</v>
      </c>
      <c r="AN25" s="718">
        <v>147794207.40000001</v>
      </c>
      <c r="AO25" s="721">
        <v>2.9236999999999999E-2</v>
      </c>
      <c r="AP25" s="718">
        <v>376154.85389000003</v>
      </c>
      <c r="AQ25" s="721">
        <v>6.7963099999999999E-2</v>
      </c>
      <c r="AR25" s="720">
        <v>164.2884</v>
      </c>
      <c r="AS25" s="718" t="s">
        <v>472</v>
      </c>
      <c r="AT25" s="720">
        <v>15.672000000000001</v>
      </c>
    </row>
    <row r="26" spans="1:46">
      <c r="A26" s="45" t="s">
        <v>793</v>
      </c>
      <c r="B26" s="45" t="s">
        <v>798</v>
      </c>
      <c r="C26" s="38">
        <v>0.27847222222222223</v>
      </c>
      <c r="E26" s="245">
        <v>600</v>
      </c>
      <c r="F26" s="19" t="s">
        <v>1037</v>
      </c>
      <c r="G26" s="319">
        <v>1190</v>
      </c>
      <c r="H26" s="319">
        <v>1103</v>
      </c>
      <c r="I26" t="s">
        <v>792</v>
      </c>
      <c r="J26" s="247" t="s">
        <v>796</v>
      </c>
      <c r="K26" s="248">
        <v>4</v>
      </c>
      <c r="L26" s="248">
        <v>180</v>
      </c>
      <c r="M26" s="19">
        <v>5889.9508999999998</v>
      </c>
      <c r="S26" s="431" t="s">
        <v>498</v>
      </c>
      <c r="T26" s="428">
        <v>0</v>
      </c>
      <c r="U26" s="438">
        <v>0</v>
      </c>
      <c r="V26" s="431" t="s">
        <v>200</v>
      </c>
      <c r="W26" s="719">
        <v>96.342735589897543</v>
      </c>
      <c r="X26" s="719">
        <v>25.384909999018173</v>
      </c>
      <c r="Y26" s="719">
        <v>376.17346146279078</v>
      </c>
      <c r="Z26" s="723">
        <v>56.118340000000003</v>
      </c>
      <c r="AA26" s="723">
        <v>16.198429999999998</v>
      </c>
      <c r="AB26" s="720">
        <v>205.3734</v>
      </c>
      <c r="AC26" s="720">
        <v>72.850200000000001</v>
      </c>
      <c r="AD26" s="722">
        <v>4.2599747840999997</v>
      </c>
      <c r="AE26" s="720">
        <v>1.046</v>
      </c>
      <c r="AF26" s="720">
        <v>0.16500000000000001</v>
      </c>
      <c r="AG26" s="720">
        <v>3.73</v>
      </c>
      <c r="AH26" s="720">
        <v>98.153999999999996</v>
      </c>
      <c r="AI26" s="719">
        <v>1905.134</v>
      </c>
      <c r="AJ26" s="720">
        <v>4.5360899999999997</v>
      </c>
      <c r="AK26" s="720">
        <v>4.5495299999999999</v>
      </c>
      <c r="AL26" s="720">
        <v>19.836369999999999</v>
      </c>
      <c r="AM26" s="720">
        <v>1.3143499999999999</v>
      </c>
      <c r="AN26" s="718">
        <v>147794227.90000001</v>
      </c>
      <c r="AO26" s="721">
        <v>2.7709399999999999E-2</v>
      </c>
      <c r="AP26" s="718">
        <v>376210.50180000003</v>
      </c>
      <c r="AQ26" s="721">
        <v>8.6592199999999994E-2</v>
      </c>
      <c r="AR26" s="720">
        <v>164.34909999999999</v>
      </c>
      <c r="AS26" s="718" t="s">
        <v>472</v>
      </c>
      <c r="AT26" s="720">
        <v>15.6114</v>
      </c>
    </row>
    <row r="27" spans="1:46">
      <c r="A27" s="45" t="s">
        <v>793</v>
      </c>
      <c r="B27" s="45" t="s">
        <v>799</v>
      </c>
      <c r="C27" s="38">
        <v>0.28819444444444448</v>
      </c>
      <c r="E27" s="245">
        <v>600</v>
      </c>
      <c r="F27" s="19" t="s">
        <v>1037</v>
      </c>
      <c r="G27" s="319">
        <v>1190</v>
      </c>
      <c r="H27" s="319">
        <v>1103</v>
      </c>
      <c r="I27" t="s">
        <v>873</v>
      </c>
      <c r="J27" s="247" t="s">
        <v>796</v>
      </c>
      <c r="K27" s="248">
        <v>4</v>
      </c>
      <c r="L27" s="248">
        <v>180</v>
      </c>
      <c r="M27" s="19">
        <v>5889.9508999999998</v>
      </c>
      <c r="S27" s="431" t="s">
        <v>498</v>
      </c>
      <c r="T27" s="428">
        <v>-28</v>
      </c>
      <c r="U27" s="438">
        <v>0</v>
      </c>
      <c r="V27" s="431" t="s">
        <v>12</v>
      </c>
      <c r="W27" s="719">
        <v>96.005738381605397</v>
      </c>
      <c r="X27" s="719">
        <v>23.149018307622992</v>
      </c>
      <c r="Y27" s="719">
        <v>886.70857685139299</v>
      </c>
      <c r="Z27" s="723">
        <v>56.202260000000003</v>
      </c>
      <c r="AA27" s="723">
        <v>16.216560000000001</v>
      </c>
      <c r="AB27" s="720">
        <v>215.01009999999999</v>
      </c>
      <c r="AC27" s="720">
        <v>71.401200000000003</v>
      </c>
      <c r="AD27" s="722">
        <v>4.4939469719999998</v>
      </c>
      <c r="AE27" s="720">
        <v>1.0549999999999999</v>
      </c>
      <c r="AF27" s="720">
        <v>0.16700000000000001</v>
      </c>
      <c r="AG27" s="720">
        <v>3.73</v>
      </c>
      <c r="AH27" s="720">
        <v>98.171000000000006</v>
      </c>
      <c r="AI27" s="719">
        <v>1904.72</v>
      </c>
      <c r="AJ27" s="720">
        <v>4.4908200000000003</v>
      </c>
      <c r="AK27" s="720">
        <v>4.5514299999999999</v>
      </c>
      <c r="AL27" s="720">
        <v>19.718419999999998</v>
      </c>
      <c r="AM27" s="720">
        <v>1.3145800000000001</v>
      </c>
      <c r="AN27" s="718">
        <v>147794250.5</v>
      </c>
      <c r="AO27" s="721">
        <v>2.5926500000000002E-2</v>
      </c>
      <c r="AP27" s="718">
        <v>376292.31322000001</v>
      </c>
      <c r="AQ27" s="721">
        <v>0.108155</v>
      </c>
      <c r="AR27" s="720">
        <v>164.42</v>
      </c>
      <c r="AS27" s="718" t="s">
        <v>472</v>
      </c>
      <c r="AT27" s="720">
        <v>15.540699999999999</v>
      </c>
    </row>
    <row r="28" spans="1:46">
      <c r="A28" s="45" t="s">
        <v>793</v>
      </c>
      <c r="B28" s="45" t="s">
        <v>800</v>
      </c>
      <c r="C28" s="38">
        <v>0.2986111111111111</v>
      </c>
      <c r="E28" s="245">
        <v>600</v>
      </c>
      <c r="F28" s="19" t="s">
        <v>1037</v>
      </c>
      <c r="G28" s="319">
        <v>1190</v>
      </c>
      <c r="H28" s="319">
        <v>1103</v>
      </c>
      <c r="I28" t="s">
        <v>1091</v>
      </c>
      <c r="J28" s="247" t="s">
        <v>796</v>
      </c>
      <c r="K28" s="248">
        <v>4</v>
      </c>
      <c r="L28" s="248">
        <v>180</v>
      </c>
      <c r="M28" s="19">
        <v>5889.9508999999998</v>
      </c>
      <c r="S28" s="431" t="s">
        <v>498</v>
      </c>
      <c r="T28" s="428">
        <v>-42</v>
      </c>
      <c r="U28" s="438">
        <v>0</v>
      </c>
      <c r="V28" s="431" t="s">
        <v>12</v>
      </c>
      <c r="W28" s="719">
        <v>95.795884384354295</v>
      </c>
      <c r="X28" s="719">
        <v>22.017735290414077</v>
      </c>
      <c r="Y28" s="719">
        <v>1250.5556970645262</v>
      </c>
      <c r="Z28" s="723">
        <v>56.292839999999998</v>
      </c>
      <c r="AA28" s="723">
        <v>16.234999999999999</v>
      </c>
      <c r="AB28" s="720">
        <v>223.7543</v>
      </c>
      <c r="AC28" s="720">
        <v>69.437299999999993</v>
      </c>
      <c r="AD28" s="722">
        <v>4.7446314591999998</v>
      </c>
      <c r="AE28" s="720">
        <v>1.0680000000000001</v>
      </c>
      <c r="AF28" s="720">
        <v>0.16900000000000001</v>
      </c>
      <c r="AG28" s="720">
        <v>3.73</v>
      </c>
      <c r="AH28" s="720">
        <v>98.188000000000002</v>
      </c>
      <c r="AI28" s="719">
        <v>1904.175</v>
      </c>
      <c r="AJ28" s="720">
        <v>4.4426899999999998</v>
      </c>
      <c r="AK28" s="720">
        <v>4.5545299999999997</v>
      </c>
      <c r="AL28" s="720">
        <v>19.59205</v>
      </c>
      <c r="AM28" s="720">
        <v>1.31484</v>
      </c>
      <c r="AN28" s="718">
        <v>147794272.90000001</v>
      </c>
      <c r="AO28" s="721">
        <v>2.4015700000000001E-2</v>
      </c>
      <c r="AP28" s="718">
        <v>376399.94799000002</v>
      </c>
      <c r="AQ28" s="721">
        <v>0.13096959999999999</v>
      </c>
      <c r="AR28" s="720">
        <v>164.49600000000001</v>
      </c>
      <c r="AS28" s="718" t="s">
        <v>472</v>
      </c>
      <c r="AT28" s="720">
        <v>15.4649</v>
      </c>
    </row>
    <row r="29" spans="1:46">
      <c r="A29" s="45" t="s">
        <v>793</v>
      </c>
      <c r="B29" s="45" t="s">
        <v>1040</v>
      </c>
      <c r="C29" s="38">
        <v>0.30555555555555552</v>
      </c>
      <c r="E29" s="245">
        <v>600</v>
      </c>
      <c r="F29" s="19" t="s">
        <v>1037</v>
      </c>
      <c r="G29" s="319">
        <v>1190</v>
      </c>
      <c r="H29" s="319">
        <v>1103</v>
      </c>
      <c r="I29" t="s">
        <v>408</v>
      </c>
      <c r="J29" s="247" t="s">
        <v>796</v>
      </c>
      <c r="K29" s="248">
        <v>4</v>
      </c>
      <c r="L29" s="248">
        <v>180</v>
      </c>
      <c r="M29" s="19">
        <v>5889.9508999999998</v>
      </c>
      <c r="S29" s="431" t="s">
        <v>498</v>
      </c>
      <c r="T29" s="428">
        <v>-60</v>
      </c>
      <c r="U29" s="438">
        <v>0</v>
      </c>
      <c r="V29" s="431" t="s">
        <v>12</v>
      </c>
      <c r="W29" s="719">
        <v>95.592644492754516</v>
      </c>
      <c r="X29" s="719">
        <v>20.919359837329061</v>
      </c>
      <c r="Y29" s="719">
        <v>1719.7257777288</v>
      </c>
      <c r="Z29" s="723">
        <v>56.35371</v>
      </c>
      <c r="AA29" s="723">
        <v>16.246729999999999</v>
      </c>
      <c r="AB29" s="720">
        <v>228.74950000000001</v>
      </c>
      <c r="AC29" s="720">
        <v>67.946299999999994</v>
      </c>
      <c r="AD29" s="722">
        <v>4.9117544506000002</v>
      </c>
      <c r="AE29" s="720">
        <v>1.0780000000000001</v>
      </c>
      <c r="AF29" s="720">
        <v>0.17100000000000001</v>
      </c>
      <c r="AG29" s="720">
        <v>3.72</v>
      </c>
      <c r="AH29" s="720">
        <v>98.2</v>
      </c>
      <c r="AI29" s="719">
        <v>1903.7550000000001</v>
      </c>
      <c r="AJ29" s="720">
        <v>4.41092</v>
      </c>
      <c r="AK29" s="720">
        <v>4.5572299999999997</v>
      </c>
      <c r="AL29" s="720">
        <v>19.5078</v>
      </c>
      <c r="AM29" s="720">
        <v>1.31501</v>
      </c>
      <c r="AN29" s="718">
        <v>147794287</v>
      </c>
      <c r="AO29" s="721">
        <v>2.2741299999999999E-2</v>
      </c>
      <c r="AP29" s="718">
        <v>376483.04093000002</v>
      </c>
      <c r="AQ29" s="721">
        <v>0.14596819999999999</v>
      </c>
      <c r="AR29" s="720">
        <v>164.54679999999999</v>
      </c>
      <c r="AS29" s="718" t="s">
        <v>472</v>
      </c>
      <c r="AT29" s="720">
        <v>15.414199999999999</v>
      </c>
    </row>
    <row r="30" spans="1:46">
      <c r="A30" s="45" t="s">
        <v>1188</v>
      </c>
      <c r="B30" s="45" t="s">
        <v>1041</v>
      </c>
      <c r="C30" s="38">
        <v>0.31597222222222221</v>
      </c>
      <c r="E30" s="245">
        <v>30</v>
      </c>
      <c r="F30" s="19" t="s">
        <v>1037</v>
      </c>
      <c r="G30" s="319">
        <v>1190</v>
      </c>
      <c r="H30" s="319">
        <v>1103</v>
      </c>
      <c r="I30" t="s">
        <v>1181</v>
      </c>
      <c r="J30" s="247" t="s">
        <v>796</v>
      </c>
      <c r="K30" s="248">
        <v>4</v>
      </c>
      <c r="L30" s="248">
        <v>180</v>
      </c>
      <c r="M30" s="19">
        <v>5889.9508999999998</v>
      </c>
      <c r="S30" s="431" t="s">
        <v>1188</v>
      </c>
      <c r="T30" s="428"/>
      <c r="U30" s="438"/>
      <c r="V30" s="342"/>
      <c r="W30"/>
      <c r="X30"/>
      <c r="Y30"/>
      <c r="Z30" s="723">
        <v>56.415039999999998</v>
      </c>
      <c r="AA30" s="723">
        <v>16.258009999999999</v>
      </c>
      <c r="AB30" s="720">
        <v>233.1652</v>
      </c>
      <c r="AC30" s="720">
        <v>66.342399999999998</v>
      </c>
      <c r="AD30" s="722">
        <v>5.0788774420999996</v>
      </c>
      <c r="AE30" s="720">
        <v>1.091</v>
      </c>
      <c r="AF30" s="720">
        <v>0.17299999999999999</v>
      </c>
      <c r="AG30" s="720">
        <v>3.72</v>
      </c>
      <c r="AH30" s="720">
        <v>98.212000000000003</v>
      </c>
      <c r="AI30" s="719">
        <v>1903.29</v>
      </c>
      <c r="AJ30" s="720">
        <v>4.3794700000000004</v>
      </c>
      <c r="AK30" s="720">
        <v>4.5604399999999998</v>
      </c>
      <c r="AL30" s="720">
        <v>19.423559999999998</v>
      </c>
      <c r="AM30" s="720">
        <v>1.31518</v>
      </c>
      <c r="AN30" s="718">
        <v>147794300.19999999</v>
      </c>
      <c r="AO30" s="721">
        <v>2.1466699999999998E-2</v>
      </c>
      <c r="AP30" s="718">
        <v>376575.07432999997</v>
      </c>
      <c r="AQ30" s="721">
        <v>0.16076579999999999</v>
      </c>
      <c r="AR30" s="720">
        <v>164.59780000000001</v>
      </c>
      <c r="AS30" s="718" t="s">
        <v>472</v>
      </c>
      <c r="AT30" s="720">
        <v>15.363200000000001</v>
      </c>
    </row>
    <row r="31" spans="1:46">
      <c r="A31" s="45" t="s">
        <v>1172</v>
      </c>
      <c r="B31" s="45" t="s">
        <v>775</v>
      </c>
      <c r="C31" s="38">
        <v>0.33263888888888887</v>
      </c>
      <c r="E31" s="245">
        <v>600</v>
      </c>
      <c r="F31" s="19" t="s">
        <v>1037</v>
      </c>
      <c r="G31" s="319">
        <v>1190</v>
      </c>
      <c r="H31" s="319">
        <v>1103</v>
      </c>
      <c r="I31" t="s">
        <v>409</v>
      </c>
      <c r="J31" s="247" t="s">
        <v>796</v>
      </c>
      <c r="K31" s="248">
        <v>4</v>
      </c>
      <c r="L31" s="248">
        <v>180</v>
      </c>
      <c r="M31" s="19">
        <v>5889.9508999999998</v>
      </c>
      <c r="S31"/>
      <c r="T31" s="428"/>
      <c r="U31" s="438"/>
      <c r="V31" s="342"/>
      <c r="W31"/>
      <c r="X31"/>
      <c r="Y31"/>
    </row>
    <row r="32" spans="1:46">
      <c r="A32" s="45" t="s">
        <v>1338</v>
      </c>
      <c r="B32" s="45" t="s">
        <v>1073</v>
      </c>
      <c r="C32" s="38">
        <v>0.34166666666666662</v>
      </c>
      <c r="D32" s="15">
        <v>0</v>
      </c>
      <c r="E32" s="245">
        <v>30</v>
      </c>
      <c r="F32" s="19" t="s">
        <v>1037</v>
      </c>
      <c r="G32" s="319">
        <v>1190</v>
      </c>
      <c r="H32" s="317">
        <v>997</v>
      </c>
      <c r="I32" s="35" t="s">
        <v>526</v>
      </c>
      <c r="J32" s="247" t="s">
        <v>1258</v>
      </c>
      <c r="K32" s="248">
        <v>4</v>
      </c>
      <c r="L32" s="248">
        <v>180</v>
      </c>
      <c r="M32" s="19">
        <v>5891.451</v>
      </c>
      <c r="N32" t="s">
        <v>410</v>
      </c>
      <c r="O32" s="19">
        <v>267.3</v>
      </c>
      <c r="P32" s="19">
        <v>261.3</v>
      </c>
      <c r="S32"/>
      <c r="T32" s="428"/>
      <c r="U32" s="438"/>
      <c r="V32" s="342"/>
      <c r="W32"/>
      <c r="X32"/>
      <c r="Y32"/>
    </row>
    <row r="33" spans="1:46">
      <c r="A33" s="45" t="s">
        <v>895</v>
      </c>
      <c r="B33" s="45" t="s">
        <v>1044</v>
      </c>
      <c r="C33" s="38">
        <v>0.34375</v>
      </c>
      <c r="E33" s="245">
        <v>600</v>
      </c>
      <c r="F33" s="19" t="s">
        <v>1037</v>
      </c>
      <c r="G33" s="319">
        <v>1190</v>
      </c>
      <c r="H33" s="319">
        <v>1103</v>
      </c>
      <c r="I33" t="s">
        <v>1300</v>
      </c>
      <c r="J33" s="247" t="s">
        <v>796</v>
      </c>
      <c r="K33" s="248">
        <v>4</v>
      </c>
      <c r="L33" s="248">
        <v>180</v>
      </c>
      <c r="M33" s="19">
        <v>5889.9508999999998</v>
      </c>
      <c r="S33" s="431" t="s">
        <v>1100</v>
      </c>
      <c r="T33" s="428">
        <v>0</v>
      </c>
      <c r="U33" s="438">
        <v>0</v>
      </c>
      <c r="V33" s="431" t="s">
        <v>12</v>
      </c>
      <c r="W33" s="719">
        <v>93.387029200215466</v>
      </c>
      <c r="X33" s="719">
        <v>-6.9990768535211831</v>
      </c>
      <c r="Y33" s="719">
        <v>164.53541936958868</v>
      </c>
      <c r="Z33" s="723">
        <v>56.698430000000002</v>
      </c>
      <c r="AA33" s="723">
        <v>16.303419999999999</v>
      </c>
      <c r="AB33" s="720">
        <v>247.84209999999999</v>
      </c>
      <c r="AC33" s="720">
        <v>58.225299999999997</v>
      </c>
      <c r="AD33" s="722">
        <v>5.8309309039999997</v>
      </c>
      <c r="AE33" s="720">
        <v>1.175</v>
      </c>
      <c r="AF33" s="720">
        <v>0.186</v>
      </c>
      <c r="AG33" s="720">
        <v>3.72</v>
      </c>
      <c r="AH33" s="720">
        <v>98.266000000000005</v>
      </c>
      <c r="AI33" s="719">
        <v>1900.66</v>
      </c>
      <c r="AJ33" s="720">
        <v>4.2435700000000001</v>
      </c>
      <c r="AK33" s="720">
        <v>4.5814899999999996</v>
      </c>
      <c r="AL33" s="720">
        <v>19.044440000000002</v>
      </c>
      <c r="AM33" s="720">
        <v>1.31593</v>
      </c>
      <c r="AN33" s="718">
        <v>147794350.40000001</v>
      </c>
      <c r="AO33" s="721">
        <v>1.57272E-2</v>
      </c>
      <c r="AP33" s="718">
        <v>377096.03856000002</v>
      </c>
      <c r="AQ33" s="721">
        <v>0.22415579999999999</v>
      </c>
      <c r="AR33" s="720">
        <v>164.83150000000001</v>
      </c>
      <c r="AS33" s="718" t="s">
        <v>472</v>
      </c>
      <c r="AT33" s="720">
        <v>15.1302</v>
      </c>
    </row>
    <row r="34" spans="1:46">
      <c r="A34" s="45" t="s">
        <v>895</v>
      </c>
      <c r="B34" s="45" t="s">
        <v>874</v>
      </c>
      <c r="C34" s="38">
        <v>0.3520833333333333</v>
      </c>
      <c r="E34" s="245">
        <v>600</v>
      </c>
      <c r="F34" s="19" t="s">
        <v>1037</v>
      </c>
      <c r="G34" s="319">
        <v>1190</v>
      </c>
      <c r="H34" s="319">
        <v>1103</v>
      </c>
      <c r="I34" t="s">
        <v>792</v>
      </c>
      <c r="J34" s="247" t="s">
        <v>796</v>
      </c>
      <c r="K34" s="248">
        <v>4</v>
      </c>
      <c r="L34" s="248">
        <v>180</v>
      </c>
      <c r="M34" s="19">
        <v>5889.9508999999998</v>
      </c>
      <c r="S34" s="431" t="s">
        <v>1100</v>
      </c>
      <c r="T34" s="428">
        <v>0</v>
      </c>
      <c r="U34" s="438">
        <v>0</v>
      </c>
      <c r="V34" s="431" t="s">
        <v>200</v>
      </c>
      <c r="W34" s="719">
        <v>93.495766381461735</v>
      </c>
      <c r="X34" s="719">
        <v>-4.8333786187838976</v>
      </c>
      <c r="Y34" s="719">
        <v>377.23477936579684</v>
      </c>
      <c r="Z34" s="723">
        <v>56.776499999999999</v>
      </c>
      <c r="AA34" s="723">
        <v>16.314109999999999</v>
      </c>
      <c r="AB34" s="720">
        <v>250.76589999999999</v>
      </c>
      <c r="AC34" s="720">
        <v>55.9056</v>
      </c>
      <c r="AD34" s="722">
        <v>6.0314784939999999</v>
      </c>
      <c r="AE34" s="720">
        <v>1.2070000000000001</v>
      </c>
      <c r="AF34" s="720">
        <v>0.191</v>
      </c>
      <c r="AG34" s="720">
        <v>3.72</v>
      </c>
      <c r="AH34" s="720">
        <v>98.28</v>
      </c>
      <c r="AI34" s="719">
        <v>1899.818</v>
      </c>
      <c r="AJ34" s="720">
        <v>4.20932</v>
      </c>
      <c r="AK34" s="720">
        <v>4.5889699999999998</v>
      </c>
      <c r="AL34" s="720">
        <v>18.943349999999999</v>
      </c>
      <c r="AM34" s="720">
        <v>1.3161400000000001</v>
      </c>
      <c r="AN34" s="718">
        <v>147794361.19999999</v>
      </c>
      <c r="AO34" s="721">
        <v>1.4195599999999999E-2</v>
      </c>
      <c r="AP34" s="718">
        <v>377263.16294000001</v>
      </c>
      <c r="AQ34" s="721">
        <v>0.23998059999999999</v>
      </c>
      <c r="AR34" s="720">
        <v>164.89519999999999</v>
      </c>
      <c r="AS34" s="718" t="s">
        <v>472</v>
      </c>
      <c r="AT34" s="720">
        <v>15.0665</v>
      </c>
    </row>
    <row r="35" spans="1:46">
      <c r="A35" s="45" t="s">
        <v>895</v>
      </c>
      <c r="B35" s="45" t="s">
        <v>875</v>
      </c>
      <c r="C35" s="38">
        <v>0.35972222222222222</v>
      </c>
      <c r="E35" s="245">
        <v>600</v>
      </c>
      <c r="F35" s="19" t="s">
        <v>1037</v>
      </c>
      <c r="G35" s="319">
        <v>1190</v>
      </c>
      <c r="H35" s="319">
        <v>1103</v>
      </c>
      <c r="I35" t="s">
        <v>873</v>
      </c>
      <c r="J35" s="247" t="s">
        <v>796</v>
      </c>
      <c r="K35" s="248">
        <v>4</v>
      </c>
      <c r="L35" s="248">
        <v>180</v>
      </c>
      <c r="M35" s="19">
        <v>5889.9508999999998</v>
      </c>
      <c r="S35" s="431" t="s">
        <v>1100</v>
      </c>
      <c r="T35" s="428">
        <v>-28</v>
      </c>
      <c r="U35" s="438">
        <v>0</v>
      </c>
      <c r="V35" s="431" t="s">
        <v>12</v>
      </c>
      <c r="W35" s="719">
        <v>93.681425323018303</v>
      </c>
      <c r="X35" s="719">
        <v>-1.2390378193676403</v>
      </c>
      <c r="Y35" s="719">
        <v>867.45834096086719</v>
      </c>
      <c r="Z35" s="723">
        <v>56.849150000000002</v>
      </c>
      <c r="AA35" s="723">
        <v>16.323399999999999</v>
      </c>
      <c r="AB35" s="720">
        <v>253.2004</v>
      </c>
      <c r="AC35" s="720">
        <v>53.744300000000003</v>
      </c>
      <c r="AD35" s="722">
        <v>6.2153137848000002</v>
      </c>
      <c r="AE35" s="720">
        <v>1.2390000000000001</v>
      </c>
      <c r="AF35" s="720">
        <v>0.19600000000000001</v>
      </c>
      <c r="AG35" s="720">
        <v>3.72</v>
      </c>
      <c r="AH35" s="720">
        <v>98.293000000000006</v>
      </c>
      <c r="AI35" s="719">
        <v>1898.998</v>
      </c>
      <c r="AJ35" s="720">
        <v>4.17882</v>
      </c>
      <c r="AK35" s="720">
        <v>4.5965299999999996</v>
      </c>
      <c r="AL35" s="720">
        <v>18.850670000000001</v>
      </c>
      <c r="AM35" s="720">
        <v>1.3163199999999999</v>
      </c>
      <c r="AN35" s="718">
        <v>147794370.09999999</v>
      </c>
      <c r="AO35" s="721">
        <v>1.27913E-2</v>
      </c>
      <c r="AP35" s="718">
        <v>377426.21230999997</v>
      </c>
      <c r="AQ35" s="721">
        <v>0.25401800000000002</v>
      </c>
      <c r="AR35" s="720">
        <v>164.95439999999999</v>
      </c>
      <c r="AS35" s="718" t="s">
        <v>472</v>
      </c>
      <c r="AT35" s="720">
        <v>15.0075</v>
      </c>
    </row>
    <row r="36" spans="1:46">
      <c r="A36" s="45" t="s">
        <v>895</v>
      </c>
      <c r="B36" s="45" t="s">
        <v>877</v>
      </c>
      <c r="C36" s="38">
        <v>0.36736111111111108</v>
      </c>
      <c r="E36" s="245">
        <v>600</v>
      </c>
      <c r="F36" s="19" t="s">
        <v>1037</v>
      </c>
      <c r="G36" s="319">
        <v>1190</v>
      </c>
      <c r="H36" s="319">
        <v>1103</v>
      </c>
      <c r="I36" t="s">
        <v>1091</v>
      </c>
      <c r="J36" s="247" t="s">
        <v>796</v>
      </c>
      <c r="K36" s="248">
        <v>4</v>
      </c>
      <c r="L36" s="248">
        <v>180</v>
      </c>
      <c r="M36" s="19">
        <v>5889.9508999999998</v>
      </c>
      <c r="S36" s="431" t="s">
        <v>1100</v>
      </c>
      <c r="T36" s="428">
        <v>-42</v>
      </c>
      <c r="U36" s="438">
        <v>0</v>
      </c>
      <c r="V36" s="431" t="s">
        <v>12</v>
      </c>
      <c r="W36" s="719">
        <v>93.745309373798193</v>
      </c>
      <c r="X36" s="719">
        <v>0.60432655686496572</v>
      </c>
      <c r="Y36" s="719">
        <v>1225.8003321915871</v>
      </c>
      <c r="Z36" s="723">
        <v>56.922910000000002</v>
      </c>
      <c r="AA36" s="723">
        <v>16.332229999999999</v>
      </c>
      <c r="AB36" s="720">
        <v>255.43979999999999</v>
      </c>
      <c r="AC36" s="720">
        <v>51.556600000000003</v>
      </c>
      <c r="AD36" s="722">
        <v>6.3991490756999996</v>
      </c>
      <c r="AE36" s="720">
        <v>1.2749999999999999</v>
      </c>
      <c r="AF36" s="720">
        <v>0.20200000000000001</v>
      </c>
      <c r="AG36" s="720">
        <v>3.71</v>
      </c>
      <c r="AH36" s="720">
        <v>98.307000000000002</v>
      </c>
      <c r="AI36" s="719">
        <v>1898.1320000000001</v>
      </c>
      <c r="AJ36" s="720">
        <v>4.1492599999999999</v>
      </c>
      <c r="AK36" s="720">
        <v>4.6047599999999997</v>
      </c>
      <c r="AL36" s="720">
        <v>18.757999999999999</v>
      </c>
      <c r="AM36" s="720">
        <v>1.3165100000000001</v>
      </c>
      <c r="AN36" s="718">
        <v>147794378.09999999</v>
      </c>
      <c r="AO36" s="721">
        <v>1.13867E-2</v>
      </c>
      <c r="AP36" s="718">
        <v>377598.36984</v>
      </c>
      <c r="AQ36" s="721">
        <v>0.26757550000000002</v>
      </c>
      <c r="AR36" s="720">
        <v>165.01429999999999</v>
      </c>
      <c r="AS36" s="718" t="s">
        <v>472</v>
      </c>
      <c r="AT36" s="720">
        <v>14.947699999999999</v>
      </c>
    </row>
    <row r="37" spans="1:46">
      <c r="A37" s="45" t="s">
        <v>895</v>
      </c>
      <c r="B37" s="45" t="s">
        <v>879</v>
      </c>
      <c r="C37" s="38">
        <v>0.3756944444444445</v>
      </c>
      <c r="E37" s="245">
        <v>600</v>
      </c>
      <c r="F37" s="19" t="s">
        <v>1037</v>
      </c>
      <c r="G37" s="319">
        <v>1190</v>
      </c>
      <c r="H37" s="319">
        <v>1103</v>
      </c>
      <c r="I37" t="s">
        <v>408</v>
      </c>
      <c r="J37" s="247" t="s">
        <v>796</v>
      </c>
      <c r="K37" s="248">
        <v>4</v>
      </c>
      <c r="L37" s="248">
        <v>180</v>
      </c>
      <c r="M37" s="19">
        <v>5889.9508999999998</v>
      </c>
      <c r="S37" s="431" t="s">
        <v>1100</v>
      </c>
      <c r="T37" s="428">
        <v>-60</v>
      </c>
      <c r="U37" s="438">
        <v>0</v>
      </c>
      <c r="V37" s="431" t="s">
        <v>12</v>
      </c>
      <c r="W37" s="719">
        <v>93.791888926035256</v>
      </c>
      <c r="X37" s="719">
        <v>2.4051272151245726</v>
      </c>
      <c r="Y37" s="719">
        <v>1690.3673411531418</v>
      </c>
      <c r="Z37" s="723">
        <v>57.004719999999999</v>
      </c>
      <c r="AA37" s="723">
        <v>16.341339999999999</v>
      </c>
      <c r="AB37" s="720">
        <v>257.69720000000001</v>
      </c>
      <c r="AC37" s="720">
        <v>49.146299999999997</v>
      </c>
      <c r="AD37" s="722">
        <v>6.5996966656999998</v>
      </c>
      <c r="AE37" s="720">
        <v>1.321</v>
      </c>
      <c r="AF37" s="720">
        <v>0.20899999999999999</v>
      </c>
      <c r="AG37" s="720">
        <v>3.71</v>
      </c>
      <c r="AH37" s="720">
        <v>98.322000000000003</v>
      </c>
      <c r="AI37" s="719">
        <v>1897.1379999999999</v>
      </c>
      <c r="AJ37" s="720">
        <v>4.11815</v>
      </c>
      <c r="AK37" s="720">
        <v>4.6145100000000001</v>
      </c>
      <c r="AL37" s="720">
        <v>18.65691</v>
      </c>
      <c r="AM37" s="720">
        <v>1.31671</v>
      </c>
      <c r="AN37" s="718">
        <v>147794385.69999999</v>
      </c>
      <c r="AO37" s="721">
        <v>9.8539999999999999E-3</v>
      </c>
      <c r="AP37" s="718">
        <v>377796.18186999997</v>
      </c>
      <c r="AQ37" s="721">
        <v>0.28178409999999998</v>
      </c>
      <c r="AR37" s="720">
        <v>165.0806</v>
      </c>
      <c r="AS37" s="718" t="s">
        <v>472</v>
      </c>
      <c r="AT37" s="720">
        <v>14.881600000000001</v>
      </c>
    </row>
    <row r="38" spans="1:46">
      <c r="A38" s="45" t="s">
        <v>1188</v>
      </c>
      <c r="B38" s="45" t="s">
        <v>1090</v>
      </c>
      <c r="C38" s="38">
        <v>0.3840277777777778</v>
      </c>
      <c r="E38" s="245">
        <v>30</v>
      </c>
      <c r="F38" s="19" t="s">
        <v>1037</v>
      </c>
      <c r="G38" s="319">
        <v>1190</v>
      </c>
      <c r="H38" s="319">
        <v>1103</v>
      </c>
      <c r="I38" t="s">
        <v>1181</v>
      </c>
      <c r="J38" s="247" t="s">
        <v>796</v>
      </c>
      <c r="K38" s="248">
        <v>4</v>
      </c>
      <c r="L38" s="248">
        <v>180</v>
      </c>
      <c r="M38" s="19">
        <v>5889.9508999999998</v>
      </c>
      <c r="S38" s="431" t="s">
        <v>1188</v>
      </c>
      <c r="T38" s="428"/>
      <c r="U38" s="438"/>
      <c r="V38" s="342"/>
      <c r="W38"/>
      <c r="X38"/>
      <c r="Y38"/>
      <c r="Z38" s="723">
        <v>57.053130000000003</v>
      </c>
      <c r="AA38" s="723">
        <v>16.346419999999998</v>
      </c>
      <c r="AB38" s="720">
        <v>258.93759999999997</v>
      </c>
      <c r="AC38" s="720">
        <v>47.731099999999998</v>
      </c>
      <c r="AD38" s="722">
        <v>6.7166827600000003</v>
      </c>
      <c r="AE38" s="720">
        <v>1.35</v>
      </c>
      <c r="AF38" s="720">
        <v>0.21299999999999999</v>
      </c>
      <c r="AG38" s="720">
        <v>3.71</v>
      </c>
      <c r="AH38" s="720">
        <v>98.33</v>
      </c>
      <c r="AI38" s="719">
        <v>1896.5350000000001</v>
      </c>
      <c r="AJ38" s="720">
        <v>4.1005799999999999</v>
      </c>
      <c r="AK38" s="720">
        <v>4.6205699999999998</v>
      </c>
      <c r="AL38" s="720">
        <v>18.597930000000002</v>
      </c>
      <c r="AM38" s="720">
        <v>1.3168299999999999</v>
      </c>
      <c r="AN38" s="718">
        <v>147794389.69999999</v>
      </c>
      <c r="AO38" s="721">
        <v>8.9596999999999993E-3</v>
      </c>
      <c r="AP38" s="718">
        <v>377916.22081000003</v>
      </c>
      <c r="AQ38" s="721">
        <v>0.28977819999999999</v>
      </c>
      <c r="AR38" s="720">
        <v>165.11969999999999</v>
      </c>
      <c r="AS38" s="718" t="s">
        <v>472</v>
      </c>
      <c r="AT38" s="720">
        <v>14.842499999999999</v>
      </c>
    </row>
    <row r="39" spans="1:46">
      <c r="A39" s="45" t="s">
        <v>1172</v>
      </c>
      <c r="B39" s="45" t="s">
        <v>762</v>
      </c>
      <c r="C39" s="38">
        <v>0.38541666666666669</v>
      </c>
      <c r="E39" s="245">
        <v>600</v>
      </c>
      <c r="F39" s="19" t="s">
        <v>1037</v>
      </c>
      <c r="G39" s="319">
        <v>1190</v>
      </c>
      <c r="H39" s="319">
        <v>1103</v>
      </c>
      <c r="I39" t="s">
        <v>409</v>
      </c>
      <c r="J39" s="247" t="s">
        <v>796</v>
      </c>
      <c r="K39" s="248">
        <v>4</v>
      </c>
      <c r="L39" s="248">
        <v>180</v>
      </c>
      <c r="M39" s="19">
        <v>5889.9508999999998</v>
      </c>
      <c r="S39"/>
      <c r="T39" s="428"/>
      <c r="U39" s="438"/>
      <c r="V39" s="342"/>
      <c r="W39"/>
      <c r="X39"/>
      <c r="Y39"/>
    </row>
    <row r="40" spans="1:46">
      <c r="A40" s="45" t="s">
        <v>1338</v>
      </c>
      <c r="B40" s="45" t="s">
        <v>1161</v>
      </c>
      <c r="C40" s="38">
        <v>0.39444444444444443</v>
      </c>
      <c r="D40" s="15">
        <v>0</v>
      </c>
      <c r="E40" s="245">
        <v>30</v>
      </c>
      <c r="F40" s="19" t="s">
        <v>1037</v>
      </c>
      <c r="G40" s="319">
        <v>1190</v>
      </c>
      <c r="H40" s="317">
        <v>997</v>
      </c>
      <c r="I40" s="35" t="s">
        <v>526</v>
      </c>
      <c r="J40" s="247" t="s">
        <v>1258</v>
      </c>
      <c r="K40" s="248">
        <v>4</v>
      </c>
      <c r="L40" s="248">
        <v>180</v>
      </c>
      <c r="M40" s="19">
        <v>5891.451</v>
      </c>
      <c r="N40" t="s">
        <v>299</v>
      </c>
      <c r="O40" s="19">
        <v>267.3</v>
      </c>
      <c r="P40" s="19">
        <v>261.3</v>
      </c>
      <c r="S40"/>
      <c r="T40" s="428"/>
      <c r="U40" s="438"/>
      <c r="V40" s="342"/>
      <c r="W40"/>
      <c r="X40"/>
      <c r="Y40"/>
    </row>
    <row r="41" spans="1:46">
      <c r="A41" s="45" t="s">
        <v>962</v>
      </c>
      <c r="B41" s="45" t="s">
        <v>885</v>
      </c>
      <c r="C41" s="38">
        <v>0.3979166666666667</v>
      </c>
      <c r="E41" s="245">
        <v>600</v>
      </c>
      <c r="F41" s="19" t="s">
        <v>1037</v>
      </c>
      <c r="G41" s="319">
        <v>1190</v>
      </c>
      <c r="H41" s="319">
        <v>1103</v>
      </c>
      <c r="I41" t="s">
        <v>539</v>
      </c>
      <c r="J41" s="247" t="s">
        <v>796</v>
      </c>
      <c r="K41" s="248">
        <v>4</v>
      </c>
      <c r="L41" s="248">
        <v>180</v>
      </c>
      <c r="M41" s="19">
        <v>5889.9508999999998</v>
      </c>
      <c r="S41" s="431" t="s">
        <v>1262</v>
      </c>
      <c r="T41" s="428">
        <v>10</v>
      </c>
      <c r="U41" s="438">
        <v>0</v>
      </c>
      <c r="V41" s="432" t="s">
        <v>165</v>
      </c>
      <c r="W41" s="719">
        <v>-85.033821211098768</v>
      </c>
      <c r="X41" s="719">
        <v>-7.6982306053888374</v>
      </c>
      <c r="Y41" s="719">
        <v>192.28814801395811</v>
      </c>
      <c r="Z41" s="723">
        <v>57.230400000000003</v>
      </c>
      <c r="AA41" s="723">
        <v>16.363189999999999</v>
      </c>
      <c r="AB41" s="720">
        <v>263.00029999999998</v>
      </c>
      <c r="AC41" s="720">
        <v>42.636899999999997</v>
      </c>
      <c r="AD41" s="722">
        <v>7.1344902393999998</v>
      </c>
      <c r="AE41" s="720">
        <v>1.474</v>
      </c>
      <c r="AF41" s="720">
        <v>0.23300000000000001</v>
      </c>
      <c r="AG41" s="720">
        <v>3.71</v>
      </c>
      <c r="AH41" s="720">
        <v>98.361999999999995</v>
      </c>
      <c r="AI41" s="719">
        <v>1894.2539999999999</v>
      </c>
      <c r="AJ41" s="720">
        <v>4.0416400000000001</v>
      </c>
      <c r="AK41" s="720">
        <v>4.6443899999999996</v>
      </c>
      <c r="AL41" s="720">
        <v>18.387319999999999</v>
      </c>
      <c r="AM41" s="720">
        <v>1.31725</v>
      </c>
      <c r="AN41" s="718">
        <v>147794400.69999999</v>
      </c>
      <c r="AO41" s="721">
        <v>5.7647999999999996E-3</v>
      </c>
      <c r="AP41" s="718">
        <v>378371.27585999999</v>
      </c>
      <c r="AQ41" s="721">
        <v>0.31644220000000001</v>
      </c>
      <c r="AR41" s="720">
        <v>165.26249999999999</v>
      </c>
      <c r="AS41" s="718" t="s">
        <v>472</v>
      </c>
      <c r="AT41" s="720">
        <v>14.7</v>
      </c>
    </row>
    <row r="42" spans="1:46">
      <c r="A42" s="45" t="s">
        <v>962</v>
      </c>
      <c r="B42" s="45" t="s">
        <v>886</v>
      </c>
      <c r="C42" s="38">
        <v>0.40763888888888888</v>
      </c>
      <c r="E42" s="245">
        <v>600</v>
      </c>
      <c r="F42" s="19" t="s">
        <v>1037</v>
      </c>
      <c r="G42" s="319">
        <v>1190</v>
      </c>
      <c r="H42" s="319">
        <v>1103</v>
      </c>
      <c r="I42" t="s">
        <v>300</v>
      </c>
      <c r="J42" s="247" t="s">
        <v>796</v>
      </c>
      <c r="K42" s="248">
        <v>4</v>
      </c>
      <c r="L42" s="248">
        <v>180</v>
      </c>
      <c r="M42" s="19">
        <v>5889.9508999999998</v>
      </c>
      <c r="S42" s="431" t="s">
        <v>1262</v>
      </c>
      <c r="T42" s="428">
        <v>17</v>
      </c>
      <c r="U42" s="438">
        <v>0</v>
      </c>
      <c r="V42" s="432" t="s">
        <v>165</v>
      </c>
      <c r="W42" s="719">
        <v>-84.992044387628013</v>
      </c>
      <c r="X42" s="719">
        <v>-8.1937400961666889</v>
      </c>
      <c r="Y42" s="719">
        <v>376.31793058414314</v>
      </c>
      <c r="Z42" s="723">
        <v>57.332839999999997</v>
      </c>
      <c r="AA42" s="723">
        <v>16.371690000000001</v>
      </c>
      <c r="AB42" s="720">
        <v>265.07679999999999</v>
      </c>
      <c r="AC42" s="720">
        <v>39.765900000000002</v>
      </c>
      <c r="AD42" s="722">
        <v>7.368462428</v>
      </c>
      <c r="AE42" s="720">
        <v>1.56</v>
      </c>
      <c r="AF42" s="720">
        <v>0.247</v>
      </c>
      <c r="AG42" s="720">
        <v>3.71</v>
      </c>
      <c r="AH42" s="720">
        <v>98.38</v>
      </c>
      <c r="AI42" s="719">
        <v>1892.896</v>
      </c>
      <c r="AJ42" s="720">
        <v>4.0114000000000001</v>
      </c>
      <c r="AK42" s="720">
        <v>4.6592200000000004</v>
      </c>
      <c r="AL42" s="720">
        <v>18.269369999999999</v>
      </c>
      <c r="AM42" s="720">
        <v>1.31748</v>
      </c>
      <c r="AN42" s="718">
        <v>147794404.80000001</v>
      </c>
      <c r="AO42" s="721">
        <v>3.9749E-3</v>
      </c>
      <c r="AP42" s="718">
        <v>378642.86351</v>
      </c>
      <c r="AQ42" s="721">
        <v>0.3300092</v>
      </c>
      <c r="AR42" s="720">
        <v>165.34479999999999</v>
      </c>
      <c r="AS42" s="718" t="s">
        <v>472</v>
      </c>
      <c r="AT42" s="720">
        <v>14.617900000000001</v>
      </c>
    </row>
    <row r="43" spans="1:46">
      <c r="A43" s="45" t="s">
        <v>962</v>
      </c>
      <c r="B43" s="45" t="s">
        <v>657</v>
      </c>
      <c r="C43" s="38">
        <v>0.41666666666666669</v>
      </c>
      <c r="E43" s="245">
        <v>600</v>
      </c>
      <c r="F43" s="19" t="s">
        <v>1037</v>
      </c>
      <c r="G43" s="319">
        <v>1190</v>
      </c>
      <c r="H43" s="319">
        <v>1103</v>
      </c>
      <c r="I43" t="s">
        <v>301</v>
      </c>
      <c r="J43" s="247" t="s">
        <v>796</v>
      </c>
      <c r="K43" s="248">
        <v>4</v>
      </c>
      <c r="L43" s="248">
        <v>180</v>
      </c>
      <c r="M43" s="19">
        <v>5889.9508999999998</v>
      </c>
      <c r="S43" s="431" t="s">
        <v>1262</v>
      </c>
      <c r="T43" s="428">
        <v>31</v>
      </c>
      <c r="U43" s="438">
        <v>0</v>
      </c>
      <c r="V43" s="432" t="s">
        <v>165</v>
      </c>
      <c r="W43" s="719">
        <v>-84.895298223061602</v>
      </c>
      <c r="X43" s="719">
        <v>-8.9534237062598514</v>
      </c>
      <c r="Y43" s="719">
        <v>745.20847402467962</v>
      </c>
      <c r="Z43" s="723">
        <v>57.430129999999998</v>
      </c>
      <c r="AA43" s="723">
        <v>16.379069999999999</v>
      </c>
      <c r="AB43" s="720">
        <v>266.90750000000003</v>
      </c>
      <c r="AC43" s="720">
        <v>37.093600000000002</v>
      </c>
      <c r="AD43" s="722">
        <v>7.5857223175000001</v>
      </c>
      <c r="AE43" s="720">
        <v>1.6539999999999999</v>
      </c>
      <c r="AF43" s="720">
        <v>0.26200000000000001</v>
      </c>
      <c r="AG43" s="720">
        <v>3.7</v>
      </c>
      <c r="AH43" s="720">
        <v>98.397000000000006</v>
      </c>
      <c r="AI43" s="719">
        <v>1891.587</v>
      </c>
      <c r="AJ43" s="720">
        <v>3.98522</v>
      </c>
      <c r="AK43" s="720">
        <v>4.6739300000000004</v>
      </c>
      <c r="AL43" s="720">
        <v>18.159849999999999</v>
      </c>
      <c r="AM43" s="720">
        <v>1.3177000000000001</v>
      </c>
      <c r="AN43" s="718">
        <v>147794407.30000001</v>
      </c>
      <c r="AO43" s="721">
        <v>2.3124999999999999E-3</v>
      </c>
      <c r="AP43" s="718">
        <v>378904.88747000002</v>
      </c>
      <c r="AQ43" s="721">
        <v>0.34167789999999998</v>
      </c>
      <c r="AR43" s="720">
        <v>165.42269999999999</v>
      </c>
      <c r="AS43" s="718" t="s">
        <v>472</v>
      </c>
      <c r="AT43" s="720">
        <v>14.5402</v>
      </c>
    </row>
    <row r="44" spans="1:46">
      <c r="A44" s="45" t="s">
        <v>1273</v>
      </c>
      <c r="B44" s="45" t="s">
        <v>658</v>
      </c>
      <c r="C44" s="38">
        <v>0.42569444444444443</v>
      </c>
      <c r="E44" s="245">
        <v>600</v>
      </c>
      <c r="F44" s="19" t="s">
        <v>1037</v>
      </c>
      <c r="G44" s="319">
        <v>1190</v>
      </c>
      <c r="H44" s="319">
        <v>1103</v>
      </c>
      <c r="I44" t="s">
        <v>347</v>
      </c>
      <c r="J44" s="247" t="s">
        <v>796</v>
      </c>
      <c r="K44" s="248">
        <v>4</v>
      </c>
      <c r="L44" s="248">
        <v>180</v>
      </c>
      <c r="M44" s="19">
        <v>5889.9508999999998</v>
      </c>
      <c r="S44" s="431" t="s">
        <v>652</v>
      </c>
      <c r="T44" s="428">
        <v>24</v>
      </c>
      <c r="U44" s="438">
        <v>0</v>
      </c>
      <c r="V44" s="432" t="s">
        <v>165</v>
      </c>
      <c r="W44" s="719">
        <v>-86.919382162719927</v>
      </c>
      <c r="X44" s="719">
        <v>14.116167747089721</v>
      </c>
      <c r="Y44" s="719">
        <v>184.06251973437224</v>
      </c>
      <c r="Z44" s="723">
        <v>57.52957</v>
      </c>
      <c r="AA44" s="723">
        <v>16.38597</v>
      </c>
      <c r="AB44" s="720">
        <v>268.66210000000001</v>
      </c>
      <c r="AC44" s="720">
        <v>34.418300000000002</v>
      </c>
      <c r="AD44" s="722">
        <v>7.8029822070000003</v>
      </c>
      <c r="AE44" s="720">
        <v>1.764</v>
      </c>
      <c r="AF44" s="720">
        <v>0.27900000000000003</v>
      </c>
      <c r="AG44" s="720">
        <v>3.7</v>
      </c>
      <c r="AH44" s="720">
        <v>98.415000000000006</v>
      </c>
      <c r="AI44" s="719">
        <v>1890.2360000000001</v>
      </c>
      <c r="AJ44" s="720">
        <v>3.9609700000000001</v>
      </c>
      <c r="AK44" s="720">
        <v>4.6895100000000003</v>
      </c>
      <c r="AL44" s="720">
        <v>18.050329999999999</v>
      </c>
      <c r="AM44" s="720">
        <v>1.31792</v>
      </c>
      <c r="AN44" s="718">
        <v>147794408.40000001</v>
      </c>
      <c r="AO44" s="721">
        <v>6.4950000000000001E-4</v>
      </c>
      <c r="AP44" s="718">
        <v>379175.65281</v>
      </c>
      <c r="AQ44" s="721">
        <v>0.35241709999999998</v>
      </c>
      <c r="AR44" s="720">
        <v>165.50219999999999</v>
      </c>
      <c r="AS44" s="718" t="s">
        <v>472</v>
      </c>
      <c r="AT44" s="720">
        <v>14.460800000000001</v>
      </c>
    </row>
    <row r="45" spans="1:46">
      <c r="A45" s="45" t="s">
        <v>1273</v>
      </c>
      <c r="B45" s="45" t="s">
        <v>810</v>
      </c>
      <c r="C45" s="38">
        <v>0.43333333333333335</v>
      </c>
      <c r="E45" s="245">
        <v>600</v>
      </c>
      <c r="F45" s="19" t="s">
        <v>1037</v>
      </c>
      <c r="G45" s="319">
        <v>1190</v>
      </c>
      <c r="H45" s="319">
        <v>1103</v>
      </c>
      <c r="I45" t="s">
        <v>302</v>
      </c>
      <c r="J45" s="247" t="s">
        <v>796</v>
      </c>
      <c r="K45" s="248">
        <v>4</v>
      </c>
      <c r="L45" s="248">
        <v>180</v>
      </c>
      <c r="M45" s="19">
        <v>5889.9508999999998</v>
      </c>
      <c r="S45" s="431" t="s">
        <v>652</v>
      </c>
      <c r="T45" s="428">
        <v>31</v>
      </c>
      <c r="U45" s="438">
        <v>0</v>
      </c>
      <c r="V45" s="432" t="s">
        <v>165</v>
      </c>
      <c r="W45" s="719">
        <v>-86.717790553999009</v>
      </c>
      <c r="X45" s="719">
        <v>11.776496419785875</v>
      </c>
      <c r="Y45" s="719">
        <v>350.13427552528537</v>
      </c>
      <c r="Z45" s="723">
        <v>57.615459999999999</v>
      </c>
      <c r="AA45" s="723">
        <v>16.391470000000002</v>
      </c>
      <c r="AB45" s="720">
        <v>270.09820000000002</v>
      </c>
      <c r="AC45" s="720">
        <v>32.154299999999999</v>
      </c>
      <c r="AD45" s="722">
        <v>7.9868174980999997</v>
      </c>
      <c r="AE45" s="720">
        <v>1.873</v>
      </c>
      <c r="AF45" s="720">
        <v>0.29599999999999999</v>
      </c>
      <c r="AG45" s="720">
        <v>3.7</v>
      </c>
      <c r="AH45" s="720">
        <v>98.43</v>
      </c>
      <c r="AI45" s="719">
        <v>1889.0630000000001</v>
      </c>
      <c r="AJ45" s="720">
        <v>3.9420000000000002</v>
      </c>
      <c r="AK45" s="720">
        <v>4.7033800000000001</v>
      </c>
      <c r="AL45" s="720">
        <v>17.957660000000001</v>
      </c>
      <c r="AM45" s="720">
        <v>1.3181</v>
      </c>
      <c r="AN45" s="718">
        <v>147794408.40000001</v>
      </c>
      <c r="AO45" s="721">
        <v>-7.5790000000000005E-4</v>
      </c>
      <c r="AP45" s="718">
        <v>379411.04394</v>
      </c>
      <c r="AQ45" s="721">
        <v>0.3607554</v>
      </c>
      <c r="AR45" s="720">
        <v>165.57079999999999</v>
      </c>
      <c r="AS45" s="718" t="s">
        <v>472</v>
      </c>
      <c r="AT45" s="720">
        <v>14.3924</v>
      </c>
    </row>
    <row r="46" spans="1:46">
      <c r="A46" s="45" t="s">
        <v>1273</v>
      </c>
      <c r="B46" s="45" t="s">
        <v>1135</v>
      </c>
      <c r="C46" s="38">
        <v>0.44236111111111115</v>
      </c>
      <c r="E46" s="245">
        <v>600</v>
      </c>
      <c r="F46" s="19" t="s">
        <v>1037</v>
      </c>
      <c r="G46" s="319">
        <v>1190</v>
      </c>
      <c r="H46" s="319">
        <v>1103</v>
      </c>
      <c r="I46" t="s">
        <v>303</v>
      </c>
      <c r="J46" s="247" t="s">
        <v>796</v>
      </c>
      <c r="K46" s="248">
        <v>4</v>
      </c>
      <c r="L46" s="248">
        <v>180</v>
      </c>
      <c r="M46" s="19">
        <v>5889.9508999999998</v>
      </c>
      <c r="S46" s="431" t="s">
        <v>652</v>
      </c>
      <c r="T46" s="428">
        <v>45</v>
      </c>
      <c r="U46" s="438">
        <v>0</v>
      </c>
      <c r="V46" s="432" t="s">
        <v>165</v>
      </c>
      <c r="W46" s="719">
        <v>-86.379959434022965</v>
      </c>
      <c r="X46" s="719">
        <v>8.081408796044645</v>
      </c>
      <c r="Y46" s="719">
        <v>691.15036839902132</v>
      </c>
      <c r="Z46" s="723">
        <v>57.719079999999998</v>
      </c>
      <c r="AA46" s="723">
        <v>16.397590000000001</v>
      </c>
      <c r="AB46" s="720">
        <v>271.74900000000002</v>
      </c>
      <c r="AC46" s="720">
        <v>29.480499999999999</v>
      </c>
      <c r="AD46" s="722">
        <v>8.2040773876999999</v>
      </c>
      <c r="AE46" s="720">
        <v>2.024</v>
      </c>
      <c r="AF46" s="720">
        <v>0.32</v>
      </c>
      <c r="AG46" s="720">
        <v>3.7</v>
      </c>
      <c r="AH46" s="720">
        <v>98.447000000000003</v>
      </c>
      <c r="AI46" s="719">
        <v>1887.646</v>
      </c>
      <c r="AJ46" s="720">
        <v>3.9214799999999999</v>
      </c>
      <c r="AK46" s="720">
        <v>4.7205500000000002</v>
      </c>
      <c r="AL46" s="720">
        <v>17.848140000000001</v>
      </c>
      <c r="AM46" s="720">
        <v>1.3183199999999999</v>
      </c>
      <c r="AN46" s="718">
        <v>147794407.19999999</v>
      </c>
      <c r="AO46" s="721">
        <v>-2.4215999999999999E-3</v>
      </c>
      <c r="AP46" s="718">
        <v>379695.99356999999</v>
      </c>
      <c r="AQ46" s="721">
        <v>0.36970039999999998</v>
      </c>
      <c r="AR46" s="720">
        <v>165.65350000000001</v>
      </c>
      <c r="AS46" s="718" t="s">
        <v>472</v>
      </c>
      <c r="AT46" s="720">
        <v>14.309900000000001</v>
      </c>
    </row>
    <row r="47" spans="1:46">
      <c r="A47" s="45" t="s">
        <v>1188</v>
      </c>
      <c r="B47" s="45" t="s">
        <v>1136</v>
      </c>
      <c r="C47" s="38">
        <v>0.45</v>
      </c>
      <c r="E47" s="245">
        <v>30</v>
      </c>
      <c r="F47" s="19" t="s">
        <v>1037</v>
      </c>
      <c r="G47" s="319">
        <v>1190</v>
      </c>
      <c r="H47" s="319">
        <v>1103</v>
      </c>
      <c r="I47" t="s">
        <v>1181</v>
      </c>
      <c r="J47" s="247" t="s">
        <v>796</v>
      </c>
      <c r="K47" s="248">
        <v>4</v>
      </c>
      <c r="L47" s="248">
        <v>180</v>
      </c>
      <c r="M47" s="19">
        <v>5889.9508999999998</v>
      </c>
      <c r="S47" s="431" t="s">
        <v>1188</v>
      </c>
      <c r="T47" s="428"/>
      <c r="U47" s="438"/>
      <c r="V47" s="342"/>
      <c r="W47"/>
      <c r="X47"/>
      <c r="Y47"/>
      <c r="Z47" s="723">
        <v>57.767690000000002</v>
      </c>
      <c r="AA47" s="723">
        <v>16.400289999999998</v>
      </c>
      <c r="AB47" s="720">
        <v>272.49689999999998</v>
      </c>
      <c r="AC47" s="720">
        <v>28.247699999999998</v>
      </c>
      <c r="AD47" s="722">
        <v>8.3043511828999996</v>
      </c>
      <c r="AE47" s="720">
        <v>2.1040000000000001</v>
      </c>
      <c r="AF47" s="720">
        <v>0.33300000000000002</v>
      </c>
      <c r="AG47" s="720">
        <v>3.7</v>
      </c>
      <c r="AH47" s="720">
        <v>98.456000000000003</v>
      </c>
      <c r="AI47" s="719">
        <v>1886.981</v>
      </c>
      <c r="AJ47" s="720">
        <v>3.9127299999999998</v>
      </c>
      <c r="AK47" s="720">
        <v>4.7287499999999998</v>
      </c>
      <c r="AL47" s="720">
        <v>17.79759</v>
      </c>
      <c r="AM47" s="720">
        <v>1.3184199999999999</v>
      </c>
      <c r="AN47" s="718">
        <v>147794406.19999999</v>
      </c>
      <c r="AO47" s="721">
        <v>-3.1895999999999999E-3</v>
      </c>
      <c r="AP47" s="718">
        <v>379829.77763999999</v>
      </c>
      <c r="AQ47" s="721">
        <v>0.37348999999999999</v>
      </c>
      <c r="AR47" s="720">
        <v>165.69220000000001</v>
      </c>
      <c r="AS47" s="718" t="s">
        <v>472</v>
      </c>
      <c r="AT47" s="720">
        <v>14.2712</v>
      </c>
    </row>
    <row r="48" spans="1:46">
      <c r="A48" s="45" t="s">
        <v>1172</v>
      </c>
      <c r="B48" s="45" t="s">
        <v>1157</v>
      </c>
      <c r="C48" s="38">
        <v>0.45277777777777778</v>
      </c>
      <c r="E48" s="245">
        <v>600</v>
      </c>
      <c r="F48" s="19" t="s">
        <v>1037</v>
      </c>
      <c r="G48" s="319">
        <v>1190</v>
      </c>
      <c r="H48" s="319">
        <v>1103</v>
      </c>
      <c r="I48" t="s">
        <v>409</v>
      </c>
      <c r="J48" s="247" t="s">
        <v>796</v>
      </c>
      <c r="K48" s="248">
        <v>4</v>
      </c>
      <c r="L48" s="248">
        <v>180</v>
      </c>
      <c r="M48" s="19">
        <v>5889.9508999999998</v>
      </c>
      <c r="S48"/>
      <c r="T48" s="428"/>
      <c r="U48" s="438"/>
      <c r="V48" s="342"/>
      <c r="W48"/>
      <c r="X48"/>
      <c r="Y48"/>
    </row>
    <row r="49" spans="1:50">
      <c r="A49" s="45" t="s">
        <v>1338</v>
      </c>
      <c r="B49" s="45" t="s">
        <v>1006</v>
      </c>
      <c r="C49" s="38">
        <v>0.46180555555555558</v>
      </c>
      <c r="D49" s="15">
        <v>0</v>
      </c>
      <c r="E49" s="245">
        <v>30</v>
      </c>
      <c r="F49" s="19" t="s">
        <v>1037</v>
      </c>
      <c r="G49" s="319">
        <v>1190</v>
      </c>
      <c r="H49" s="317">
        <v>997</v>
      </c>
      <c r="I49" s="35" t="s">
        <v>526</v>
      </c>
      <c r="J49" s="247" t="s">
        <v>1258</v>
      </c>
      <c r="K49" s="248">
        <v>4</v>
      </c>
      <c r="L49" s="248">
        <v>180</v>
      </c>
      <c r="M49" s="19">
        <v>5891.451</v>
      </c>
      <c r="N49" t="s">
        <v>145</v>
      </c>
      <c r="O49" s="19">
        <v>267.39999999999998</v>
      </c>
      <c r="P49" s="19">
        <v>261.2</v>
      </c>
      <c r="S49"/>
      <c r="T49" s="428"/>
      <c r="U49" s="438"/>
      <c r="V49" s="342"/>
      <c r="W49"/>
      <c r="X49"/>
      <c r="Y49"/>
    </row>
    <row r="50" spans="1:50">
      <c r="A50" s="45" t="s">
        <v>1163</v>
      </c>
      <c r="B50" s="45" t="s">
        <v>1215</v>
      </c>
      <c r="C50" s="38">
        <v>0.46458333333333335</v>
      </c>
      <c r="E50" s="245">
        <v>600</v>
      </c>
      <c r="F50" s="19" t="s">
        <v>1037</v>
      </c>
      <c r="G50" s="319">
        <v>1190</v>
      </c>
      <c r="H50" s="317">
        <v>1103</v>
      </c>
      <c r="I50" t="s">
        <v>1300</v>
      </c>
      <c r="J50" s="247" t="s">
        <v>796</v>
      </c>
      <c r="K50" s="248">
        <v>4</v>
      </c>
      <c r="L50" s="248">
        <v>180</v>
      </c>
      <c r="M50" s="19">
        <v>5889.9508999999998</v>
      </c>
      <c r="S50" s="431" t="s">
        <v>1132</v>
      </c>
      <c r="T50" s="428">
        <v>0</v>
      </c>
      <c r="U50" s="438">
        <v>0</v>
      </c>
      <c r="V50" s="431" t="s">
        <v>199</v>
      </c>
      <c r="W50" s="719">
        <v>-45.182657774924657</v>
      </c>
      <c r="X50" s="719">
        <v>-82.309946767187171</v>
      </c>
      <c r="Y50" s="719">
        <v>165.99733031196433</v>
      </c>
      <c r="Z50" s="723">
        <v>57.984229999999997</v>
      </c>
      <c r="AA50" s="723">
        <v>16.411149999999999</v>
      </c>
      <c r="AB50" s="720">
        <v>275.66269999999997</v>
      </c>
      <c r="AC50" s="720">
        <v>22.9209</v>
      </c>
      <c r="AD50" s="722">
        <v>8.7388709623</v>
      </c>
      <c r="AE50" s="720">
        <v>2.5499999999999998</v>
      </c>
      <c r="AF50" s="720">
        <v>0.40300000000000002</v>
      </c>
      <c r="AG50" s="720">
        <v>3.69</v>
      </c>
      <c r="AH50" s="720">
        <v>98.492999999999995</v>
      </c>
      <c r="AI50" s="719">
        <v>1884.0340000000001</v>
      </c>
      <c r="AJ50" s="720">
        <v>3.8801399999999999</v>
      </c>
      <c r="AK50" s="720">
        <v>4.7662300000000002</v>
      </c>
      <c r="AL50" s="720">
        <v>17.57855</v>
      </c>
      <c r="AM50" s="720">
        <v>1.3188500000000001</v>
      </c>
      <c r="AN50" s="718">
        <v>147794398.59999999</v>
      </c>
      <c r="AO50" s="721">
        <v>-6.5186000000000003E-3</v>
      </c>
      <c r="AP50" s="718">
        <v>380423.80933000002</v>
      </c>
      <c r="AQ50" s="721">
        <v>0.38737759999999999</v>
      </c>
      <c r="AR50" s="720">
        <v>165.86449999999999</v>
      </c>
      <c r="AS50" s="718" t="s">
        <v>472</v>
      </c>
      <c r="AT50" s="720">
        <v>14.099299999999999</v>
      </c>
    </row>
    <row r="51" spans="1:50">
      <c r="A51" s="45" t="s">
        <v>988</v>
      </c>
      <c r="B51" s="45" t="s">
        <v>1217</v>
      </c>
      <c r="C51" s="38">
        <v>0.47291666666666665</v>
      </c>
      <c r="E51" s="245">
        <v>600</v>
      </c>
      <c r="F51" s="19" t="s">
        <v>1037</v>
      </c>
      <c r="G51" s="319">
        <v>1190</v>
      </c>
      <c r="H51" s="317">
        <v>1103</v>
      </c>
      <c r="I51" t="s">
        <v>1300</v>
      </c>
      <c r="J51" s="247" t="s">
        <v>796</v>
      </c>
      <c r="K51" s="248">
        <v>4</v>
      </c>
      <c r="L51" s="248">
        <v>180</v>
      </c>
      <c r="M51" s="19">
        <v>5889.9508999999998</v>
      </c>
      <c r="S51" s="431" t="s">
        <v>375</v>
      </c>
      <c r="T51" s="428">
        <v>0</v>
      </c>
      <c r="U51" s="438">
        <v>0</v>
      </c>
      <c r="V51" s="431" t="s">
        <v>198</v>
      </c>
      <c r="W51" s="719">
        <v>-106.85212431106983</v>
      </c>
      <c r="X51" s="719">
        <v>77.480821650025163</v>
      </c>
      <c r="Y51" s="719">
        <v>166.11526779282735</v>
      </c>
      <c r="Z51" s="723">
        <v>58.087479999999999</v>
      </c>
      <c r="AA51" s="723">
        <v>16.415759999999999</v>
      </c>
      <c r="AB51" s="720">
        <v>277.0958</v>
      </c>
      <c r="AC51" s="720">
        <v>20.473700000000001</v>
      </c>
      <c r="AD51" s="722">
        <v>8.9394185527999994</v>
      </c>
      <c r="AE51" s="720">
        <v>2.8340000000000001</v>
      </c>
      <c r="AF51" s="720">
        <v>0.44800000000000001</v>
      </c>
      <c r="AG51" s="720">
        <v>3.69</v>
      </c>
      <c r="AH51" s="720">
        <v>98.51</v>
      </c>
      <c r="AI51" s="719">
        <v>1882.645</v>
      </c>
      <c r="AJ51" s="720">
        <v>3.8681100000000002</v>
      </c>
      <c r="AK51" s="720">
        <v>4.7845500000000003</v>
      </c>
      <c r="AL51" s="720">
        <v>17.477460000000001</v>
      </c>
      <c r="AM51" s="720">
        <v>1.3190500000000001</v>
      </c>
      <c r="AN51" s="718">
        <v>147794393.30000001</v>
      </c>
      <c r="AO51" s="721">
        <v>-8.0555999999999996E-3</v>
      </c>
      <c r="AP51" s="718">
        <v>380704.57984000002</v>
      </c>
      <c r="AQ51" s="721">
        <v>0.39237060000000001</v>
      </c>
      <c r="AR51" s="720">
        <v>165.94659999999999</v>
      </c>
      <c r="AS51" s="718" t="s">
        <v>472</v>
      </c>
      <c r="AT51" s="720">
        <v>14.0174</v>
      </c>
    </row>
    <row r="52" spans="1:50" s="35" customFormat="1" ht="48">
      <c r="A52" s="59" t="s">
        <v>1259</v>
      </c>
      <c r="B52" s="64" t="s">
        <v>589</v>
      </c>
      <c r="C52" s="32">
        <v>0.49652777777777773</v>
      </c>
      <c r="D52" s="32">
        <v>0</v>
      </c>
      <c r="E52" s="319">
        <v>10</v>
      </c>
      <c r="F52" s="19" t="s">
        <v>1037</v>
      </c>
      <c r="G52" s="319">
        <v>1190</v>
      </c>
      <c r="H52" s="319">
        <v>1103</v>
      </c>
      <c r="I52" s="77" t="s">
        <v>1334</v>
      </c>
      <c r="J52" s="318" t="s">
        <v>1258</v>
      </c>
      <c r="K52" s="319">
        <v>4</v>
      </c>
      <c r="L52" s="319">
        <v>180</v>
      </c>
      <c r="M52" s="19">
        <v>5889.9508999999998</v>
      </c>
      <c r="O52" s="19">
        <v>267.5</v>
      </c>
      <c r="P52" s="19">
        <v>261.2</v>
      </c>
      <c r="S52" s="339"/>
      <c r="T52" s="428"/>
      <c r="U52" s="438"/>
      <c r="V52" s="342"/>
      <c r="W52" s="436"/>
      <c r="X52" s="436"/>
      <c r="Y52" s="436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>
      <c r="A53" s="45" t="s">
        <v>1338</v>
      </c>
      <c r="B53" s="45" t="s">
        <v>633</v>
      </c>
      <c r="C53" s="38">
        <v>0.49791666666666662</v>
      </c>
      <c r="D53" s="15">
        <v>0</v>
      </c>
      <c r="E53" s="245">
        <v>30</v>
      </c>
      <c r="F53" s="19" t="s">
        <v>1037</v>
      </c>
      <c r="G53" s="319">
        <v>1190</v>
      </c>
      <c r="H53" s="317">
        <v>997</v>
      </c>
      <c r="I53" s="35" t="s">
        <v>526</v>
      </c>
      <c r="J53" s="247" t="s">
        <v>1258</v>
      </c>
      <c r="K53" s="248">
        <v>4</v>
      </c>
      <c r="L53" s="248">
        <v>180</v>
      </c>
      <c r="M53" s="19">
        <v>5891.451</v>
      </c>
      <c r="N53" s="57" t="s">
        <v>146</v>
      </c>
      <c r="O53" s="19">
        <v>267.39999999999998</v>
      </c>
      <c r="P53" s="19">
        <v>261.2</v>
      </c>
      <c r="S53"/>
      <c r="T53" s="342"/>
      <c r="U53" s="437"/>
      <c r="V53" s="342"/>
      <c r="W53"/>
      <c r="X53"/>
      <c r="Y53"/>
    </row>
    <row r="54" spans="1:50">
      <c r="A54" s="45" t="s">
        <v>1338</v>
      </c>
      <c r="B54" s="45" t="s">
        <v>634</v>
      </c>
      <c r="C54" s="38">
        <v>0.50069444444444444</v>
      </c>
      <c r="D54" s="15">
        <v>0</v>
      </c>
      <c r="E54" s="245">
        <v>30</v>
      </c>
      <c r="F54" s="19" t="s">
        <v>1037</v>
      </c>
      <c r="G54" s="317">
        <v>1070</v>
      </c>
      <c r="H54" s="317">
        <v>877</v>
      </c>
      <c r="I54" s="91" t="s">
        <v>239</v>
      </c>
      <c r="J54" s="247" t="s">
        <v>1258</v>
      </c>
      <c r="K54" s="248">
        <v>4</v>
      </c>
      <c r="L54" s="248">
        <v>180</v>
      </c>
      <c r="M54" s="19">
        <v>5891.451</v>
      </c>
      <c r="N54" s="57"/>
      <c r="O54" s="19">
        <v>267.3</v>
      </c>
      <c r="P54" s="19">
        <v>261.2</v>
      </c>
      <c r="S54"/>
      <c r="T54"/>
      <c r="U54"/>
      <c r="V54"/>
      <c r="W54"/>
      <c r="X54"/>
      <c r="Y54"/>
    </row>
    <row r="55" spans="1:50">
      <c r="C55"/>
      <c r="N55" t="s">
        <v>292</v>
      </c>
      <c r="S55"/>
      <c r="T55"/>
      <c r="U55"/>
      <c r="V55"/>
      <c r="W55"/>
      <c r="X55"/>
      <c r="Y55"/>
    </row>
    <row r="57" spans="1:50">
      <c r="B57" s="320" t="s">
        <v>1260</v>
      </c>
      <c r="C57" s="147" t="s">
        <v>1261</v>
      </c>
      <c r="D57" s="84">
        <v>5888.5839999999998</v>
      </c>
      <c r="E57" s="149"/>
      <c r="F57" s="84" t="s">
        <v>1262</v>
      </c>
      <c r="G57" s="84" t="s">
        <v>1263</v>
      </c>
      <c r="H57" s="84" t="s">
        <v>1264</v>
      </c>
      <c r="I57" s="22" t="s">
        <v>1100</v>
      </c>
      <c r="J57" s="84" t="s">
        <v>1101</v>
      </c>
      <c r="K57" s="84" t="s">
        <v>1102</v>
      </c>
      <c r="L57" s="317"/>
      <c r="S57"/>
      <c r="T57"/>
      <c r="U57"/>
      <c r="V57"/>
      <c r="W57"/>
      <c r="X57"/>
      <c r="Y57"/>
    </row>
    <row r="58" spans="1:50">
      <c r="B58" s="183"/>
      <c r="C58" s="147" t="s">
        <v>1099</v>
      </c>
      <c r="D58" s="84">
        <v>5889.9508999999998</v>
      </c>
      <c r="E58" s="149"/>
      <c r="F58" s="84" t="s">
        <v>652</v>
      </c>
      <c r="G58" s="84" t="s">
        <v>653</v>
      </c>
      <c r="H58" s="84" t="s">
        <v>654</v>
      </c>
      <c r="I58" s="22" t="s">
        <v>1294</v>
      </c>
      <c r="J58" s="84" t="s">
        <v>1295</v>
      </c>
      <c r="K58" s="84" t="s">
        <v>501</v>
      </c>
      <c r="L58" s="317"/>
      <c r="S58"/>
      <c r="T58"/>
      <c r="U58"/>
      <c r="V58"/>
      <c r="W58"/>
      <c r="X58"/>
      <c r="Y58"/>
    </row>
    <row r="59" spans="1:50">
      <c r="B59" s="182"/>
      <c r="C59" s="147" t="s">
        <v>502</v>
      </c>
      <c r="D59" s="84">
        <v>5891.451</v>
      </c>
      <c r="E59" s="149"/>
      <c r="F59" s="84" t="s">
        <v>503</v>
      </c>
      <c r="G59" s="84" t="s">
        <v>504</v>
      </c>
      <c r="H59" s="84" t="s">
        <v>505</v>
      </c>
      <c r="I59" s="22" t="s">
        <v>480</v>
      </c>
      <c r="J59" s="84" t="s">
        <v>496</v>
      </c>
      <c r="K59" s="84" t="s">
        <v>440</v>
      </c>
      <c r="L59" s="317"/>
      <c r="S59"/>
      <c r="T59"/>
      <c r="U59"/>
      <c r="V59"/>
      <c r="W59"/>
      <c r="X59"/>
      <c r="Y59"/>
    </row>
    <row r="60" spans="1:50">
      <c r="B60" s="182"/>
      <c r="C60" s="147" t="s">
        <v>497</v>
      </c>
      <c r="D60" s="155">
        <v>7647.38</v>
      </c>
      <c r="E60" s="149"/>
      <c r="F60" s="84" t="s">
        <v>1132</v>
      </c>
      <c r="G60" s="84" t="s">
        <v>1095</v>
      </c>
      <c r="H60" s="84" t="s">
        <v>1293</v>
      </c>
      <c r="I60" s="22" t="s">
        <v>498</v>
      </c>
      <c r="J60" s="84" t="s">
        <v>499</v>
      </c>
      <c r="K60" s="84" t="s">
        <v>500</v>
      </c>
      <c r="L60" s="317"/>
      <c r="S60"/>
      <c r="T60"/>
      <c r="U60"/>
      <c r="V60"/>
      <c r="W60"/>
      <c r="X60"/>
      <c r="Y60"/>
    </row>
    <row r="61" spans="1:50">
      <c r="B61" s="182"/>
      <c r="C61" s="147" t="s">
        <v>374</v>
      </c>
      <c r="D61" s="84">
        <v>7698.9647000000004</v>
      </c>
      <c r="E61" s="149"/>
      <c r="F61" s="84" t="s">
        <v>375</v>
      </c>
      <c r="G61" s="84" t="s">
        <v>376</v>
      </c>
      <c r="H61" s="84" t="s">
        <v>377</v>
      </c>
      <c r="I61" s="22" t="s">
        <v>378</v>
      </c>
      <c r="J61" s="84" t="s">
        <v>379</v>
      </c>
      <c r="K61" s="84" t="s">
        <v>380</v>
      </c>
      <c r="L61" s="317"/>
      <c r="S61"/>
      <c r="T61"/>
      <c r="U61"/>
      <c r="V61"/>
      <c r="W61"/>
      <c r="X61"/>
      <c r="Y61"/>
    </row>
    <row r="62" spans="1:50">
      <c r="B62" s="182"/>
      <c r="C62" s="147"/>
      <c r="D62" s="84"/>
      <c r="E62" s="149"/>
      <c r="F62" s="84"/>
      <c r="I62" s="321"/>
      <c r="J62" s="317"/>
      <c r="K62" s="317"/>
      <c r="L62" s="317"/>
      <c r="S62"/>
      <c r="T62"/>
      <c r="U62"/>
      <c r="V62"/>
      <c r="W62"/>
      <c r="X62"/>
      <c r="Y62"/>
    </row>
    <row r="63" spans="1:50">
      <c r="B63" s="182"/>
      <c r="C63" s="147" t="s">
        <v>1302</v>
      </c>
      <c r="D63" s="748" t="s">
        <v>1297</v>
      </c>
      <c r="E63" s="748"/>
      <c r="F63" s="84" t="s">
        <v>381</v>
      </c>
      <c r="I63" s="173" t="s">
        <v>1139</v>
      </c>
      <c r="J63" s="736" t="s">
        <v>1140</v>
      </c>
      <c r="K63" s="736"/>
      <c r="L63" s="148" t="s">
        <v>1141</v>
      </c>
      <c r="S63"/>
      <c r="T63"/>
      <c r="U63"/>
      <c r="V63"/>
      <c r="W63"/>
      <c r="X63"/>
      <c r="Y63"/>
    </row>
    <row r="64" spans="1:50">
      <c r="B64" s="182"/>
      <c r="C64" s="147" t="s">
        <v>1303</v>
      </c>
      <c r="D64" s="748" t="s">
        <v>1298</v>
      </c>
      <c r="E64" s="748"/>
      <c r="F64" s="19"/>
      <c r="I64" s="321"/>
      <c r="J64" s="736" t="s">
        <v>441</v>
      </c>
      <c r="K64" s="736"/>
      <c r="L64" s="148" t="s">
        <v>1143</v>
      </c>
      <c r="S64"/>
      <c r="T64"/>
      <c r="U64"/>
      <c r="V64"/>
      <c r="W64"/>
      <c r="X64"/>
      <c r="Y64"/>
    </row>
    <row r="65" spans="2:25">
      <c r="B65" s="182"/>
      <c r="C65" s="147" t="s">
        <v>1304</v>
      </c>
      <c r="D65" s="748" t="s">
        <v>1299</v>
      </c>
      <c r="E65" s="748"/>
      <c r="F65" s="19"/>
      <c r="I65" s="321"/>
      <c r="J65" s="317"/>
      <c r="K65" s="317"/>
      <c r="L65" s="317"/>
      <c r="S65"/>
      <c r="T65"/>
      <c r="U65"/>
      <c r="V65"/>
      <c r="W65"/>
      <c r="X65"/>
      <c r="Y65"/>
    </row>
    <row r="66" spans="2:25">
      <c r="B66" s="182"/>
      <c r="C66" s="147" t="s">
        <v>1305</v>
      </c>
      <c r="D66" s="748" t="s">
        <v>1138</v>
      </c>
      <c r="E66" s="748"/>
      <c r="F66" s="19"/>
      <c r="I66" s="317"/>
      <c r="J66" s="317"/>
      <c r="K66" s="317"/>
      <c r="L66" s="317"/>
      <c r="S66"/>
      <c r="T66"/>
      <c r="U66"/>
      <c r="V66"/>
      <c r="W66"/>
      <c r="X66"/>
      <c r="Y66"/>
    </row>
    <row r="67" spans="2:25">
      <c r="B67" s="182"/>
      <c r="C67" s="85"/>
      <c r="D67" s="317"/>
      <c r="E67" s="15"/>
      <c r="F67" s="19"/>
      <c r="I67" s="317"/>
      <c r="J67" s="317"/>
      <c r="K67" s="317"/>
      <c r="L67" s="317"/>
      <c r="S67"/>
      <c r="T67"/>
      <c r="U67"/>
      <c r="V67"/>
      <c r="W67"/>
      <c r="X67"/>
      <c r="Y67"/>
    </row>
    <row r="68" spans="2:25">
      <c r="B68" s="182"/>
      <c r="C68" s="28" t="s">
        <v>786</v>
      </c>
      <c r="D68" s="315">
        <v>1</v>
      </c>
      <c r="E68" s="749" t="s">
        <v>1032</v>
      </c>
      <c r="F68" s="749"/>
      <c r="G68" s="749"/>
      <c r="I68" s="317"/>
      <c r="J68" s="317"/>
      <c r="K68" s="317"/>
      <c r="L68" s="317"/>
      <c r="S68"/>
      <c r="T68"/>
      <c r="U68"/>
      <c r="V68"/>
      <c r="W68"/>
      <c r="X68"/>
      <c r="Y68"/>
    </row>
    <row r="69" spans="2:25">
      <c r="B69" s="182"/>
      <c r="C69" s="19"/>
      <c r="D69" s="28"/>
      <c r="E69" s="750" t="s">
        <v>1183</v>
      </c>
      <c r="F69" s="751"/>
      <c r="G69" s="751"/>
      <c r="I69" s="317"/>
      <c r="J69" s="317"/>
      <c r="K69" s="317"/>
      <c r="L69" s="317"/>
      <c r="S69"/>
      <c r="T69"/>
      <c r="U69"/>
      <c r="V69"/>
      <c r="W69"/>
      <c r="X69"/>
      <c r="Y69"/>
    </row>
    <row r="70" spans="2:25">
      <c r="B70" s="182"/>
      <c r="C70" s="85"/>
      <c r="D70" s="28">
        <v>2</v>
      </c>
      <c r="E70" s="749" t="s">
        <v>1008</v>
      </c>
      <c r="F70" s="749"/>
      <c r="G70" s="749"/>
      <c r="I70" s="317"/>
      <c r="J70" s="317"/>
      <c r="K70" s="317"/>
      <c r="L70" s="317"/>
      <c r="S70"/>
      <c r="T70"/>
      <c r="U70"/>
      <c r="V70"/>
      <c r="W70"/>
      <c r="X70"/>
      <c r="Y70"/>
    </row>
    <row r="71" spans="2:25">
      <c r="B71" s="182"/>
      <c r="C71" s="85"/>
      <c r="D71" s="28"/>
      <c r="E71" s="750" t="s">
        <v>1009</v>
      </c>
      <c r="F71" s="751"/>
      <c r="G71" s="751"/>
      <c r="I71" s="317"/>
      <c r="J71" s="317"/>
      <c r="K71" s="317"/>
      <c r="L71" s="317"/>
      <c r="S71"/>
      <c r="T71"/>
      <c r="U71"/>
      <c r="V71"/>
      <c r="W71"/>
      <c r="X71"/>
      <c r="Y71"/>
    </row>
    <row r="72" spans="2:25">
      <c r="B72" s="182"/>
      <c r="C72" s="317"/>
      <c r="D72" s="315">
        <v>3</v>
      </c>
      <c r="E72" s="736" t="s">
        <v>1010</v>
      </c>
      <c r="F72" s="736"/>
      <c r="G72" s="736"/>
      <c r="I72" s="317"/>
      <c r="J72" s="317"/>
      <c r="K72" s="317"/>
      <c r="L72" s="317"/>
      <c r="S72"/>
      <c r="T72"/>
      <c r="U72"/>
      <c r="V72"/>
      <c r="W72"/>
      <c r="X72"/>
      <c r="Y72"/>
    </row>
    <row r="73" spans="2:25">
      <c r="B73" s="182"/>
      <c r="C73" s="317"/>
      <c r="D73" s="315"/>
      <c r="E73" s="746" t="s">
        <v>1353</v>
      </c>
      <c r="F73" s="746"/>
      <c r="G73" s="746"/>
      <c r="I73" s="317"/>
      <c r="J73" s="317"/>
      <c r="K73" s="317"/>
      <c r="L73" s="317"/>
      <c r="S73" s="35"/>
      <c r="T73" s="35"/>
      <c r="U73" s="35"/>
      <c r="V73" s="35"/>
      <c r="W73"/>
      <c r="X73"/>
      <c r="Y73"/>
    </row>
    <row r="74" spans="2:25">
      <c r="B74" s="182"/>
      <c r="C74" s="317"/>
      <c r="D74" s="315">
        <v>4</v>
      </c>
      <c r="E74" s="736" t="s">
        <v>1035</v>
      </c>
      <c r="F74" s="736"/>
      <c r="G74" s="736"/>
      <c r="I74" s="317"/>
      <c r="J74" s="317"/>
      <c r="K74" s="317"/>
      <c r="L74" s="317"/>
      <c r="S74"/>
      <c r="T74"/>
      <c r="U74"/>
      <c r="V74"/>
      <c r="W74"/>
      <c r="X74"/>
      <c r="Y74"/>
    </row>
  </sheetData>
  <mergeCells count="31">
    <mergeCell ref="D63:E63"/>
    <mergeCell ref="J63:K63"/>
    <mergeCell ref="D64:E64"/>
    <mergeCell ref="J64:K64"/>
    <mergeCell ref="D65:E65"/>
    <mergeCell ref="E72:G72"/>
    <mergeCell ref="E73:G73"/>
    <mergeCell ref="E74:G74"/>
    <mergeCell ref="D66:E66"/>
    <mergeCell ref="E68:G68"/>
    <mergeCell ref="E69:G69"/>
    <mergeCell ref="E70:G70"/>
    <mergeCell ref="E71:G71"/>
    <mergeCell ref="AL12:AM12"/>
    <mergeCell ref="Q12:R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AJ12:AK12"/>
    <mergeCell ref="A1:H1"/>
    <mergeCell ref="A3:E3"/>
    <mergeCell ref="F3:I3"/>
    <mergeCell ref="K3:N3"/>
    <mergeCell ref="F4:I4"/>
    <mergeCell ref="K4:P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73"/>
  <sheetViews>
    <sheetView topLeftCell="AD1" workbookViewId="0">
      <selection activeCell="AZ15" sqref="AZ15"/>
    </sheetView>
  </sheetViews>
  <sheetFormatPr baseColWidth="10" defaultColWidth="8.83203125" defaultRowHeight="12"/>
  <cols>
    <col min="1" max="1" width="17.33203125" bestFit="1" customWidth="1" collapsed="1"/>
    <col min="2" max="2" width="12.5" bestFit="1" customWidth="1" collapsed="1"/>
    <col min="3" max="3" width="11.33203125" style="279" bestFit="1" customWidth="1" collapsed="1"/>
    <col min="4" max="4" width="10.6640625" style="279" customWidth="1" collapsed="1"/>
    <col min="5" max="5" width="5.83203125" bestFit="1" customWidth="1" collapsed="1"/>
    <col min="6" max="6" width="15.6640625" customWidth="1" collapsed="1"/>
    <col min="7" max="7" width="7.6640625" customWidth="1" collapsed="1"/>
    <col min="8" max="8" width="7.6640625" style="277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19" width="12.5" style="339" bestFit="1" customWidth="1" collapsed="1"/>
    <col min="20" max="20" width="9" style="339" bestFit="1" customWidth="1" collapsed="1"/>
    <col min="21" max="22" width="8.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style="287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50" ht="15">
      <c r="A1" s="757" t="s">
        <v>1316</v>
      </c>
      <c r="B1" s="757"/>
      <c r="C1" s="757"/>
      <c r="D1" s="757"/>
      <c r="E1" s="757"/>
      <c r="F1" s="757"/>
      <c r="G1" s="757"/>
      <c r="H1" s="757"/>
      <c r="I1" s="40"/>
      <c r="N1" s="25"/>
      <c r="S1"/>
      <c r="T1"/>
      <c r="U1"/>
      <c r="V1"/>
      <c r="W1"/>
      <c r="X1"/>
      <c r="Y1"/>
      <c r="AN1"/>
    </row>
    <row r="2" spans="1:50" ht="15">
      <c r="A2" s="41"/>
      <c r="B2" s="4"/>
      <c r="C2" s="83"/>
      <c r="D2" s="154"/>
      <c r="E2" s="4"/>
      <c r="F2" s="4"/>
      <c r="G2" s="4"/>
      <c r="H2" s="285"/>
      <c r="I2" s="40"/>
      <c r="N2" s="25"/>
      <c r="S2"/>
      <c r="T2"/>
      <c r="U2"/>
      <c r="V2"/>
      <c r="W2"/>
      <c r="X2"/>
      <c r="Y2"/>
      <c r="AN2"/>
    </row>
    <row r="3" spans="1:50">
      <c r="A3" s="735" t="s">
        <v>1301</v>
      </c>
      <c r="B3" s="735"/>
      <c r="C3" s="735"/>
      <c r="D3" s="735"/>
      <c r="E3" s="735"/>
      <c r="F3" s="742" t="s">
        <v>1115</v>
      </c>
      <c r="G3" s="742"/>
      <c r="H3" s="742"/>
      <c r="I3" s="742"/>
      <c r="K3" s="740" t="s">
        <v>600</v>
      </c>
      <c r="L3" s="740"/>
      <c r="M3" s="740"/>
      <c r="N3" s="740"/>
      <c r="O3" s="274"/>
      <c r="P3" s="274"/>
      <c r="S3"/>
      <c r="T3"/>
      <c r="U3"/>
      <c r="V3"/>
      <c r="W3"/>
      <c r="X3"/>
      <c r="Y3"/>
      <c r="AN3"/>
    </row>
    <row r="4" spans="1:50">
      <c r="A4" s="3" t="s">
        <v>341</v>
      </c>
      <c r="B4" s="3"/>
      <c r="C4" s="278"/>
      <c r="D4" s="148"/>
      <c r="E4" s="276"/>
      <c r="F4" s="742" t="s">
        <v>142</v>
      </c>
      <c r="G4" s="742"/>
      <c r="H4" s="742"/>
      <c r="I4" s="742"/>
      <c r="K4" s="747" t="s">
        <v>602</v>
      </c>
      <c r="L4" s="747"/>
      <c r="M4" s="747"/>
      <c r="N4" s="747"/>
      <c r="O4" s="747"/>
      <c r="P4" s="747"/>
      <c r="S4"/>
      <c r="T4"/>
      <c r="U4"/>
      <c r="V4"/>
      <c r="W4"/>
      <c r="X4"/>
      <c r="Y4"/>
      <c r="AN4"/>
    </row>
    <row r="5" spans="1:50">
      <c r="A5" s="758"/>
      <c r="B5" s="758"/>
      <c r="C5" s="758"/>
      <c r="D5" s="758"/>
      <c r="E5" s="758"/>
      <c r="F5" s="742" t="s">
        <v>59</v>
      </c>
      <c r="G5" s="742"/>
      <c r="H5" s="742"/>
      <c r="I5" s="742"/>
      <c r="J5" s="5"/>
      <c r="K5" s="747" t="s">
        <v>601</v>
      </c>
      <c r="L5" s="747"/>
      <c r="M5" s="747"/>
      <c r="N5" s="747"/>
      <c r="O5" s="747"/>
      <c r="P5" s="747"/>
      <c r="S5"/>
      <c r="T5"/>
      <c r="U5"/>
      <c r="V5"/>
      <c r="W5"/>
      <c r="X5"/>
      <c r="Y5"/>
      <c r="AN5"/>
    </row>
    <row r="6" spans="1:50">
      <c r="A6" s="67" t="s">
        <v>1302</v>
      </c>
      <c r="B6" s="276" t="s">
        <v>1303</v>
      </c>
      <c r="C6" s="278" t="s">
        <v>1304</v>
      </c>
      <c r="D6" s="148" t="s">
        <v>1305</v>
      </c>
      <c r="E6" s="276"/>
      <c r="F6" s="742" t="s">
        <v>60</v>
      </c>
      <c r="G6" s="742"/>
      <c r="H6" s="742"/>
      <c r="I6" s="742"/>
      <c r="N6" s="25"/>
      <c r="S6"/>
      <c r="T6"/>
      <c r="U6"/>
      <c r="V6"/>
      <c r="W6"/>
      <c r="X6"/>
      <c r="Y6"/>
      <c r="AN6"/>
    </row>
    <row r="7" spans="1:50">
      <c r="A7" s="67" t="s">
        <v>1220</v>
      </c>
      <c r="B7" s="276" t="s">
        <v>1123</v>
      </c>
      <c r="C7" s="278" t="s">
        <v>1124</v>
      </c>
      <c r="D7" s="148" t="s">
        <v>1125</v>
      </c>
      <c r="E7" s="276"/>
      <c r="F7" s="742" t="s">
        <v>148</v>
      </c>
      <c r="G7" s="742"/>
      <c r="H7" s="742"/>
      <c r="I7" s="742"/>
      <c r="N7" s="25"/>
      <c r="S7"/>
      <c r="T7"/>
      <c r="U7"/>
      <c r="V7"/>
      <c r="W7"/>
      <c r="X7"/>
      <c r="Y7"/>
      <c r="AN7"/>
    </row>
    <row r="8" spans="1:50" ht="12.75" customHeight="1">
      <c r="A8" s="67" t="s">
        <v>1127</v>
      </c>
      <c r="B8" s="67" t="s">
        <v>1128</v>
      </c>
      <c r="C8" s="278" t="s">
        <v>1129</v>
      </c>
      <c r="D8" s="148" t="s">
        <v>1130</v>
      </c>
      <c r="E8" s="272"/>
      <c r="F8" s="272"/>
      <c r="G8" s="272"/>
      <c r="I8" s="275" t="s">
        <v>1205</v>
      </c>
      <c r="J8" s="5"/>
      <c r="K8" s="5"/>
      <c r="L8" s="5"/>
      <c r="N8" s="25"/>
      <c r="S8"/>
      <c r="T8"/>
      <c r="U8"/>
      <c r="V8"/>
      <c r="W8"/>
      <c r="X8"/>
      <c r="Y8"/>
      <c r="AN8"/>
    </row>
    <row r="9" spans="1:50">
      <c r="A9" s="67"/>
      <c r="B9" s="67"/>
      <c r="C9" s="278"/>
      <c r="D9" s="148"/>
      <c r="E9" s="272"/>
      <c r="F9" s="272"/>
      <c r="G9" s="272"/>
      <c r="I9" s="275" t="s">
        <v>1126</v>
      </c>
      <c r="J9" s="5"/>
      <c r="K9" s="5"/>
      <c r="L9" s="5"/>
      <c r="N9" s="25"/>
      <c r="S9"/>
      <c r="T9"/>
      <c r="U9"/>
      <c r="V9"/>
      <c r="W9"/>
      <c r="X9"/>
      <c r="Y9"/>
      <c r="AN9"/>
    </row>
    <row r="10" spans="1:50">
      <c r="A10" s="67"/>
      <c r="B10" s="67"/>
      <c r="C10" s="278"/>
      <c r="D10" s="148"/>
      <c r="E10" s="272"/>
      <c r="F10" s="272"/>
      <c r="G10" s="272"/>
      <c r="I10" s="44"/>
      <c r="J10" s="5"/>
      <c r="K10" s="5"/>
      <c r="L10" s="5"/>
      <c r="N10" s="25"/>
      <c r="S10"/>
      <c r="T10"/>
      <c r="U10"/>
      <c r="V10"/>
      <c r="W10"/>
      <c r="X10"/>
      <c r="Y10"/>
      <c r="AN10"/>
    </row>
    <row r="11" spans="1:50">
      <c r="A11" s="3"/>
      <c r="B11" s="3"/>
      <c r="C11" s="278"/>
      <c r="D11" s="148"/>
      <c r="E11" s="272"/>
      <c r="F11" s="272"/>
      <c r="G11" s="272"/>
      <c r="I11" s="44"/>
      <c r="J11" s="273"/>
      <c r="K11" s="273"/>
      <c r="L11" s="273"/>
      <c r="N11" s="25"/>
      <c r="S11"/>
      <c r="T11"/>
      <c r="U11"/>
      <c r="V11"/>
      <c r="W11"/>
      <c r="X11"/>
      <c r="Y11"/>
      <c r="AN11"/>
    </row>
    <row r="12" spans="1:50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  <c r="AV12"/>
      <c r="AW12"/>
      <c r="AX12"/>
    </row>
    <row r="13" spans="1:50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3" t="s">
        <v>28</v>
      </c>
      <c r="U13" s="253" t="s">
        <v>30</v>
      </c>
      <c r="V13" s="253" t="s">
        <v>167</v>
      </c>
      <c r="W13" s="253" t="s">
        <v>1318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1317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  <c r="AV13"/>
      <c r="AW13"/>
      <c r="AX13"/>
    </row>
    <row r="14" spans="1:50" ht="48">
      <c r="A14" s="25" t="s">
        <v>1259</v>
      </c>
      <c r="B14" s="25" t="s">
        <v>1335</v>
      </c>
      <c r="C14" s="15">
        <v>3.54166666666667E-2</v>
      </c>
      <c r="D14" s="15">
        <v>0</v>
      </c>
      <c r="E14" s="274">
        <v>10</v>
      </c>
      <c r="F14" s="274" t="s">
        <v>1037</v>
      </c>
      <c r="G14" s="274">
        <v>1190</v>
      </c>
      <c r="H14" s="279">
        <v>1103</v>
      </c>
      <c r="I14" s="25" t="s">
        <v>398</v>
      </c>
      <c r="J14" s="274" t="s">
        <v>1258</v>
      </c>
      <c r="K14" s="274">
        <v>4</v>
      </c>
      <c r="L14" s="274">
        <v>180</v>
      </c>
      <c r="M14" s="274">
        <v>5889.9508999999998</v>
      </c>
      <c r="O14" s="100">
        <v>267.39999999999998</v>
      </c>
      <c r="P14" s="100">
        <v>261.2</v>
      </c>
      <c r="Q14" s="105"/>
      <c r="R14" s="105"/>
      <c r="S14"/>
      <c r="T14" s="429"/>
      <c r="U14" s="440"/>
      <c r="V14" s="344"/>
      <c r="W14"/>
      <c r="X14"/>
      <c r="Y14"/>
      <c r="AN14"/>
    </row>
    <row r="15" spans="1:50" ht="13">
      <c r="A15" s="2" t="s">
        <v>1338</v>
      </c>
      <c r="B15" s="2" t="s">
        <v>1266</v>
      </c>
      <c r="C15" s="15">
        <v>4.3055555555555597E-2</v>
      </c>
      <c r="D15" s="15">
        <v>0</v>
      </c>
      <c r="E15" s="272">
        <v>30</v>
      </c>
      <c r="F15" s="274" t="s">
        <v>1037</v>
      </c>
      <c r="G15" s="272">
        <v>1190</v>
      </c>
      <c r="H15" s="277">
        <v>996</v>
      </c>
      <c r="I15" s="35" t="s">
        <v>526</v>
      </c>
      <c r="J15" s="274" t="s">
        <v>1258</v>
      </c>
      <c r="K15" s="274">
        <v>4</v>
      </c>
      <c r="L15" s="274">
        <v>180</v>
      </c>
      <c r="M15" s="274">
        <v>5891.451</v>
      </c>
      <c r="N15" s="52" t="s">
        <v>282</v>
      </c>
      <c r="O15" s="100">
        <v>267.3</v>
      </c>
      <c r="P15" s="100">
        <v>261.2</v>
      </c>
      <c r="Q15" s="263"/>
      <c r="R15" s="100"/>
      <c r="S15"/>
      <c r="T15" s="429"/>
      <c r="U15" s="440"/>
      <c r="V15" s="344"/>
      <c r="W15"/>
      <c r="X15"/>
      <c r="Y15"/>
      <c r="AN15"/>
    </row>
    <row r="16" spans="1:50" ht="13">
      <c r="A16" s="2" t="s">
        <v>1338</v>
      </c>
      <c r="B16" s="2" t="s">
        <v>1339</v>
      </c>
      <c r="C16" s="15">
        <v>4.3749999999999997E-2</v>
      </c>
      <c r="D16" s="15">
        <v>0</v>
      </c>
      <c r="E16" s="272">
        <v>30</v>
      </c>
      <c r="F16" s="274" t="s">
        <v>1037</v>
      </c>
      <c r="G16" s="272">
        <v>1070</v>
      </c>
      <c r="H16" s="277">
        <v>876</v>
      </c>
      <c r="I16" s="91" t="s">
        <v>239</v>
      </c>
      <c r="J16" s="274" t="s">
        <v>1258</v>
      </c>
      <c r="K16" s="274">
        <v>4</v>
      </c>
      <c r="L16" s="274">
        <v>180</v>
      </c>
      <c r="M16" s="274">
        <v>5891.451</v>
      </c>
      <c r="N16" s="52"/>
      <c r="O16" s="274">
        <v>267.10000000000002</v>
      </c>
      <c r="P16" s="274">
        <v>261.10000000000002</v>
      </c>
      <c r="Q16" s="263"/>
      <c r="R16" s="263"/>
      <c r="S16"/>
      <c r="T16" s="429"/>
      <c r="U16" s="440"/>
      <c r="V16" s="344"/>
      <c r="W16"/>
      <c r="X16"/>
      <c r="Y16"/>
      <c r="AN16"/>
    </row>
    <row r="17" spans="1:46" ht="13">
      <c r="A17" s="2" t="s">
        <v>1338</v>
      </c>
      <c r="B17" s="2" t="s">
        <v>1340</v>
      </c>
      <c r="C17" s="15">
        <v>7.1527777777777801E-2</v>
      </c>
      <c r="D17" s="15">
        <v>0</v>
      </c>
      <c r="E17" s="272">
        <v>30</v>
      </c>
      <c r="F17" s="274" t="s">
        <v>1038</v>
      </c>
      <c r="G17" s="272">
        <v>880</v>
      </c>
      <c r="H17" s="277">
        <v>866</v>
      </c>
      <c r="I17" s="35" t="s">
        <v>526</v>
      </c>
      <c r="J17" s="274" t="s">
        <v>1258</v>
      </c>
      <c r="K17" s="274">
        <v>4</v>
      </c>
      <c r="L17" s="274">
        <v>180</v>
      </c>
      <c r="M17" s="18">
        <v>7647.38</v>
      </c>
      <c r="N17" s="52" t="s">
        <v>1063</v>
      </c>
      <c r="O17" s="274">
        <v>267.39999999999998</v>
      </c>
      <c r="P17" s="274">
        <v>259</v>
      </c>
      <c r="S17"/>
      <c r="T17" s="429"/>
      <c r="U17" s="440"/>
      <c r="V17" s="344"/>
      <c r="W17"/>
      <c r="X17"/>
      <c r="Y17"/>
      <c r="AN17"/>
    </row>
    <row r="18" spans="1:46" ht="13">
      <c r="A18" s="2" t="s">
        <v>1188</v>
      </c>
      <c r="B18" s="2" t="s">
        <v>1269</v>
      </c>
      <c r="C18" s="15">
        <v>8.1250000000000003E-2</v>
      </c>
      <c r="E18" s="272">
        <v>30</v>
      </c>
      <c r="F18" s="274" t="s">
        <v>1039</v>
      </c>
      <c r="G18" s="272">
        <v>870</v>
      </c>
      <c r="H18" s="277">
        <v>781</v>
      </c>
      <c r="I18" t="s">
        <v>1181</v>
      </c>
      <c r="J18" s="274" t="s">
        <v>796</v>
      </c>
      <c r="K18" s="274">
        <v>4</v>
      </c>
      <c r="L18" s="274">
        <v>180</v>
      </c>
      <c r="M18" s="274">
        <v>7698.9647000000004</v>
      </c>
      <c r="N18" s="52" t="s">
        <v>283</v>
      </c>
      <c r="S18" s="431" t="s">
        <v>1188</v>
      </c>
      <c r="T18" s="429"/>
      <c r="U18" s="440"/>
      <c r="V18" s="344"/>
      <c r="W18"/>
      <c r="X18"/>
      <c r="Y18"/>
      <c r="Z18" s="729">
        <v>81.801680000000005</v>
      </c>
      <c r="AA18" s="729">
        <v>18.145849999999999</v>
      </c>
      <c r="AB18" s="726">
        <v>75.136200000000002</v>
      </c>
      <c r="AC18" s="726">
        <v>10.635899999999999</v>
      </c>
      <c r="AD18" s="728">
        <v>23.5615425616</v>
      </c>
      <c r="AE18" s="726">
        <v>5.2350000000000003</v>
      </c>
      <c r="AF18" s="726">
        <v>0.82799999999999996</v>
      </c>
      <c r="AG18" s="726">
        <v>3.57</v>
      </c>
      <c r="AH18" s="726">
        <v>99.379000000000005</v>
      </c>
      <c r="AI18" s="725">
        <v>1848.6089999999999</v>
      </c>
      <c r="AJ18" s="726">
        <v>5.46272</v>
      </c>
      <c r="AK18" s="726">
        <v>6.5030000000000001</v>
      </c>
      <c r="AL18" s="726">
        <v>358.00920000000002</v>
      </c>
      <c r="AM18" s="726">
        <v>1.3546899999999999</v>
      </c>
      <c r="AN18" s="724">
        <v>147772691.90000001</v>
      </c>
      <c r="AO18" s="727">
        <v>-0.30384240000000001</v>
      </c>
      <c r="AP18" s="724">
        <v>387713.90487000003</v>
      </c>
      <c r="AQ18" s="727">
        <v>-0.3164247</v>
      </c>
      <c r="AR18" s="726">
        <v>170.92949999999999</v>
      </c>
      <c r="AS18" s="724" t="s">
        <v>473</v>
      </c>
      <c r="AT18" s="726">
        <v>9.0469000000000008</v>
      </c>
    </row>
    <row r="19" spans="1:46" ht="13">
      <c r="A19" s="2" t="s">
        <v>895</v>
      </c>
      <c r="B19" s="2" t="s">
        <v>1244</v>
      </c>
      <c r="C19" s="15">
        <v>8.6111111111111097E-2</v>
      </c>
      <c r="E19" s="272">
        <v>600</v>
      </c>
      <c r="F19" s="274" t="s">
        <v>1039</v>
      </c>
      <c r="G19" s="272">
        <v>871</v>
      </c>
      <c r="H19" s="277">
        <v>781</v>
      </c>
      <c r="I19" t="s">
        <v>1300</v>
      </c>
      <c r="J19" s="317" t="s">
        <v>796</v>
      </c>
      <c r="K19" s="317">
        <v>4</v>
      </c>
      <c r="L19" s="317">
        <v>180</v>
      </c>
      <c r="M19" s="317">
        <v>7698.9647000000004</v>
      </c>
      <c r="S19" s="431" t="s">
        <v>1100</v>
      </c>
      <c r="T19" s="429">
        <v>0</v>
      </c>
      <c r="U19" s="440">
        <v>0</v>
      </c>
      <c r="V19" s="344" t="s">
        <v>12</v>
      </c>
      <c r="W19" s="725">
        <v>93.976333459126721</v>
      </c>
      <c r="X19" s="725">
        <v>-10.38385987167681</v>
      </c>
      <c r="Y19" s="725">
        <v>169.06725766863678</v>
      </c>
      <c r="Z19" s="729">
        <v>81.913049999999998</v>
      </c>
      <c r="AA19" s="729">
        <v>18.161020000000001</v>
      </c>
      <c r="AB19" s="726">
        <v>76.5304</v>
      </c>
      <c r="AC19" s="726">
        <v>13.026300000000001</v>
      </c>
      <c r="AD19" s="728">
        <v>23.762090156599999</v>
      </c>
      <c r="AE19" s="726">
        <v>4.3360000000000003</v>
      </c>
      <c r="AF19" s="726">
        <v>0.68600000000000005</v>
      </c>
      <c r="AG19" s="726">
        <v>3.57</v>
      </c>
      <c r="AH19" s="726">
        <v>99.367999999999995</v>
      </c>
      <c r="AI19" s="725">
        <v>1849.694</v>
      </c>
      <c r="AJ19" s="726">
        <v>5.46021</v>
      </c>
      <c r="AK19" s="726">
        <v>6.4950099999999997</v>
      </c>
      <c r="AL19" s="726">
        <v>357.90811000000002</v>
      </c>
      <c r="AM19" s="726">
        <v>1.35486</v>
      </c>
      <c r="AN19" s="724">
        <v>147772472.59999999</v>
      </c>
      <c r="AO19" s="727">
        <v>-0.30534509999999998</v>
      </c>
      <c r="AP19" s="724">
        <v>387486.37102999998</v>
      </c>
      <c r="AQ19" s="727">
        <v>-0.31546800000000003</v>
      </c>
      <c r="AR19" s="726">
        <v>170.85290000000001</v>
      </c>
      <c r="AS19" s="724" t="s">
        <v>473</v>
      </c>
      <c r="AT19" s="726">
        <v>9.1234000000000002</v>
      </c>
    </row>
    <row r="20" spans="1:46" ht="13">
      <c r="A20" s="2" t="s">
        <v>437</v>
      </c>
      <c r="B20" s="2" t="s">
        <v>1221</v>
      </c>
      <c r="C20" s="15">
        <v>0.11874999999999999</v>
      </c>
      <c r="E20" s="272">
        <v>600</v>
      </c>
      <c r="F20" s="274" t="s">
        <v>1039</v>
      </c>
      <c r="G20" s="272">
        <v>871</v>
      </c>
      <c r="H20" s="277">
        <v>781</v>
      </c>
      <c r="I20" t="s">
        <v>1300</v>
      </c>
      <c r="J20" s="317" t="s">
        <v>796</v>
      </c>
      <c r="K20" s="317">
        <v>4</v>
      </c>
      <c r="L20" s="317">
        <v>180</v>
      </c>
      <c r="M20" s="317">
        <v>7698.9647000000004</v>
      </c>
      <c r="S20" s="431" t="s">
        <v>652</v>
      </c>
      <c r="T20" s="429">
        <v>0</v>
      </c>
      <c r="U20" s="440">
        <v>0</v>
      </c>
      <c r="V20" s="344" t="s">
        <v>13</v>
      </c>
      <c r="W20" s="725">
        <v>-86.228178084513388</v>
      </c>
      <c r="X20" s="725">
        <v>16.780104799033456</v>
      </c>
      <c r="Y20" s="725">
        <v>168.68163281013176</v>
      </c>
      <c r="Z20" s="729">
        <v>82.328509999999994</v>
      </c>
      <c r="AA20" s="729">
        <v>18.219159999999999</v>
      </c>
      <c r="AB20" s="726">
        <v>81.929100000000005</v>
      </c>
      <c r="AC20" s="726">
        <v>22.5245</v>
      </c>
      <c r="AD20" s="728">
        <v>0.54756823700000001</v>
      </c>
      <c r="AE20" s="726">
        <v>2.5920000000000001</v>
      </c>
      <c r="AF20" s="726">
        <v>0.41</v>
      </c>
      <c r="AG20" s="726">
        <v>3.58</v>
      </c>
      <c r="AH20" s="726">
        <v>99.328000000000003</v>
      </c>
      <c r="AI20" s="725">
        <v>1853.8810000000001</v>
      </c>
      <c r="AJ20" s="726">
        <v>5.4303100000000004</v>
      </c>
      <c r="AK20" s="726">
        <v>6.4628800000000002</v>
      </c>
      <c r="AL20" s="726">
        <v>357.51217000000003</v>
      </c>
      <c r="AM20" s="726">
        <v>1.35551</v>
      </c>
      <c r="AN20" s="724">
        <v>147771603.30000001</v>
      </c>
      <c r="AO20" s="727">
        <v>-0.31122460000000002</v>
      </c>
      <c r="AP20" s="724">
        <v>386611.21156999998</v>
      </c>
      <c r="AQ20" s="727">
        <v>-0.30288700000000002</v>
      </c>
      <c r="AR20" s="726">
        <v>170.566</v>
      </c>
      <c r="AS20" s="724" t="s">
        <v>473</v>
      </c>
      <c r="AT20" s="726">
        <v>9.4094999999999995</v>
      </c>
    </row>
    <row r="21" spans="1:46" ht="13">
      <c r="A21" s="2" t="s">
        <v>437</v>
      </c>
      <c r="B21" s="2" t="s">
        <v>1182</v>
      </c>
      <c r="C21" s="15">
        <v>0.147916666666667</v>
      </c>
      <c r="E21" s="272">
        <v>600</v>
      </c>
      <c r="F21" s="274" t="s">
        <v>1039</v>
      </c>
      <c r="G21" s="272">
        <v>871</v>
      </c>
      <c r="H21" s="277">
        <v>781</v>
      </c>
      <c r="I21" s="324" t="s">
        <v>792</v>
      </c>
      <c r="J21" s="317" t="s">
        <v>796</v>
      </c>
      <c r="K21" s="317">
        <v>4</v>
      </c>
      <c r="L21" s="317">
        <v>180</v>
      </c>
      <c r="M21" s="317">
        <v>7698.9647000000004</v>
      </c>
      <c r="S21" s="431" t="s">
        <v>652</v>
      </c>
      <c r="T21" s="429">
        <v>0</v>
      </c>
      <c r="U21" s="440">
        <v>0</v>
      </c>
      <c r="V21" s="344" t="s">
        <v>203</v>
      </c>
      <c r="W21" s="725">
        <v>-85.989874598241641</v>
      </c>
      <c r="X21" s="725">
        <v>14.697717679947749</v>
      </c>
      <c r="Y21" s="725">
        <v>385.83936218581221</v>
      </c>
      <c r="Z21" s="729">
        <v>82.672430000000006</v>
      </c>
      <c r="AA21" s="729">
        <v>18.26821</v>
      </c>
      <c r="AB21" s="726">
        <v>86.853800000000007</v>
      </c>
      <c r="AC21" s="726">
        <v>31.1435</v>
      </c>
      <c r="AD21" s="728">
        <v>1.2494848194999999</v>
      </c>
      <c r="AE21" s="726">
        <v>1.927</v>
      </c>
      <c r="AF21" s="726">
        <v>0.30499999999999999</v>
      </c>
      <c r="AG21" s="726">
        <v>3.59</v>
      </c>
      <c r="AH21" s="726">
        <v>99.293999999999997</v>
      </c>
      <c r="AI21" s="725">
        <v>1857.421</v>
      </c>
      <c r="AJ21" s="726">
        <v>5.3771199999999997</v>
      </c>
      <c r="AK21" s="726">
        <v>6.4344599999999996</v>
      </c>
      <c r="AL21" s="726">
        <v>357.15834999999998</v>
      </c>
      <c r="AM21" s="726">
        <v>1.3561000000000001</v>
      </c>
      <c r="AN21" s="724">
        <v>147770812.40000001</v>
      </c>
      <c r="AO21" s="727">
        <v>-0.31646980000000002</v>
      </c>
      <c r="AP21" s="724">
        <v>385874.50855000003</v>
      </c>
      <c r="AQ21" s="727">
        <v>-0.280024</v>
      </c>
      <c r="AR21" s="726">
        <v>170.32740000000001</v>
      </c>
      <c r="AS21" s="724" t="s">
        <v>473</v>
      </c>
      <c r="AT21" s="726">
        <v>9.6476000000000006</v>
      </c>
    </row>
    <row r="22" spans="1:46" ht="13">
      <c r="A22" s="2" t="s">
        <v>1188</v>
      </c>
      <c r="B22" s="2" t="s">
        <v>582</v>
      </c>
      <c r="C22" s="15">
        <v>0.156944444444444</v>
      </c>
      <c r="E22" s="272">
        <v>30</v>
      </c>
      <c r="F22" s="274" t="s">
        <v>1037</v>
      </c>
      <c r="G22" s="274">
        <v>1190</v>
      </c>
      <c r="H22" s="279">
        <v>1103</v>
      </c>
      <c r="I22" t="s">
        <v>1181</v>
      </c>
      <c r="J22" s="317" t="s">
        <v>796</v>
      </c>
      <c r="K22" s="317">
        <v>4</v>
      </c>
      <c r="L22" s="317">
        <v>180</v>
      </c>
      <c r="M22" s="317">
        <v>5889.9508999999998</v>
      </c>
      <c r="N22" s="321" t="s">
        <v>397</v>
      </c>
      <c r="S22" s="431" t="s">
        <v>1188</v>
      </c>
      <c r="T22" s="429"/>
      <c r="U22" s="440"/>
      <c r="V22" s="344"/>
      <c r="W22"/>
      <c r="X22"/>
      <c r="Y22"/>
      <c r="Z22" s="729">
        <v>82.735129999999998</v>
      </c>
      <c r="AA22" s="729">
        <v>18.27712</v>
      </c>
      <c r="AB22" s="726">
        <v>87.825100000000006</v>
      </c>
      <c r="AC22" s="726">
        <v>32.793999999999997</v>
      </c>
      <c r="AD22" s="728">
        <v>1.3831832162</v>
      </c>
      <c r="AE22" s="726">
        <v>1.841</v>
      </c>
      <c r="AF22" s="726">
        <v>0.29099999999999998</v>
      </c>
      <c r="AG22" s="726">
        <v>3.59</v>
      </c>
      <c r="AH22" s="726">
        <v>99.287000000000006</v>
      </c>
      <c r="AI22" s="725">
        <v>1858.0619999999999</v>
      </c>
      <c r="AJ22" s="726">
        <v>5.3642599999999998</v>
      </c>
      <c r="AK22" s="726">
        <v>6.4292199999999999</v>
      </c>
      <c r="AL22" s="726">
        <v>357.09096</v>
      </c>
      <c r="AM22" s="726">
        <v>1.3562099999999999</v>
      </c>
      <c r="AN22" s="724">
        <v>147770660.19999999</v>
      </c>
      <c r="AO22" s="727">
        <v>-0.31746799999999997</v>
      </c>
      <c r="AP22" s="724">
        <v>385741.41567000002</v>
      </c>
      <c r="AQ22" s="727">
        <v>-0.27447539999999998</v>
      </c>
      <c r="AR22" s="726">
        <v>170.28380000000001</v>
      </c>
      <c r="AS22" s="724" t="s">
        <v>473</v>
      </c>
      <c r="AT22" s="726">
        <v>9.6911000000000005</v>
      </c>
    </row>
    <row r="23" spans="1:46" ht="13">
      <c r="A23" s="2" t="s">
        <v>895</v>
      </c>
      <c r="B23" s="2" t="s">
        <v>794</v>
      </c>
      <c r="C23" s="15">
        <v>0.15902777777777799</v>
      </c>
      <c r="E23" s="272">
        <v>600</v>
      </c>
      <c r="F23" s="274" t="s">
        <v>1037</v>
      </c>
      <c r="G23" s="274">
        <v>1190</v>
      </c>
      <c r="H23" s="279">
        <v>1103</v>
      </c>
      <c r="I23" t="s">
        <v>1300</v>
      </c>
      <c r="J23" s="317" t="s">
        <v>796</v>
      </c>
      <c r="K23" s="317">
        <v>4</v>
      </c>
      <c r="L23" s="317">
        <v>180</v>
      </c>
      <c r="M23" s="317">
        <v>5889.9508999999998</v>
      </c>
      <c r="S23" s="431" t="s">
        <v>1100</v>
      </c>
      <c r="T23" s="429">
        <v>0</v>
      </c>
      <c r="U23" s="440">
        <v>0</v>
      </c>
      <c r="V23" s="344" t="s">
        <v>12</v>
      </c>
      <c r="W23" s="725">
        <v>93.873083582260989</v>
      </c>
      <c r="X23" s="725">
        <v>-10.440248515873174</v>
      </c>
      <c r="Y23" s="725">
        <v>168.25644887153908</v>
      </c>
      <c r="Z23" s="729">
        <v>82.796959999999999</v>
      </c>
      <c r="AA23" s="729">
        <v>18.285869999999999</v>
      </c>
      <c r="AB23" s="726">
        <v>88.8125</v>
      </c>
      <c r="AC23" s="726">
        <v>34.446199999999997</v>
      </c>
      <c r="AD23" s="728">
        <v>1.5168816129</v>
      </c>
      <c r="AE23" s="726">
        <v>1.7629999999999999</v>
      </c>
      <c r="AF23" s="726">
        <v>0.27900000000000003</v>
      </c>
      <c r="AG23" s="726">
        <v>3.59</v>
      </c>
      <c r="AH23" s="726">
        <v>99.281000000000006</v>
      </c>
      <c r="AI23" s="725">
        <v>1858.69</v>
      </c>
      <c r="AJ23" s="726">
        <v>5.3505500000000001</v>
      </c>
      <c r="AK23" s="726">
        <v>6.4240599999999999</v>
      </c>
      <c r="AL23" s="726">
        <v>357.02357000000001</v>
      </c>
      <c r="AM23" s="726">
        <v>1.35632</v>
      </c>
      <c r="AN23" s="724">
        <v>147770507.59999999</v>
      </c>
      <c r="AO23" s="727">
        <v>-0.31846580000000002</v>
      </c>
      <c r="AP23" s="724">
        <v>385611.07485999999</v>
      </c>
      <c r="AQ23" s="727">
        <v>-0.26855800000000002</v>
      </c>
      <c r="AR23" s="726">
        <v>170.24080000000001</v>
      </c>
      <c r="AS23" s="724" t="s">
        <v>473</v>
      </c>
      <c r="AT23" s="726">
        <v>9.734</v>
      </c>
    </row>
    <row r="24" spans="1:46" ht="13">
      <c r="A24" s="2" t="s">
        <v>895</v>
      </c>
      <c r="B24" s="2" t="s">
        <v>795</v>
      </c>
      <c r="C24" s="15">
        <v>0.16805555555555601</v>
      </c>
      <c r="E24" s="272">
        <v>600</v>
      </c>
      <c r="F24" s="274" t="s">
        <v>1037</v>
      </c>
      <c r="G24" s="274">
        <v>1190</v>
      </c>
      <c r="H24" s="279">
        <v>1103</v>
      </c>
      <c r="I24" s="324" t="s">
        <v>792</v>
      </c>
      <c r="J24" s="317" t="s">
        <v>796</v>
      </c>
      <c r="K24" s="317">
        <v>4</v>
      </c>
      <c r="L24" s="317">
        <v>180</v>
      </c>
      <c r="M24" s="317">
        <v>5889.9508999999998</v>
      </c>
      <c r="S24" s="431" t="s">
        <v>1100</v>
      </c>
      <c r="T24" s="429">
        <v>0</v>
      </c>
      <c r="U24" s="440">
        <v>0</v>
      </c>
      <c r="V24" s="344" t="s">
        <v>200</v>
      </c>
      <c r="W24" s="725">
        <v>93.986365941249218</v>
      </c>
      <c r="X24" s="725">
        <v>-8.9890027978322227</v>
      </c>
      <c r="Y24" s="725">
        <v>385.37966476952442</v>
      </c>
      <c r="Z24" s="729">
        <v>82.895619999999994</v>
      </c>
      <c r="AA24" s="729">
        <v>18.29973</v>
      </c>
      <c r="AB24" s="726">
        <v>90.458100000000002</v>
      </c>
      <c r="AC24" s="726">
        <v>37.133400000000002</v>
      </c>
      <c r="AD24" s="728">
        <v>1.7341415075</v>
      </c>
      <c r="AE24" s="726">
        <v>1.653</v>
      </c>
      <c r="AF24" s="726">
        <v>0.26100000000000001</v>
      </c>
      <c r="AG24" s="726">
        <v>3.59</v>
      </c>
      <c r="AH24" s="726">
        <v>99.271000000000001</v>
      </c>
      <c r="AI24" s="725">
        <v>1859.681</v>
      </c>
      <c r="AJ24" s="726">
        <v>5.3265200000000004</v>
      </c>
      <c r="AK24" s="726">
        <v>6.4158900000000001</v>
      </c>
      <c r="AL24" s="726">
        <v>356.91404999999997</v>
      </c>
      <c r="AM24" s="726">
        <v>1.3565</v>
      </c>
      <c r="AN24" s="724">
        <v>147770258.59999999</v>
      </c>
      <c r="AO24" s="727">
        <v>-0.3200867</v>
      </c>
      <c r="AP24" s="724">
        <v>385405.59172000003</v>
      </c>
      <c r="AQ24" s="727">
        <v>-0.25817230000000002</v>
      </c>
      <c r="AR24" s="726">
        <v>170.172</v>
      </c>
      <c r="AS24" s="724" t="s">
        <v>473</v>
      </c>
      <c r="AT24" s="726">
        <v>9.8026999999999997</v>
      </c>
    </row>
    <row r="25" spans="1:46" ht="13">
      <c r="A25" s="2" t="s">
        <v>1345</v>
      </c>
      <c r="B25" s="2" t="s">
        <v>797</v>
      </c>
      <c r="C25" s="15">
        <v>0.17777777777777801</v>
      </c>
      <c r="E25" s="272">
        <v>600</v>
      </c>
      <c r="F25" s="274" t="s">
        <v>1037</v>
      </c>
      <c r="G25" s="274">
        <v>1190</v>
      </c>
      <c r="H25" s="279">
        <v>1103</v>
      </c>
      <c r="I25" t="s">
        <v>1300</v>
      </c>
      <c r="J25" s="317" t="s">
        <v>796</v>
      </c>
      <c r="K25" s="317">
        <v>4</v>
      </c>
      <c r="L25" s="317">
        <v>180</v>
      </c>
      <c r="M25" s="317">
        <v>5889.9508999999998</v>
      </c>
      <c r="S25" s="431" t="s">
        <v>1262</v>
      </c>
      <c r="T25" s="429">
        <v>0</v>
      </c>
      <c r="U25" s="440">
        <v>0</v>
      </c>
      <c r="V25" s="344" t="s">
        <v>13</v>
      </c>
      <c r="W25" s="725">
        <v>-83.665323770299025</v>
      </c>
      <c r="X25" s="725">
        <v>-6.6347332458429777</v>
      </c>
      <c r="Y25" s="725">
        <v>168.07628617782711</v>
      </c>
      <c r="Z25" s="729">
        <v>82.999430000000004</v>
      </c>
      <c r="AA25" s="729">
        <v>18.314109999999999</v>
      </c>
      <c r="AB25" s="726">
        <v>92.300399999999996</v>
      </c>
      <c r="AC25" s="726">
        <v>40.028399999999998</v>
      </c>
      <c r="AD25" s="728">
        <v>1.9681137017000001</v>
      </c>
      <c r="AE25" s="726">
        <v>1.552</v>
      </c>
      <c r="AF25" s="726">
        <v>0.245</v>
      </c>
      <c r="AG25" s="726">
        <v>3.59</v>
      </c>
      <c r="AH25" s="726">
        <v>99.26</v>
      </c>
      <c r="AI25" s="725">
        <v>1860.703</v>
      </c>
      <c r="AJ25" s="726">
        <v>5.29826</v>
      </c>
      <c r="AK25" s="726">
        <v>6.4074099999999996</v>
      </c>
      <c r="AL25" s="726">
        <v>356.79611</v>
      </c>
      <c r="AM25" s="726">
        <v>1.35669</v>
      </c>
      <c r="AN25" s="724">
        <v>147769989</v>
      </c>
      <c r="AO25" s="727">
        <v>-0.32183129999999999</v>
      </c>
      <c r="AP25" s="724">
        <v>385193.78873999999</v>
      </c>
      <c r="AQ25" s="727">
        <v>-0.2459519</v>
      </c>
      <c r="AR25" s="726">
        <v>170.09950000000001</v>
      </c>
      <c r="AS25" s="724" t="s">
        <v>473</v>
      </c>
      <c r="AT25" s="726">
        <v>9.875</v>
      </c>
    </row>
    <row r="26" spans="1:46" ht="13">
      <c r="A26" s="2" t="s">
        <v>1345</v>
      </c>
      <c r="B26" s="2" t="s">
        <v>798</v>
      </c>
      <c r="C26" s="15">
        <v>0.186805555555556</v>
      </c>
      <c r="E26" s="272">
        <v>600</v>
      </c>
      <c r="F26" s="274" t="s">
        <v>1037</v>
      </c>
      <c r="G26" s="274">
        <v>1190</v>
      </c>
      <c r="H26" s="279">
        <v>1103</v>
      </c>
      <c r="I26" s="324" t="s">
        <v>792</v>
      </c>
      <c r="J26" s="317" t="s">
        <v>796</v>
      </c>
      <c r="K26" s="317">
        <v>4</v>
      </c>
      <c r="L26" s="317">
        <v>180</v>
      </c>
      <c r="M26" s="317">
        <v>5889.9508999999998</v>
      </c>
      <c r="S26" s="431" t="s">
        <v>1262</v>
      </c>
      <c r="T26" s="429">
        <v>0</v>
      </c>
      <c r="U26" s="440">
        <v>0</v>
      </c>
      <c r="V26" s="344" t="s">
        <v>203</v>
      </c>
      <c r="W26" s="725">
        <v>-83.702679934352773</v>
      </c>
      <c r="X26" s="725">
        <v>-6.2739156043089395</v>
      </c>
      <c r="Y26" s="725">
        <v>384.97435750238083</v>
      </c>
      <c r="Z26" s="729">
        <v>83.093639999999994</v>
      </c>
      <c r="AA26" s="729">
        <v>18.326920000000001</v>
      </c>
      <c r="AB26" s="726">
        <v>94.092600000000004</v>
      </c>
      <c r="AC26" s="726">
        <v>42.714799999999997</v>
      </c>
      <c r="AD26" s="728">
        <v>2.1853735962999998</v>
      </c>
      <c r="AE26" s="726">
        <v>1.472</v>
      </c>
      <c r="AF26" s="726">
        <v>0.23300000000000001</v>
      </c>
      <c r="AG26" s="726">
        <v>3.59</v>
      </c>
      <c r="AH26" s="726">
        <v>99.25</v>
      </c>
      <c r="AI26" s="725">
        <v>1861.6079999999999</v>
      </c>
      <c r="AJ26" s="726">
        <v>5.2698999999999998</v>
      </c>
      <c r="AK26" s="726">
        <v>6.3998900000000001</v>
      </c>
      <c r="AL26" s="726">
        <v>356.6866</v>
      </c>
      <c r="AM26" s="726">
        <v>1.35687</v>
      </c>
      <c r="AN26" s="724">
        <v>147769737.30000001</v>
      </c>
      <c r="AO26" s="727">
        <v>-0.32345040000000003</v>
      </c>
      <c r="AP26" s="724">
        <v>385006.679</v>
      </c>
      <c r="AQ26" s="727">
        <v>-0.23367789999999999</v>
      </c>
      <c r="AR26" s="726">
        <v>170.03360000000001</v>
      </c>
      <c r="AS26" s="724" t="s">
        <v>473</v>
      </c>
      <c r="AT26" s="726">
        <v>9.9406999999999996</v>
      </c>
    </row>
    <row r="27" spans="1:46" ht="13">
      <c r="A27" s="2" t="s">
        <v>1345</v>
      </c>
      <c r="B27" s="2" t="s">
        <v>799</v>
      </c>
      <c r="C27" s="15">
        <v>0.2</v>
      </c>
      <c r="E27" s="272">
        <v>600</v>
      </c>
      <c r="F27" s="274" t="s">
        <v>1037</v>
      </c>
      <c r="G27" s="274">
        <v>1190</v>
      </c>
      <c r="H27" s="279">
        <v>1103</v>
      </c>
      <c r="I27" s="330" t="s">
        <v>229</v>
      </c>
      <c r="J27" s="317" t="s">
        <v>796</v>
      </c>
      <c r="K27" s="317">
        <v>4</v>
      </c>
      <c r="L27" s="317">
        <v>180</v>
      </c>
      <c r="M27" s="317">
        <v>5889.9508999999998</v>
      </c>
      <c r="S27" s="431" t="s">
        <v>1262</v>
      </c>
      <c r="T27" s="429">
        <v>28</v>
      </c>
      <c r="U27" s="440">
        <v>0</v>
      </c>
      <c r="V27" s="344" t="s">
        <v>13</v>
      </c>
      <c r="W27" s="725">
        <v>-83.744238435070457</v>
      </c>
      <c r="X27" s="725">
        <v>-5.6277688526670495</v>
      </c>
      <c r="Y27" s="725">
        <v>910.5431985404316</v>
      </c>
      <c r="Z27" s="729">
        <v>83.227729999999994</v>
      </c>
      <c r="AA27" s="729">
        <v>18.344629999999999</v>
      </c>
      <c r="AB27" s="726">
        <v>96.893500000000003</v>
      </c>
      <c r="AC27" s="726">
        <v>46.631799999999998</v>
      </c>
      <c r="AD27" s="728">
        <v>2.5029072883999999</v>
      </c>
      <c r="AE27" s="726">
        <v>1.3740000000000001</v>
      </c>
      <c r="AF27" s="726">
        <v>0.217</v>
      </c>
      <c r="AG27" s="726">
        <v>3.6</v>
      </c>
      <c r="AH27" s="726">
        <v>99.236000000000004</v>
      </c>
      <c r="AI27" s="725">
        <v>1862.8440000000001</v>
      </c>
      <c r="AJ27" s="726">
        <v>5.22492</v>
      </c>
      <c r="AK27" s="726">
        <v>6.3895999999999997</v>
      </c>
      <c r="AL27" s="726">
        <v>356.52654000000001</v>
      </c>
      <c r="AM27" s="726">
        <v>1.35714</v>
      </c>
      <c r="AN27" s="724">
        <v>147769367.19999999</v>
      </c>
      <c r="AO27" s="727">
        <v>-0.32581539999999998</v>
      </c>
      <c r="AP27" s="724">
        <v>384751.21802999999</v>
      </c>
      <c r="AQ27" s="727">
        <v>-0.21421129999999999</v>
      </c>
      <c r="AR27" s="726">
        <v>169.93950000000001</v>
      </c>
      <c r="AS27" s="724" t="s">
        <v>473</v>
      </c>
      <c r="AT27" s="726">
        <v>10.034599999999999</v>
      </c>
    </row>
    <row r="28" spans="1:46" ht="13">
      <c r="A28" s="2" t="s">
        <v>1345</v>
      </c>
      <c r="B28" s="2" t="s">
        <v>800</v>
      </c>
      <c r="C28" s="15">
        <v>0.210416666666667</v>
      </c>
      <c r="E28" s="272">
        <v>600</v>
      </c>
      <c r="F28" s="274" t="s">
        <v>1037</v>
      </c>
      <c r="G28" s="274">
        <v>1190</v>
      </c>
      <c r="H28" s="279">
        <v>1103</v>
      </c>
      <c r="I28" s="330" t="s">
        <v>230</v>
      </c>
      <c r="J28" s="317" t="s">
        <v>796</v>
      </c>
      <c r="K28" s="317">
        <v>4</v>
      </c>
      <c r="L28" s="317">
        <v>180</v>
      </c>
      <c r="M28" s="317">
        <v>5889.9508999999998</v>
      </c>
      <c r="S28" s="431" t="s">
        <v>1262</v>
      </c>
      <c r="T28" s="429">
        <v>42</v>
      </c>
      <c r="U28" s="440">
        <v>0</v>
      </c>
      <c r="V28" s="344" t="s">
        <v>13</v>
      </c>
      <c r="W28" s="725">
        <v>-83.765464804209813</v>
      </c>
      <c r="X28" s="725">
        <v>-5.2890599835123817</v>
      </c>
      <c r="Y28" s="725">
        <v>1281.3137823589036</v>
      </c>
      <c r="Z28" s="729">
        <v>83.330740000000006</v>
      </c>
      <c r="AA28" s="729">
        <v>18.357700000000001</v>
      </c>
      <c r="AB28" s="726">
        <v>99.301000000000002</v>
      </c>
      <c r="AC28" s="726">
        <v>49.709699999999998</v>
      </c>
      <c r="AD28" s="728">
        <v>2.7535917822</v>
      </c>
      <c r="AE28" s="726">
        <v>1.31</v>
      </c>
      <c r="AF28" s="726">
        <v>0.20699999999999999</v>
      </c>
      <c r="AG28" s="726">
        <v>3.6</v>
      </c>
      <c r="AH28" s="726">
        <v>99.224999999999994</v>
      </c>
      <c r="AI28" s="725">
        <v>1863.742</v>
      </c>
      <c r="AJ28" s="726">
        <v>5.1866199999999996</v>
      </c>
      <c r="AK28" s="726">
        <v>6.3821500000000002</v>
      </c>
      <c r="AL28" s="726">
        <v>356.40017</v>
      </c>
      <c r="AM28" s="726">
        <v>1.35734</v>
      </c>
      <c r="AN28" s="724">
        <v>147769073.09999999</v>
      </c>
      <c r="AO28" s="727">
        <v>-0.32768120000000001</v>
      </c>
      <c r="AP28" s="724">
        <v>384565.81349999999</v>
      </c>
      <c r="AQ28" s="727">
        <v>-0.19763339999999999</v>
      </c>
      <c r="AR28" s="726">
        <v>169.86699999999999</v>
      </c>
      <c r="AS28" s="724" t="s">
        <v>473</v>
      </c>
      <c r="AT28" s="726">
        <v>10.1069</v>
      </c>
    </row>
    <row r="29" spans="1:46" ht="13">
      <c r="A29" s="2" t="s">
        <v>1188</v>
      </c>
      <c r="B29" s="2" t="s">
        <v>1040</v>
      </c>
      <c r="C29" s="15">
        <v>0.22013888888888899</v>
      </c>
      <c r="E29" s="272">
        <v>30</v>
      </c>
      <c r="F29" s="274" t="s">
        <v>1037</v>
      </c>
      <c r="G29" s="274">
        <v>1190</v>
      </c>
      <c r="H29" s="279">
        <v>1103</v>
      </c>
      <c r="I29" t="s">
        <v>1181</v>
      </c>
      <c r="J29" s="317" t="s">
        <v>796</v>
      </c>
      <c r="K29" s="317">
        <v>4</v>
      </c>
      <c r="L29" s="317">
        <v>180</v>
      </c>
      <c r="M29" s="317">
        <v>5889.9508999999998</v>
      </c>
      <c r="S29" s="431" t="s">
        <v>1188</v>
      </c>
      <c r="T29" s="429"/>
      <c r="U29" s="440"/>
      <c r="V29" s="344"/>
      <c r="W29"/>
      <c r="X29"/>
      <c r="Y29"/>
      <c r="Z29" s="729">
        <v>83.391409999999993</v>
      </c>
      <c r="AA29" s="729">
        <v>18.365130000000001</v>
      </c>
      <c r="AB29" s="726">
        <v>100.8502</v>
      </c>
      <c r="AC29" s="726">
        <v>51.547199999999997</v>
      </c>
      <c r="AD29" s="728">
        <v>2.9040024784999998</v>
      </c>
      <c r="AE29" s="726">
        <v>1.276</v>
      </c>
      <c r="AF29" s="726">
        <v>0.20200000000000001</v>
      </c>
      <c r="AG29" s="726">
        <v>3.6</v>
      </c>
      <c r="AH29" s="726">
        <v>99.218000000000004</v>
      </c>
      <c r="AI29" s="725">
        <v>1864.2460000000001</v>
      </c>
      <c r="AJ29" s="726">
        <v>5.1625300000000003</v>
      </c>
      <c r="AK29" s="726">
        <v>6.3779899999999996</v>
      </c>
      <c r="AL29" s="726">
        <v>356.32434999999998</v>
      </c>
      <c r="AM29" s="726">
        <v>1.35747</v>
      </c>
      <c r="AN29" s="724">
        <v>147768895.90000001</v>
      </c>
      <c r="AO29" s="727">
        <v>-0.32880009999999998</v>
      </c>
      <c r="AP29" s="724">
        <v>384461.89308000001</v>
      </c>
      <c r="AQ29" s="727">
        <v>-0.18720429999999999</v>
      </c>
      <c r="AR29" s="726">
        <v>169.82419999999999</v>
      </c>
      <c r="AS29" s="724" t="s">
        <v>473</v>
      </c>
      <c r="AT29" s="726">
        <v>10.1496</v>
      </c>
    </row>
    <row r="30" spans="1:46" ht="13">
      <c r="A30" s="2" t="s">
        <v>1172</v>
      </c>
      <c r="B30" s="2" t="s">
        <v>946</v>
      </c>
      <c r="C30" s="15">
        <v>0.22152777777777799</v>
      </c>
      <c r="E30" s="272">
        <v>600</v>
      </c>
      <c r="F30" s="274" t="s">
        <v>1037</v>
      </c>
      <c r="G30" s="274">
        <v>1190</v>
      </c>
      <c r="H30" s="279">
        <v>1103</v>
      </c>
      <c r="I30" t="s">
        <v>284</v>
      </c>
      <c r="J30" s="317" t="s">
        <v>796</v>
      </c>
      <c r="K30" s="317">
        <v>4</v>
      </c>
      <c r="L30" s="317">
        <v>180</v>
      </c>
      <c r="M30" s="317">
        <v>5889.9508999999998</v>
      </c>
      <c r="S30"/>
      <c r="T30" s="429"/>
      <c r="U30" s="440"/>
      <c r="V30" s="344"/>
      <c r="W30"/>
      <c r="X30"/>
      <c r="Y30"/>
      <c r="Z30" s="271"/>
      <c r="AA30" s="271"/>
      <c r="AB30" s="268"/>
      <c r="AC30" s="268"/>
      <c r="AD30" s="270"/>
      <c r="AE30" s="268"/>
      <c r="AF30" s="268"/>
      <c r="AG30" s="268"/>
      <c r="AH30" s="268"/>
      <c r="AI30" s="267"/>
      <c r="AJ30" s="268"/>
      <c r="AK30" s="268"/>
      <c r="AL30" s="268"/>
      <c r="AM30" s="268"/>
      <c r="AN30" s="290"/>
      <c r="AO30" s="269"/>
      <c r="AP30" s="266"/>
      <c r="AQ30" s="269"/>
      <c r="AR30" s="268"/>
      <c r="AS30" s="266"/>
      <c r="AT30" s="268"/>
    </row>
    <row r="31" spans="1:46" ht="13">
      <c r="A31" s="2" t="s">
        <v>1338</v>
      </c>
      <c r="B31" s="2" t="s">
        <v>1324</v>
      </c>
      <c r="C31" s="15">
        <v>0.24027777777777801</v>
      </c>
      <c r="D31" s="15">
        <v>0</v>
      </c>
      <c r="E31" s="272">
        <v>30</v>
      </c>
      <c r="F31" s="274" t="s">
        <v>1037</v>
      </c>
      <c r="G31" s="272">
        <v>1190</v>
      </c>
      <c r="H31" s="277">
        <v>996</v>
      </c>
      <c r="I31" s="35" t="s">
        <v>526</v>
      </c>
      <c r="J31" s="274" t="s">
        <v>1258</v>
      </c>
      <c r="K31" s="274">
        <v>4</v>
      </c>
      <c r="L31" s="274">
        <v>180</v>
      </c>
      <c r="M31" s="274">
        <v>5891.451</v>
      </c>
      <c r="N31" s="52" t="s">
        <v>285</v>
      </c>
      <c r="O31" s="100">
        <v>266.10000000000002</v>
      </c>
      <c r="P31" s="100">
        <v>261.60000000000002</v>
      </c>
      <c r="S31"/>
      <c r="T31" s="429"/>
      <c r="U31" s="440"/>
      <c r="V31" s="344"/>
      <c r="W31"/>
      <c r="X31"/>
      <c r="Y31"/>
      <c r="AN31"/>
    </row>
    <row r="32" spans="1:46" ht="13">
      <c r="A32" s="2" t="s">
        <v>437</v>
      </c>
      <c r="B32" s="2" t="s">
        <v>1043</v>
      </c>
      <c r="C32" s="15">
        <v>0.25555555555555598</v>
      </c>
      <c r="E32" s="272">
        <v>600</v>
      </c>
      <c r="F32" s="274" t="s">
        <v>1037</v>
      </c>
      <c r="G32" s="274">
        <v>1190</v>
      </c>
      <c r="H32" s="279">
        <v>1103</v>
      </c>
      <c r="I32" t="s">
        <v>1300</v>
      </c>
      <c r="J32" s="317" t="s">
        <v>796</v>
      </c>
      <c r="K32" s="317">
        <v>4</v>
      </c>
      <c r="L32" s="317">
        <v>180</v>
      </c>
      <c r="M32" s="317">
        <v>5889.9508999999998</v>
      </c>
      <c r="S32" s="431" t="s">
        <v>652</v>
      </c>
      <c r="T32" s="429">
        <v>0</v>
      </c>
      <c r="U32" s="440">
        <v>0</v>
      </c>
      <c r="V32" s="344" t="s">
        <v>13</v>
      </c>
      <c r="W32" s="725">
        <v>-86.657898110331459</v>
      </c>
      <c r="X32" s="725">
        <v>16.993877369529756</v>
      </c>
      <c r="Y32" s="725">
        <v>167.52900352864299</v>
      </c>
      <c r="Z32" s="729">
        <v>83.75215</v>
      </c>
      <c r="AA32" s="729">
        <v>18.403860000000002</v>
      </c>
      <c r="AB32" s="726">
        <v>113.346</v>
      </c>
      <c r="AC32" s="726">
        <v>62.666200000000003</v>
      </c>
      <c r="AD32" s="728">
        <v>3.8398912554</v>
      </c>
      <c r="AE32" s="726">
        <v>1.125</v>
      </c>
      <c r="AF32" s="726">
        <v>0.17799999999999999</v>
      </c>
      <c r="AG32" s="726">
        <v>3.6</v>
      </c>
      <c r="AH32" s="726">
        <v>99.177999999999997</v>
      </c>
      <c r="AI32" s="725">
        <v>1866.7280000000001</v>
      </c>
      <c r="AJ32" s="726">
        <v>4.99613</v>
      </c>
      <c r="AK32" s="726">
        <v>6.3581899999999996</v>
      </c>
      <c r="AL32" s="726">
        <v>355.85259000000002</v>
      </c>
      <c r="AM32" s="726">
        <v>1.35823</v>
      </c>
      <c r="AN32" s="724">
        <v>147767779.40000001</v>
      </c>
      <c r="AO32" s="727">
        <v>-0.33575319999999997</v>
      </c>
      <c r="AP32" s="724">
        <v>383950.64185999997</v>
      </c>
      <c r="AQ32" s="727">
        <v>-0.1152275</v>
      </c>
      <c r="AR32" s="726">
        <v>169.5676</v>
      </c>
      <c r="AS32" s="724" t="s">
        <v>473</v>
      </c>
      <c r="AT32" s="726">
        <v>10.4056</v>
      </c>
    </row>
    <row r="33" spans="1:46" ht="13">
      <c r="A33" s="2" t="s">
        <v>437</v>
      </c>
      <c r="B33" s="2" t="s">
        <v>1044</v>
      </c>
      <c r="C33" s="15">
        <v>0.264583333333333</v>
      </c>
      <c r="E33" s="272">
        <v>600</v>
      </c>
      <c r="F33" s="274" t="s">
        <v>1037</v>
      </c>
      <c r="G33" s="274">
        <v>1190</v>
      </c>
      <c r="H33" s="279">
        <v>1103</v>
      </c>
      <c r="I33" s="324" t="s">
        <v>792</v>
      </c>
      <c r="J33" s="317" t="s">
        <v>796</v>
      </c>
      <c r="K33" s="317">
        <v>4</v>
      </c>
      <c r="L33" s="317">
        <v>180</v>
      </c>
      <c r="M33" s="317">
        <v>5889.9508999999998</v>
      </c>
      <c r="S33" s="431" t="s">
        <v>652</v>
      </c>
      <c r="T33" s="429">
        <v>0</v>
      </c>
      <c r="U33" s="440">
        <v>0</v>
      </c>
      <c r="V33" s="344" t="s">
        <v>203</v>
      </c>
      <c r="W33" s="725">
        <v>-86.413881141862646</v>
      </c>
      <c r="X33" s="725">
        <v>14.907986088506366</v>
      </c>
      <c r="Y33" s="725">
        <v>383.83357662161598</v>
      </c>
      <c r="Z33" s="729">
        <v>83.832400000000007</v>
      </c>
      <c r="AA33" s="729">
        <v>18.41086</v>
      </c>
      <c r="AB33" s="726">
        <v>117.373</v>
      </c>
      <c r="AC33" s="726">
        <v>65.107699999999994</v>
      </c>
      <c r="AD33" s="728">
        <v>4.0571511500000002</v>
      </c>
      <c r="AE33" s="726">
        <v>1.1020000000000001</v>
      </c>
      <c r="AF33" s="726">
        <v>0.17399999999999999</v>
      </c>
      <c r="AG33" s="726">
        <v>3.61</v>
      </c>
      <c r="AH33" s="726">
        <v>99.168999999999997</v>
      </c>
      <c r="AI33" s="725">
        <v>1867.1310000000001</v>
      </c>
      <c r="AJ33" s="726">
        <v>4.9540499999999996</v>
      </c>
      <c r="AK33" s="726">
        <v>6.35527</v>
      </c>
      <c r="AL33" s="726">
        <v>355.74308000000002</v>
      </c>
      <c r="AM33" s="726">
        <v>1.3584099999999999</v>
      </c>
      <c r="AN33" s="724">
        <v>147767516.90000001</v>
      </c>
      <c r="AO33" s="727">
        <v>-0.33736500000000003</v>
      </c>
      <c r="AP33" s="724">
        <v>383867.82681</v>
      </c>
      <c r="AQ33" s="727">
        <v>-9.7043900000000002E-2</v>
      </c>
      <c r="AR33" s="726">
        <v>169.50989999999999</v>
      </c>
      <c r="AS33" s="724" t="s">
        <v>473</v>
      </c>
      <c r="AT33" s="726">
        <v>10.463200000000001</v>
      </c>
    </row>
    <row r="34" spans="1:46" ht="13">
      <c r="A34" s="2" t="s">
        <v>437</v>
      </c>
      <c r="B34" s="2" t="s">
        <v>874</v>
      </c>
      <c r="C34" s="15">
        <v>0.27291666666666697</v>
      </c>
      <c r="E34" s="272">
        <v>600</v>
      </c>
      <c r="F34" s="274" t="s">
        <v>1037</v>
      </c>
      <c r="G34" s="274">
        <v>1190</v>
      </c>
      <c r="H34" s="279">
        <v>1103</v>
      </c>
      <c r="I34" s="330" t="s">
        <v>231</v>
      </c>
      <c r="J34" s="317" t="s">
        <v>796</v>
      </c>
      <c r="K34" s="317">
        <v>4</v>
      </c>
      <c r="L34" s="317">
        <v>180</v>
      </c>
      <c r="M34" s="317">
        <v>5889.9508999999998</v>
      </c>
      <c r="S34" s="431" t="s">
        <v>652</v>
      </c>
      <c r="T34" s="429">
        <v>28</v>
      </c>
      <c r="U34" s="440">
        <v>0</v>
      </c>
      <c r="V34" s="344" t="s">
        <v>13</v>
      </c>
      <c r="W34" s="725">
        <v>-85.984452992963028</v>
      </c>
      <c r="X34" s="725">
        <v>11.501532726543958</v>
      </c>
      <c r="Y34" s="725">
        <v>876.26448106569251</v>
      </c>
      <c r="Z34" s="729">
        <v>83.905550000000005</v>
      </c>
      <c r="AA34" s="729">
        <v>18.416630000000001</v>
      </c>
      <c r="AB34" s="726">
        <v>121.69889999999999</v>
      </c>
      <c r="AC34" s="726">
        <v>67.278499999999994</v>
      </c>
      <c r="AD34" s="728">
        <v>4.2576987450999999</v>
      </c>
      <c r="AE34" s="726">
        <v>1.0840000000000001</v>
      </c>
      <c r="AF34" s="726">
        <v>0.17100000000000001</v>
      </c>
      <c r="AG34" s="726">
        <v>3.61</v>
      </c>
      <c r="AH34" s="726">
        <v>99.161000000000001</v>
      </c>
      <c r="AI34" s="725">
        <v>1867.441</v>
      </c>
      <c r="AJ34" s="726">
        <v>4.9142799999999998</v>
      </c>
      <c r="AK34" s="726">
        <v>6.3531899999999997</v>
      </c>
      <c r="AL34" s="726">
        <v>355.64199000000002</v>
      </c>
      <c r="AM34" s="726">
        <v>1.3585799999999999</v>
      </c>
      <c r="AN34" s="724">
        <v>147767273.5</v>
      </c>
      <c r="AO34" s="727">
        <v>-0.33885209999999999</v>
      </c>
      <c r="AP34" s="724">
        <v>383804.11898000003</v>
      </c>
      <c r="AQ34" s="727">
        <v>-7.9866199999999998E-2</v>
      </c>
      <c r="AR34" s="726">
        <v>169.45699999999999</v>
      </c>
      <c r="AS34" s="724" t="s">
        <v>473</v>
      </c>
      <c r="AT34" s="726">
        <v>10.5159</v>
      </c>
    </row>
    <row r="35" spans="1:46" ht="13">
      <c r="A35" s="2" t="s">
        <v>437</v>
      </c>
      <c r="B35" s="2" t="s">
        <v>875</v>
      </c>
      <c r="C35" s="15">
        <v>0.28125</v>
      </c>
      <c r="E35" s="272">
        <v>600</v>
      </c>
      <c r="F35" s="274" t="s">
        <v>1037</v>
      </c>
      <c r="G35" s="274">
        <v>1190</v>
      </c>
      <c r="H35" s="279">
        <v>1103</v>
      </c>
      <c r="I35" s="330" t="s">
        <v>230</v>
      </c>
      <c r="J35" s="317" t="s">
        <v>796</v>
      </c>
      <c r="K35" s="317">
        <v>4</v>
      </c>
      <c r="L35" s="317">
        <v>180</v>
      </c>
      <c r="M35" s="317">
        <v>5889.9508999999998</v>
      </c>
      <c r="S35" s="431" t="s">
        <v>652</v>
      </c>
      <c r="T35" s="429">
        <v>42</v>
      </c>
      <c r="U35" s="440">
        <v>0</v>
      </c>
      <c r="V35" s="344" t="s">
        <v>13</v>
      </c>
      <c r="W35" s="725">
        <v>-85.76995684898182</v>
      </c>
      <c r="X35" s="725">
        <v>9.7619605944135497</v>
      </c>
      <c r="Y35" s="725">
        <v>1236.4932778152825</v>
      </c>
      <c r="Z35" s="729">
        <v>83.977909999999994</v>
      </c>
      <c r="AA35" s="729">
        <v>18.421700000000001</v>
      </c>
      <c r="AB35" s="726">
        <v>126.76730000000001</v>
      </c>
      <c r="AC35" s="726">
        <v>69.342200000000005</v>
      </c>
      <c r="AD35" s="728">
        <v>4.4582463400999996</v>
      </c>
      <c r="AE35" s="726">
        <v>1.0680000000000001</v>
      </c>
      <c r="AF35" s="726">
        <v>0.16900000000000001</v>
      </c>
      <c r="AG35" s="726">
        <v>3.61</v>
      </c>
      <c r="AH35" s="726">
        <v>99.153000000000006</v>
      </c>
      <c r="AI35" s="725">
        <v>1867.69</v>
      </c>
      <c r="AJ35" s="726">
        <v>4.8737199999999996</v>
      </c>
      <c r="AK35" s="726">
        <v>6.3517200000000003</v>
      </c>
      <c r="AL35" s="726">
        <v>355.54088999999999</v>
      </c>
      <c r="AM35" s="726">
        <v>1.3587400000000001</v>
      </c>
      <c r="AN35" s="724">
        <v>147767029</v>
      </c>
      <c r="AO35" s="727">
        <v>-0.34033839999999999</v>
      </c>
      <c r="AP35" s="724">
        <v>383752.90071000002</v>
      </c>
      <c r="AQ35" s="727">
        <v>-6.2357700000000002E-2</v>
      </c>
      <c r="AR35" s="726">
        <v>169.40450000000001</v>
      </c>
      <c r="AS35" s="724" t="s">
        <v>473</v>
      </c>
      <c r="AT35" s="726">
        <v>10.568300000000001</v>
      </c>
    </row>
    <row r="36" spans="1:46" ht="13">
      <c r="A36" s="2" t="s">
        <v>1188</v>
      </c>
      <c r="B36" s="2" t="s">
        <v>877</v>
      </c>
      <c r="C36" s="15">
        <v>0.28888888888888897</v>
      </c>
      <c r="E36" s="272">
        <v>30</v>
      </c>
      <c r="F36" s="274" t="s">
        <v>1037</v>
      </c>
      <c r="G36" s="274">
        <v>1190</v>
      </c>
      <c r="H36" s="279">
        <v>1103</v>
      </c>
      <c r="I36" t="s">
        <v>1181</v>
      </c>
      <c r="J36" s="317" t="s">
        <v>796</v>
      </c>
      <c r="K36" s="317">
        <v>4</v>
      </c>
      <c r="L36" s="317">
        <v>180</v>
      </c>
      <c r="M36" s="317">
        <v>5889.9508999999998</v>
      </c>
      <c r="S36" s="431" t="s">
        <v>1188</v>
      </c>
      <c r="T36" s="429"/>
      <c r="U36" s="440"/>
      <c r="V36" s="344"/>
      <c r="W36"/>
      <c r="X36"/>
      <c r="Y36"/>
      <c r="Z36" s="729">
        <v>84.013829999999999</v>
      </c>
      <c r="AA36" s="729">
        <v>18.42398</v>
      </c>
      <c r="AB36" s="726">
        <v>129.63749999999999</v>
      </c>
      <c r="AC36" s="726">
        <v>70.322800000000001</v>
      </c>
      <c r="AD36" s="728">
        <v>4.5585201377000004</v>
      </c>
      <c r="AE36" s="726">
        <v>1.0620000000000001</v>
      </c>
      <c r="AF36" s="726">
        <v>0.16800000000000001</v>
      </c>
      <c r="AG36" s="726">
        <v>3.61</v>
      </c>
      <c r="AH36" s="726">
        <v>99.147999999999996</v>
      </c>
      <c r="AI36" s="725">
        <v>1867.7909999999999</v>
      </c>
      <c r="AJ36" s="726">
        <v>4.8531700000000004</v>
      </c>
      <c r="AK36" s="726">
        <v>6.3512199999999996</v>
      </c>
      <c r="AL36" s="726">
        <v>355.49034999999998</v>
      </c>
      <c r="AM36" s="726">
        <v>1.3588199999999999</v>
      </c>
      <c r="AN36" s="724">
        <v>147766906.30000001</v>
      </c>
      <c r="AO36" s="727">
        <v>-0.34108129999999998</v>
      </c>
      <c r="AP36" s="724">
        <v>383732.04570000002</v>
      </c>
      <c r="AQ36" s="727">
        <v>-5.3493899999999997E-2</v>
      </c>
      <c r="AR36" s="726">
        <v>169.3783</v>
      </c>
      <c r="AS36" s="724" t="s">
        <v>473</v>
      </c>
      <c r="AT36" s="726">
        <v>10.5944</v>
      </c>
    </row>
    <row r="37" spans="1:46" ht="13">
      <c r="A37" s="2" t="s">
        <v>1172</v>
      </c>
      <c r="B37" s="2" t="s">
        <v>567</v>
      </c>
      <c r="C37" s="15">
        <v>0.29027777777777802</v>
      </c>
      <c r="E37" s="272">
        <v>600</v>
      </c>
      <c r="F37" s="274" t="s">
        <v>1037</v>
      </c>
      <c r="G37" s="274">
        <v>1190</v>
      </c>
      <c r="H37" s="279">
        <v>1103</v>
      </c>
      <c r="I37" t="s">
        <v>284</v>
      </c>
      <c r="J37" s="317" t="s">
        <v>796</v>
      </c>
      <c r="K37" s="317">
        <v>4</v>
      </c>
      <c r="L37" s="317">
        <v>180</v>
      </c>
      <c r="M37" s="317">
        <v>5889.9508999999998</v>
      </c>
      <c r="S37"/>
      <c r="T37" s="429"/>
      <c r="U37" s="440"/>
      <c r="V37" s="344"/>
      <c r="W37"/>
      <c r="X37"/>
      <c r="Y37"/>
      <c r="Z37" s="271"/>
      <c r="AA37" s="271"/>
      <c r="AB37" s="268"/>
      <c r="AC37" s="268"/>
      <c r="AD37" s="270"/>
      <c r="AE37" s="268"/>
      <c r="AF37" s="268"/>
      <c r="AG37" s="268"/>
      <c r="AH37" s="268"/>
      <c r="AI37" s="267"/>
      <c r="AJ37" s="268"/>
      <c r="AK37" s="268"/>
      <c r="AL37" s="268"/>
      <c r="AM37" s="268"/>
      <c r="AN37" s="290"/>
      <c r="AO37" s="269"/>
      <c r="AP37" s="266"/>
      <c r="AQ37" s="269"/>
      <c r="AR37" s="268"/>
      <c r="AS37" s="266"/>
      <c r="AT37" s="268"/>
    </row>
    <row r="38" spans="1:46" ht="13">
      <c r="A38" s="2" t="s">
        <v>1338</v>
      </c>
      <c r="B38" s="2" t="s">
        <v>1160</v>
      </c>
      <c r="C38" s="15">
        <v>0.30138888888888898</v>
      </c>
      <c r="D38" s="15">
        <v>0</v>
      </c>
      <c r="E38" s="272">
        <v>30</v>
      </c>
      <c r="F38" s="274" t="s">
        <v>1037</v>
      </c>
      <c r="G38" s="272">
        <v>1190</v>
      </c>
      <c r="H38" s="277">
        <v>996</v>
      </c>
      <c r="I38" s="35" t="s">
        <v>526</v>
      </c>
      <c r="J38" s="274" t="s">
        <v>1258</v>
      </c>
      <c r="K38" s="274">
        <v>4</v>
      </c>
      <c r="L38" s="274">
        <v>180</v>
      </c>
      <c r="M38" s="274">
        <v>5891.451</v>
      </c>
      <c r="N38" s="52" t="s">
        <v>286</v>
      </c>
      <c r="O38" s="100">
        <v>266.10000000000002</v>
      </c>
      <c r="P38" s="100">
        <v>261.60000000000002</v>
      </c>
      <c r="S38"/>
      <c r="T38" s="429"/>
      <c r="U38" s="440"/>
      <c r="V38" s="344"/>
      <c r="W38"/>
      <c r="X38"/>
      <c r="Y38"/>
      <c r="Z38" s="271"/>
      <c r="AA38" s="271"/>
      <c r="AB38" s="268"/>
      <c r="AC38" s="268"/>
      <c r="AD38" s="270"/>
      <c r="AE38" s="268"/>
      <c r="AF38" s="268"/>
      <c r="AG38" s="268"/>
      <c r="AH38" s="268"/>
      <c r="AI38" s="267"/>
      <c r="AJ38" s="268"/>
      <c r="AK38" s="268"/>
      <c r="AL38" s="268"/>
      <c r="AM38" s="268"/>
      <c r="AN38" s="290"/>
      <c r="AO38" s="269"/>
      <c r="AP38" s="266"/>
      <c r="AQ38" s="269"/>
      <c r="AR38" s="268"/>
      <c r="AS38" s="266"/>
      <c r="AT38" s="268"/>
    </row>
    <row r="39" spans="1:46" ht="13">
      <c r="A39" s="2" t="s">
        <v>793</v>
      </c>
      <c r="B39" s="2" t="s">
        <v>1092</v>
      </c>
      <c r="C39" s="15">
        <v>0.31111111111111101</v>
      </c>
      <c r="E39" s="272">
        <v>600</v>
      </c>
      <c r="F39" s="274" t="s">
        <v>1037</v>
      </c>
      <c r="G39" s="274">
        <v>1190</v>
      </c>
      <c r="H39" s="279">
        <v>1103</v>
      </c>
      <c r="I39" t="s">
        <v>1300</v>
      </c>
      <c r="J39" s="317" t="s">
        <v>796</v>
      </c>
      <c r="K39" s="317">
        <v>4</v>
      </c>
      <c r="L39" s="317">
        <v>180</v>
      </c>
      <c r="M39" s="317">
        <v>5889.9508999999998</v>
      </c>
      <c r="S39" s="431" t="s">
        <v>498</v>
      </c>
      <c r="T39" s="429">
        <v>0</v>
      </c>
      <c r="U39" s="440">
        <v>0</v>
      </c>
      <c r="V39" s="344" t="s">
        <v>12</v>
      </c>
      <c r="W39" s="725">
        <v>97.029785218703651</v>
      </c>
      <c r="X39" s="725">
        <v>22.28921039319653</v>
      </c>
      <c r="Y39" s="725">
        <v>167.40461613806156</v>
      </c>
      <c r="Z39" s="729">
        <v>84.232420000000005</v>
      </c>
      <c r="AA39" s="729">
        <v>18.434069999999998</v>
      </c>
      <c r="AB39" s="726">
        <v>153.97389999999999</v>
      </c>
      <c r="AC39" s="726">
        <v>75.155199999999994</v>
      </c>
      <c r="AD39" s="728">
        <v>5.1768752224999997</v>
      </c>
      <c r="AE39" s="726">
        <v>1.034</v>
      </c>
      <c r="AF39" s="726">
        <v>0.16400000000000001</v>
      </c>
      <c r="AG39" s="726">
        <v>3.61</v>
      </c>
      <c r="AH39" s="726">
        <v>99.123000000000005</v>
      </c>
      <c r="AI39" s="725">
        <v>1868.069</v>
      </c>
      <c r="AJ39" s="726">
        <v>4.72349</v>
      </c>
      <c r="AK39" s="726">
        <v>6.3517400000000004</v>
      </c>
      <c r="AL39" s="726">
        <v>355.17865</v>
      </c>
      <c r="AM39" s="726">
        <v>1.3593299999999999</v>
      </c>
      <c r="AN39" s="724">
        <v>147766144</v>
      </c>
      <c r="AO39" s="727">
        <v>-0.34565810000000002</v>
      </c>
      <c r="AP39" s="724">
        <v>383674.98385999998</v>
      </c>
      <c r="AQ39" s="727">
        <v>2.3836E-3</v>
      </c>
      <c r="AR39" s="726">
        <v>169.2174</v>
      </c>
      <c r="AS39" s="724" t="s">
        <v>473</v>
      </c>
      <c r="AT39" s="726">
        <v>10.754899999999999</v>
      </c>
    </row>
    <row r="40" spans="1:46" ht="13">
      <c r="A40" s="2" t="s">
        <v>793</v>
      </c>
      <c r="B40" s="2" t="s">
        <v>884</v>
      </c>
      <c r="C40" s="15">
        <v>0.31944444444444398</v>
      </c>
      <c r="E40" s="272">
        <v>600</v>
      </c>
      <c r="F40" s="274" t="s">
        <v>1037</v>
      </c>
      <c r="G40" s="274">
        <v>1190</v>
      </c>
      <c r="H40" s="279">
        <v>1103</v>
      </c>
      <c r="I40" s="324" t="s">
        <v>792</v>
      </c>
      <c r="J40" s="317" t="s">
        <v>796</v>
      </c>
      <c r="K40" s="317">
        <v>4</v>
      </c>
      <c r="L40" s="317">
        <v>180</v>
      </c>
      <c r="M40" s="317">
        <v>5889.9508999999998</v>
      </c>
      <c r="S40" s="431" t="s">
        <v>498</v>
      </c>
      <c r="T40" s="429">
        <v>0</v>
      </c>
      <c r="U40" s="440">
        <v>0</v>
      </c>
      <c r="V40" s="344" t="s">
        <v>200</v>
      </c>
      <c r="W40" s="725">
        <v>96.693207292575352</v>
      </c>
      <c r="X40" s="725">
        <v>20.245039468908928</v>
      </c>
      <c r="Y40" s="725">
        <v>383.65771387301402</v>
      </c>
      <c r="Z40" s="729">
        <v>84.302599999999998</v>
      </c>
      <c r="AA40" s="729">
        <v>18.435870000000001</v>
      </c>
      <c r="AB40" s="726">
        <v>164.6181</v>
      </c>
      <c r="AC40" s="726">
        <v>76.040999999999997</v>
      </c>
      <c r="AD40" s="728">
        <v>5.3774228175000003</v>
      </c>
      <c r="AE40" s="726">
        <v>1.03</v>
      </c>
      <c r="AF40" s="726">
        <v>0.16300000000000001</v>
      </c>
      <c r="AG40" s="726">
        <v>3.61</v>
      </c>
      <c r="AH40" s="726">
        <v>99.114000000000004</v>
      </c>
      <c r="AI40" s="725">
        <v>1868.029</v>
      </c>
      <c r="AJ40" s="726">
        <v>4.6806700000000001</v>
      </c>
      <c r="AK40" s="726">
        <v>6.3532799999999998</v>
      </c>
      <c r="AL40" s="726">
        <v>355.07756000000001</v>
      </c>
      <c r="AM40" s="726">
        <v>1.3594900000000001</v>
      </c>
      <c r="AN40" s="724">
        <v>147765894.59999999</v>
      </c>
      <c r="AO40" s="727">
        <v>-0.34714089999999997</v>
      </c>
      <c r="AP40" s="724">
        <v>383683.32663000003</v>
      </c>
      <c r="AQ40" s="727">
        <v>2.0806000000000002E-2</v>
      </c>
      <c r="AR40" s="726">
        <v>169.1652</v>
      </c>
      <c r="AS40" s="724" t="s">
        <v>473</v>
      </c>
      <c r="AT40" s="726">
        <v>10.807</v>
      </c>
    </row>
    <row r="41" spans="1:46" ht="13">
      <c r="A41" s="2" t="s">
        <v>1254</v>
      </c>
      <c r="B41" s="2" t="s">
        <v>885</v>
      </c>
      <c r="C41" s="15">
        <v>0.327777777777778</v>
      </c>
      <c r="E41" s="272">
        <v>600</v>
      </c>
      <c r="F41" s="274" t="s">
        <v>1037</v>
      </c>
      <c r="G41" s="274">
        <v>1190</v>
      </c>
      <c r="H41" s="279">
        <v>1103</v>
      </c>
      <c r="I41" t="s">
        <v>1300</v>
      </c>
      <c r="J41" s="317" t="s">
        <v>796</v>
      </c>
      <c r="K41" s="317">
        <v>4</v>
      </c>
      <c r="L41" s="317">
        <v>180</v>
      </c>
      <c r="M41" s="317">
        <v>5889.9508999999998</v>
      </c>
      <c r="S41" s="431" t="s">
        <v>1132</v>
      </c>
      <c r="T41" s="429">
        <v>0</v>
      </c>
      <c r="U41" s="440">
        <v>0</v>
      </c>
      <c r="V41" s="344" t="s">
        <v>199</v>
      </c>
      <c r="W41" s="725">
        <v>-51.489111993120758</v>
      </c>
      <c r="X41" s="725">
        <v>-78.197137803634391</v>
      </c>
      <c r="Y41" s="725">
        <v>167.4116499443071</v>
      </c>
      <c r="Z41" s="729">
        <v>84.372600000000006</v>
      </c>
      <c r="AA41" s="729">
        <v>18.43693</v>
      </c>
      <c r="AB41" s="726">
        <v>176.23240000000001</v>
      </c>
      <c r="AC41" s="726">
        <v>76.458299999999994</v>
      </c>
      <c r="AD41" s="728">
        <v>5.5779704126</v>
      </c>
      <c r="AE41" s="726">
        <v>1.028</v>
      </c>
      <c r="AF41" s="726">
        <v>0.16300000000000001</v>
      </c>
      <c r="AG41" s="726">
        <v>3.62</v>
      </c>
      <c r="AH41" s="726">
        <v>99.105000000000004</v>
      </c>
      <c r="AI41" s="725">
        <v>1867.923</v>
      </c>
      <c r="AJ41" s="726">
        <v>4.6376499999999998</v>
      </c>
      <c r="AK41" s="726">
        <v>6.3555000000000001</v>
      </c>
      <c r="AL41" s="726">
        <v>354.97647000000001</v>
      </c>
      <c r="AM41" s="726">
        <v>1.35965</v>
      </c>
      <c r="AN41" s="724">
        <v>147765644.09999999</v>
      </c>
      <c r="AO41" s="727">
        <v>-0.34862290000000001</v>
      </c>
      <c r="AP41" s="724">
        <v>383704.95942000003</v>
      </c>
      <c r="AQ41" s="727">
        <v>3.9292800000000003E-2</v>
      </c>
      <c r="AR41" s="726">
        <v>169.11269999999999</v>
      </c>
      <c r="AS41" s="724" t="s">
        <v>473</v>
      </c>
      <c r="AT41" s="726">
        <v>10.859299999999999</v>
      </c>
    </row>
    <row r="42" spans="1:46" ht="13">
      <c r="A42" s="2" t="s">
        <v>1254</v>
      </c>
      <c r="B42" s="2" t="s">
        <v>886</v>
      </c>
      <c r="C42" s="15">
        <v>0.33541666666666697</v>
      </c>
      <c r="E42" s="272">
        <v>600</v>
      </c>
      <c r="F42" s="274" t="s">
        <v>1037</v>
      </c>
      <c r="G42" s="274">
        <v>1190</v>
      </c>
      <c r="H42" s="279">
        <v>1103</v>
      </c>
      <c r="I42" s="324" t="s">
        <v>792</v>
      </c>
      <c r="J42" s="317" t="s">
        <v>796</v>
      </c>
      <c r="K42" s="317">
        <v>4</v>
      </c>
      <c r="L42" s="317">
        <v>180</v>
      </c>
      <c r="M42" s="317">
        <v>5889.9508999999998</v>
      </c>
      <c r="S42" s="431" t="s">
        <v>1132</v>
      </c>
      <c r="T42" s="429">
        <v>0</v>
      </c>
      <c r="U42" s="440">
        <v>0</v>
      </c>
      <c r="V42" s="344" t="s">
        <v>202</v>
      </c>
      <c r="W42" s="725">
        <v>-47.401730279065319</v>
      </c>
      <c r="X42" s="725">
        <v>-79.230598603062219</v>
      </c>
      <c r="Y42" s="725">
        <v>383.71255304323358</v>
      </c>
      <c r="Z42" s="729">
        <v>84.436729999999997</v>
      </c>
      <c r="AA42" s="729">
        <v>18.437270000000002</v>
      </c>
      <c r="AB42" s="726">
        <v>187.12960000000001</v>
      </c>
      <c r="AC42" s="726">
        <v>76.391199999999998</v>
      </c>
      <c r="AD42" s="728">
        <v>5.7618057080999998</v>
      </c>
      <c r="AE42" s="726">
        <v>1.028</v>
      </c>
      <c r="AF42" s="726">
        <v>0.16300000000000001</v>
      </c>
      <c r="AG42" s="726">
        <v>3.62</v>
      </c>
      <c r="AH42" s="726">
        <v>99.097999999999999</v>
      </c>
      <c r="AI42" s="725">
        <v>1867.77</v>
      </c>
      <c r="AJ42" s="726">
        <v>4.5981500000000004</v>
      </c>
      <c r="AK42" s="726">
        <v>6.3581500000000002</v>
      </c>
      <c r="AL42" s="726">
        <v>354.88380000000001</v>
      </c>
      <c r="AM42" s="726">
        <v>1.3597999999999999</v>
      </c>
      <c r="AN42" s="724">
        <v>147765413.59999999</v>
      </c>
      <c r="AO42" s="727">
        <v>-0.34998079999999998</v>
      </c>
      <c r="AP42" s="724">
        <v>383736.48959000001</v>
      </c>
      <c r="AQ42" s="727">
        <v>5.62538E-2</v>
      </c>
      <c r="AR42" s="726">
        <v>169.0643</v>
      </c>
      <c r="AS42" s="724" t="s">
        <v>473</v>
      </c>
      <c r="AT42" s="726">
        <v>10.9076</v>
      </c>
    </row>
    <row r="43" spans="1:46" ht="13">
      <c r="A43" s="2" t="s">
        <v>1086</v>
      </c>
      <c r="B43" s="2" t="s">
        <v>657</v>
      </c>
      <c r="C43" s="15">
        <v>0.34375</v>
      </c>
      <c r="E43" s="272">
        <v>600</v>
      </c>
      <c r="F43" s="274" t="s">
        <v>1037</v>
      </c>
      <c r="G43" s="274">
        <v>1190</v>
      </c>
      <c r="H43" s="279">
        <v>1103</v>
      </c>
      <c r="I43" t="s">
        <v>1300</v>
      </c>
      <c r="J43" s="317" t="s">
        <v>796</v>
      </c>
      <c r="K43" s="317">
        <v>4</v>
      </c>
      <c r="L43" s="317">
        <v>180</v>
      </c>
      <c r="M43" s="317">
        <v>5889.9508999999998</v>
      </c>
      <c r="S43" s="431" t="s">
        <v>375</v>
      </c>
      <c r="T43" s="429">
        <v>0</v>
      </c>
      <c r="U43" s="440">
        <v>0</v>
      </c>
      <c r="V43" s="344" t="s">
        <v>198</v>
      </c>
      <c r="W43" s="725">
        <v>-119.95384475170934</v>
      </c>
      <c r="X43" s="725">
        <v>79.362735999994513</v>
      </c>
      <c r="Y43" s="725">
        <v>167.45819431193854</v>
      </c>
      <c r="Z43" s="729">
        <v>84.506749999999997</v>
      </c>
      <c r="AA43" s="729">
        <v>18.43693</v>
      </c>
      <c r="AB43" s="726">
        <v>198.52940000000001</v>
      </c>
      <c r="AC43" s="726">
        <v>75.835099999999997</v>
      </c>
      <c r="AD43" s="728">
        <v>5.9623533030999996</v>
      </c>
      <c r="AE43" s="726">
        <v>1.0309999999999999</v>
      </c>
      <c r="AF43" s="726">
        <v>0.16300000000000001</v>
      </c>
      <c r="AG43" s="726">
        <v>3.62</v>
      </c>
      <c r="AH43" s="726">
        <v>99.088999999999999</v>
      </c>
      <c r="AI43" s="725">
        <v>1867.54</v>
      </c>
      <c r="AJ43" s="726">
        <v>4.5550800000000002</v>
      </c>
      <c r="AK43" s="726">
        <v>6.3617100000000004</v>
      </c>
      <c r="AL43" s="726">
        <v>354.78271000000001</v>
      </c>
      <c r="AM43" s="726">
        <v>1.3599600000000001</v>
      </c>
      <c r="AN43" s="724">
        <v>147765161.09999999</v>
      </c>
      <c r="AO43" s="727">
        <v>-0.35146129999999998</v>
      </c>
      <c r="AP43" s="724">
        <v>383783.64512</v>
      </c>
      <c r="AQ43" s="727">
        <v>7.4727000000000002E-2</v>
      </c>
      <c r="AR43" s="726">
        <v>169.0112</v>
      </c>
      <c r="AS43" s="724" t="s">
        <v>473</v>
      </c>
      <c r="AT43" s="726">
        <v>10.960599999999999</v>
      </c>
    </row>
    <row r="44" spans="1:46" ht="13">
      <c r="A44" s="2" t="s">
        <v>1086</v>
      </c>
      <c r="B44" s="2" t="s">
        <v>658</v>
      </c>
      <c r="C44" s="15">
        <v>0.35138888888888897</v>
      </c>
      <c r="E44" s="272">
        <v>600</v>
      </c>
      <c r="F44" s="274" t="s">
        <v>1037</v>
      </c>
      <c r="G44" s="274">
        <v>1190</v>
      </c>
      <c r="H44" s="279">
        <v>1103</v>
      </c>
      <c r="I44" s="324" t="s">
        <v>792</v>
      </c>
      <c r="J44" s="317" t="s">
        <v>796</v>
      </c>
      <c r="K44" s="317">
        <v>4</v>
      </c>
      <c r="L44" s="317">
        <v>180</v>
      </c>
      <c r="M44" s="317">
        <v>5889.9508999999998</v>
      </c>
      <c r="S44" s="431" t="s">
        <v>375</v>
      </c>
      <c r="T44" s="429">
        <v>0</v>
      </c>
      <c r="U44" s="440">
        <v>0</v>
      </c>
      <c r="V44" s="344" t="s">
        <v>201</v>
      </c>
      <c r="W44" s="725">
        <v>-121.97252098473757</v>
      </c>
      <c r="X44" s="725">
        <v>79.903109821645728</v>
      </c>
      <c r="Y44" s="725">
        <v>383.79744191702503</v>
      </c>
      <c r="Z44" s="729">
        <v>84.571079999999995</v>
      </c>
      <c r="AA44" s="729">
        <v>18.435980000000001</v>
      </c>
      <c r="AB44" s="726">
        <v>208.00960000000001</v>
      </c>
      <c r="AC44" s="726">
        <v>74.929100000000005</v>
      </c>
      <c r="AD44" s="728">
        <v>6.1461885986000002</v>
      </c>
      <c r="AE44" s="726">
        <v>1.0349999999999999</v>
      </c>
      <c r="AF44" s="726">
        <v>0.16400000000000001</v>
      </c>
      <c r="AG44" s="726">
        <v>3.62</v>
      </c>
      <c r="AH44" s="726">
        <v>99.081000000000003</v>
      </c>
      <c r="AI44" s="725">
        <v>1867.2729999999999</v>
      </c>
      <c r="AJ44" s="726">
        <v>4.5157100000000003</v>
      </c>
      <c r="AK44" s="726">
        <v>6.3655900000000001</v>
      </c>
      <c r="AL44" s="726">
        <v>354.69004000000001</v>
      </c>
      <c r="AM44" s="726">
        <v>1.3601099999999999</v>
      </c>
      <c r="AN44" s="724">
        <v>147764928.69999999</v>
      </c>
      <c r="AO44" s="727">
        <v>-0.35281780000000001</v>
      </c>
      <c r="AP44" s="724">
        <v>383838.53443</v>
      </c>
      <c r="AQ44" s="727">
        <v>9.1592900000000005E-2</v>
      </c>
      <c r="AR44" s="726">
        <v>168.96209999999999</v>
      </c>
      <c r="AS44" s="724" t="s">
        <v>473</v>
      </c>
      <c r="AT44" s="726">
        <v>11.009600000000001</v>
      </c>
    </row>
    <row r="45" spans="1:46" ht="13">
      <c r="A45" s="2" t="s">
        <v>1188</v>
      </c>
      <c r="B45" s="2" t="s">
        <v>810</v>
      </c>
      <c r="C45" s="15">
        <v>0.359722222222222</v>
      </c>
      <c r="E45" s="272">
        <v>30</v>
      </c>
      <c r="F45" s="274" t="s">
        <v>1037</v>
      </c>
      <c r="G45" s="274">
        <v>1190</v>
      </c>
      <c r="H45" s="279">
        <v>1103</v>
      </c>
      <c r="I45" t="s">
        <v>1181</v>
      </c>
      <c r="J45" s="317" t="s">
        <v>796</v>
      </c>
      <c r="K45" s="317">
        <v>4</v>
      </c>
      <c r="L45" s="317">
        <v>180</v>
      </c>
      <c r="M45" s="317">
        <v>5889.9508999999998</v>
      </c>
      <c r="S45" s="431" t="s">
        <v>1188</v>
      </c>
      <c r="T45" s="429"/>
      <c r="U45" s="429"/>
      <c r="V45" s="344"/>
      <c r="W45"/>
      <c r="X45"/>
      <c r="Y45"/>
      <c r="Z45" s="729">
        <v>84.612139999999997</v>
      </c>
      <c r="AA45" s="729">
        <v>18.43506</v>
      </c>
      <c r="AB45" s="726">
        <v>213.4408</v>
      </c>
      <c r="AC45" s="726">
        <v>74.184799999999996</v>
      </c>
      <c r="AD45" s="728">
        <v>6.2631746957000001</v>
      </c>
      <c r="AE45" s="726">
        <v>1.0389999999999999</v>
      </c>
      <c r="AF45" s="726">
        <v>0.16400000000000001</v>
      </c>
      <c r="AG45" s="726">
        <v>3.62</v>
      </c>
      <c r="AH45" s="726">
        <v>99.075000000000003</v>
      </c>
      <c r="AI45" s="725">
        <v>1867.075</v>
      </c>
      <c r="AJ45" s="726">
        <v>4.4907599999999999</v>
      </c>
      <c r="AK45" s="726">
        <v>6.3683699999999996</v>
      </c>
      <c r="AL45" s="726">
        <v>354.63107000000002</v>
      </c>
      <c r="AM45" s="726">
        <v>1.3602000000000001</v>
      </c>
      <c r="AN45" s="724">
        <v>147764780.30000001</v>
      </c>
      <c r="AO45" s="727">
        <v>-0.35368070000000001</v>
      </c>
      <c r="AP45" s="724">
        <v>383879.24747</v>
      </c>
      <c r="AQ45" s="727">
        <v>0.1022742</v>
      </c>
      <c r="AR45" s="726">
        <v>168.9306</v>
      </c>
      <c r="AS45" s="724" t="s">
        <v>473</v>
      </c>
      <c r="AT45" s="726">
        <v>11.041</v>
      </c>
    </row>
    <row r="46" spans="1:46" ht="13">
      <c r="A46" s="2" t="s">
        <v>1172</v>
      </c>
      <c r="B46" s="2" t="s">
        <v>811</v>
      </c>
      <c r="C46" s="15">
        <v>0.360416666666667</v>
      </c>
      <c r="E46" s="272">
        <v>600</v>
      </c>
      <c r="F46" s="274" t="s">
        <v>1037</v>
      </c>
      <c r="G46" s="274">
        <v>1190</v>
      </c>
      <c r="H46" s="279">
        <v>1103</v>
      </c>
      <c r="I46" t="s">
        <v>405</v>
      </c>
      <c r="J46" s="317" t="s">
        <v>796</v>
      </c>
      <c r="K46" s="317">
        <v>4</v>
      </c>
      <c r="L46" s="317">
        <v>180</v>
      </c>
      <c r="M46" s="317">
        <v>5889.9508999999998</v>
      </c>
      <c r="S46"/>
      <c r="T46" s="429"/>
      <c r="U46" s="429"/>
      <c r="V46" s="344"/>
      <c r="W46"/>
      <c r="X46"/>
      <c r="Y46"/>
      <c r="Z46" s="271"/>
      <c r="AA46" s="271"/>
      <c r="AB46" s="268"/>
      <c r="AC46" s="268"/>
      <c r="AD46" s="270"/>
      <c r="AE46" s="268"/>
      <c r="AF46" s="268"/>
      <c r="AG46" s="268"/>
      <c r="AH46" s="268"/>
      <c r="AI46" s="267"/>
      <c r="AJ46" s="268"/>
      <c r="AK46" s="268"/>
      <c r="AL46" s="268"/>
      <c r="AM46" s="268"/>
      <c r="AN46" s="290"/>
      <c r="AO46" s="269"/>
      <c r="AP46" s="266"/>
      <c r="AQ46" s="269"/>
      <c r="AR46" s="268"/>
      <c r="AS46" s="266"/>
      <c r="AT46" s="268"/>
    </row>
    <row r="47" spans="1:46" ht="48">
      <c r="A47" s="25" t="s">
        <v>1259</v>
      </c>
      <c r="B47" s="25" t="s">
        <v>140</v>
      </c>
      <c r="C47" s="15">
        <v>0.38124999999999998</v>
      </c>
      <c r="D47" s="15">
        <v>0</v>
      </c>
      <c r="E47" s="274">
        <v>10</v>
      </c>
      <c r="F47" s="274" t="s">
        <v>1037</v>
      </c>
      <c r="G47" s="274">
        <v>1190</v>
      </c>
      <c r="H47" s="279">
        <v>1103</v>
      </c>
      <c r="I47" s="25" t="s">
        <v>398</v>
      </c>
      <c r="J47" s="274" t="s">
        <v>1258</v>
      </c>
      <c r="K47" s="274">
        <v>4</v>
      </c>
      <c r="L47" s="274">
        <v>180</v>
      </c>
      <c r="M47" s="274">
        <v>5889.9508999999998</v>
      </c>
      <c r="S47"/>
      <c r="T47" s="430"/>
      <c r="U47" s="430"/>
      <c r="V47" s="344"/>
      <c r="W47"/>
      <c r="X47"/>
      <c r="Y47"/>
      <c r="Z47" s="271"/>
      <c r="AA47" s="271"/>
      <c r="AB47" s="268"/>
      <c r="AC47" s="268"/>
      <c r="AD47" s="270"/>
      <c r="AE47" s="268"/>
      <c r="AF47" s="268"/>
      <c r="AG47" s="268"/>
      <c r="AH47" s="268"/>
      <c r="AI47" s="267"/>
      <c r="AJ47" s="268"/>
      <c r="AK47" s="268"/>
      <c r="AL47" s="268"/>
      <c r="AM47" s="268"/>
      <c r="AN47" s="290"/>
      <c r="AO47" s="269"/>
      <c r="AP47" s="266"/>
      <c r="AQ47" s="269"/>
      <c r="AR47" s="268"/>
      <c r="AS47" s="266"/>
      <c r="AT47" s="268"/>
    </row>
    <row r="48" spans="1:46" ht="13">
      <c r="A48" s="2" t="s">
        <v>1338</v>
      </c>
      <c r="B48" s="2" t="s">
        <v>260</v>
      </c>
      <c r="C48" s="15">
        <v>0.38263888888888897</v>
      </c>
      <c r="D48" s="15">
        <v>0</v>
      </c>
      <c r="E48" s="272">
        <v>30</v>
      </c>
      <c r="F48" s="274" t="s">
        <v>1037</v>
      </c>
      <c r="G48" s="272">
        <v>1190</v>
      </c>
      <c r="H48" s="277">
        <v>996</v>
      </c>
      <c r="I48" s="35" t="s">
        <v>526</v>
      </c>
      <c r="J48" s="274" t="s">
        <v>1258</v>
      </c>
      <c r="K48" s="274">
        <v>4</v>
      </c>
      <c r="L48" s="274">
        <v>180</v>
      </c>
      <c r="M48" s="274">
        <v>5891.451</v>
      </c>
      <c r="N48" t="s">
        <v>406</v>
      </c>
      <c r="S48"/>
      <c r="T48" s="344"/>
      <c r="U48" s="344"/>
      <c r="V48" s="344"/>
      <c r="W48"/>
      <c r="X48"/>
      <c r="Y48"/>
      <c r="AN48"/>
    </row>
    <row r="49" spans="1:46" ht="13">
      <c r="A49" s="2" t="s">
        <v>1338</v>
      </c>
      <c r="B49" s="2" t="s">
        <v>1006</v>
      </c>
      <c r="C49" s="15">
        <v>0.38402777777777802</v>
      </c>
      <c r="D49" s="15">
        <v>0</v>
      </c>
      <c r="E49" s="272">
        <v>30</v>
      </c>
      <c r="F49" s="274" t="s">
        <v>1037</v>
      </c>
      <c r="G49" s="272">
        <v>1070</v>
      </c>
      <c r="H49" s="277">
        <v>876</v>
      </c>
      <c r="I49" s="91" t="s">
        <v>239</v>
      </c>
      <c r="J49" s="274" t="s">
        <v>1258</v>
      </c>
      <c r="K49" s="274">
        <v>4</v>
      </c>
      <c r="L49" s="274">
        <v>180</v>
      </c>
      <c r="M49" s="274">
        <v>5891.451</v>
      </c>
      <c r="S49"/>
      <c r="T49" s="344"/>
      <c r="U49" s="344"/>
      <c r="V49" s="344"/>
      <c r="W49"/>
      <c r="X49"/>
      <c r="Y49"/>
      <c r="AN49"/>
    </row>
    <row r="50" spans="1:46" ht="13">
      <c r="C50"/>
      <c r="N50" s="756" t="s">
        <v>407</v>
      </c>
      <c r="O50" s="756"/>
      <c r="S50"/>
      <c r="T50" s="344"/>
      <c r="U50" s="344"/>
      <c r="V50" s="344"/>
      <c r="W50"/>
      <c r="X50"/>
      <c r="Y50"/>
      <c r="Z50" s="271"/>
      <c r="AA50" s="271"/>
      <c r="AB50" s="268"/>
      <c r="AC50" s="268"/>
      <c r="AD50" s="270"/>
      <c r="AE50" s="268"/>
      <c r="AF50" s="268"/>
      <c r="AG50" s="268"/>
      <c r="AH50" s="268"/>
      <c r="AI50" s="267"/>
      <c r="AJ50" s="268"/>
      <c r="AK50" s="268"/>
      <c r="AL50" s="268"/>
      <c r="AM50" s="268"/>
      <c r="AN50" s="290"/>
      <c r="AO50" s="269"/>
      <c r="AP50" s="266"/>
      <c r="AQ50" s="269"/>
      <c r="AR50" s="268"/>
      <c r="AS50" s="266"/>
      <c r="AT50" s="268"/>
    </row>
    <row r="51" spans="1:46">
      <c r="A51" s="45"/>
      <c r="B51" s="45"/>
      <c r="C51" s="15"/>
      <c r="E51" s="261"/>
      <c r="F51" s="19"/>
      <c r="G51" s="262"/>
      <c r="J51" s="264"/>
      <c r="K51" s="265"/>
      <c r="L51" s="265"/>
      <c r="M51" s="19"/>
      <c r="S51"/>
      <c r="T51"/>
      <c r="U51"/>
      <c r="V51"/>
      <c r="W51"/>
      <c r="X51"/>
      <c r="Y51"/>
      <c r="Z51" s="271"/>
      <c r="AA51" s="271"/>
      <c r="AB51" s="268"/>
      <c r="AC51" s="268"/>
      <c r="AD51" s="270"/>
      <c r="AE51" s="268"/>
      <c r="AF51" s="268"/>
      <c r="AG51" s="268"/>
      <c r="AH51" s="268"/>
      <c r="AI51" s="267"/>
      <c r="AJ51" s="268"/>
      <c r="AK51" s="268"/>
      <c r="AL51" s="268"/>
      <c r="AM51" s="268"/>
      <c r="AN51" s="290"/>
      <c r="AO51" s="269"/>
      <c r="AP51" s="266"/>
      <c r="AQ51" s="269"/>
      <c r="AR51" s="268"/>
      <c r="AS51" s="266"/>
      <c r="AT51" s="268"/>
    </row>
    <row r="52" spans="1:46">
      <c r="A52" s="59"/>
      <c r="B52" s="320" t="s">
        <v>1260</v>
      </c>
      <c r="C52" s="147" t="s">
        <v>1261</v>
      </c>
      <c r="D52" s="84">
        <v>5888.5839999999998</v>
      </c>
      <c r="E52" s="149"/>
      <c r="F52" s="84" t="s">
        <v>1262</v>
      </c>
      <c r="G52" s="84" t="s">
        <v>1263</v>
      </c>
      <c r="H52" s="84" t="s">
        <v>1264</v>
      </c>
      <c r="I52" s="22" t="s">
        <v>1100</v>
      </c>
      <c r="J52" s="84" t="s">
        <v>1101</v>
      </c>
      <c r="K52" s="84" t="s">
        <v>1102</v>
      </c>
      <c r="L52" s="317"/>
      <c r="M52" s="19"/>
      <c r="O52" s="19"/>
      <c r="P52" s="19"/>
      <c r="S52"/>
      <c r="T52"/>
      <c r="U52"/>
      <c r="V52"/>
      <c r="W52"/>
      <c r="X52"/>
      <c r="Y52"/>
      <c r="AN52"/>
    </row>
    <row r="53" spans="1:46">
      <c r="A53" s="45"/>
      <c r="B53" s="183"/>
      <c r="C53" s="147" t="s">
        <v>1099</v>
      </c>
      <c r="D53" s="84">
        <v>5889.9508999999998</v>
      </c>
      <c r="E53" s="149"/>
      <c r="F53" s="84" t="s">
        <v>652</v>
      </c>
      <c r="G53" s="84" t="s">
        <v>653</v>
      </c>
      <c r="H53" s="84" t="s">
        <v>654</v>
      </c>
      <c r="I53" s="22" t="s">
        <v>1294</v>
      </c>
      <c r="J53" s="84" t="s">
        <v>1295</v>
      </c>
      <c r="K53" s="84" t="s">
        <v>501</v>
      </c>
      <c r="L53" s="317"/>
      <c r="M53" s="19"/>
      <c r="N53" s="57"/>
      <c r="O53" s="19"/>
      <c r="P53" s="19"/>
      <c r="S53"/>
      <c r="T53"/>
      <c r="U53"/>
      <c r="V53"/>
      <c r="W53"/>
      <c r="X53"/>
      <c r="Y53"/>
      <c r="AN53"/>
    </row>
    <row r="54" spans="1:46">
      <c r="A54" s="45"/>
      <c r="B54" s="182"/>
      <c r="C54" s="147" t="s">
        <v>502</v>
      </c>
      <c r="D54" s="84">
        <v>5891.451</v>
      </c>
      <c r="E54" s="149"/>
      <c r="F54" s="84" t="s">
        <v>503</v>
      </c>
      <c r="G54" s="84" t="s">
        <v>504</v>
      </c>
      <c r="H54" s="84" t="s">
        <v>505</v>
      </c>
      <c r="I54" s="22" t="s">
        <v>480</v>
      </c>
      <c r="J54" s="84" t="s">
        <v>496</v>
      </c>
      <c r="K54" s="84" t="s">
        <v>440</v>
      </c>
      <c r="L54" s="317"/>
      <c r="M54" s="19"/>
      <c r="N54" s="57"/>
      <c r="O54" s="19"/>
      <c r="P54" s="19"/>
      <c r="S54"/>
      <c r="T54"/>
      <c r="U54"/>
      <c r="V54"/>
      <c r="W54"/>
      <c r="X54"/>
      <c r="Y54"/>
      <c r="AN54"/>
    </row>
    <row r="55" spans="1:46">
      <c r="B55" s="182"/>
      <c r="C55" s="147" t="s">
        <v>497</v>
      </c>
      <c r="D55" s="155">
        <v>7647.38</v>
      </c>
      <c r="E55" s="149"/>
      <c r="F55" s="84" t="s">
        <v>1132</v>
      </c>
      <c r="G55" s="84" t="s">
        <v>1095</v>
      </c>
      <c r="H55" s="84" t="s">
        <v>1293</v>
      </c>
      <c r="I55" s="22" t="s">
        <v>498</v>
      </c>
      <c r="J55" s="84" t="s">
        <v>499</v>
      </c>
      <c r="K55" s="84" t="s">
        <v>500</v>
      </c>
      <c r="L55" s="317"/>
      <c r="S55"/>
      <c r="T55"/>
      <c r="U55"/>
      <c r="V55"/>
      <c r="W55"/>
      <c r="X55"/>
      <c r="Y55"/>
      <c r="AN55"/>
    </row>
    <row r="56" spans="1:46">
      <c r="B56" s="182"/>
      <c r="C56" s="147" t="s">
        <v>374</v>
      </c>
      <c r="D56" s="84">
        <v>7698.9647000000004</v>
      </c>
      <c r="E56" s="149"/>
      <c r="F56" s="84" t="s">
        <v>375</v>
      </c>
      <c r="G56" s="84" t="s">
        <v>376</v>
      </c>
      <c r="H56" s="84" t="s">
        <v>377</v>
      </c>
      <c r="I56" s="22" t="s">
        <v>378</v>
      </c>
      <c r="J56" s="84" t="s">
        <v>379</v>
      </c>
      <c r="K56" s="84" t="s">
        <v>380</v>
      </c>
      <c r="L56" s="317"/>
      <c r="S56"/>
      <c r="T56"/>
      <c r="U56"/>
      <c r="V56"/>
      <c r="W56"/>
      <c r="X56"/>
      <c r="Y56"/>
      <c r="AN56"/>
    </row>
    <row r="57" spans="1:46"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  <c r="S57"/>
      <c r="T57"/>
      <c r="U57"/>
      <c r="V57"/>
      <c r="W57"/>
      <c r="X57"/>
      <c r="Y57"/>
      <c r="AN57"/>
    </row>
    <row r="58" spans="1:46">
      <c r="B58" s="182"/>
      <c r="C58" s="147" t="s">
        <v>1302</v>
      </c>
      <c r="D58" s="748" t="s">
        <v>1297</v>
      </c>
      <c r="E58" s="748"/>
      <c r="F58" s="84" t="s">
        <v>381</v>
      </c>
      <c r="G58" s="317"/>
      <c r="H58" s="317"/>
      <c r="I58" s="173" t="s">
        <v>1139</v>
      </c>
      <c r="J58" s="736" t="s">
        <v>1140</v>
      </c>
      <c r="K58" s="736"/>
      <c r="L58" s="148" t="s">
        <v>1141</v>
      </c>
      <c r="S58"/>
      <c r="T58"/>
      <c r="U58"/>
      <c r="V58"/>
      <c r="W58"/>
      <c r="X58"/>
      <c r="Y58"/>
      <c r="AN58"/>
    </row>
    <row r="59" spans="1:46">
      <c r="B59" s="182"/>
      <c r="C59" s="147" t="s">
        <v>1303</v>
      </c>
      <c r="D59" s="748" t="s">
        <v>1298</v>
      </c>
      <c r="E59" s="748"/>
      <c r="F59" s="19"/>
      <c r="G59" s="317"/>
      <c r="H59" s="317"/>
      <c r="I59" s="321"/>
      <c r="J59" s="736" t="s">
        <v>441</v>
      </c>
      <c r="K59" s="736"/>
      <c r="L59" s="148" t="s">
        <v>1143</v>
      </c>
      <c r="S59"/>
      <c r="T59"/>
      <c r="U59"/>
      <c r="V59"/>
      <c r="W59"/>
      <c r="X59"/>
      <c r="Y59"/>
      <c r="AN59"/>
    </row>
    <row r="60" spans="1:46">
      <c r="B60" s="182"/>
      <c r="C60" s="147" t="s">
        <v>1304</v>
      </c>
      <c r="D60" s="748" t="s">
        <v>1299</v>
      </c>
      <c r="E60" s="748"/>
      <c r="F60" s="19"/>
      <c r="G60" s="317"/>
      <c r="H60" s="317"/>
      <c r="I60" s="321"/>
      <c r="J60" s="317"/>
      <c r="K60" s="317"/>
      <c r="L60" s="317"/>
      <c r="S60"/>
      <c r="T60"/>
      <c r="U60"/>
      <c r="V60"/>
      <c r="W60"/>
      <c r="X60"/>
      <c r="Y60"/>
      <c r="AN60"/>
    </row>
    <row r="61" spans="1:46">
      <c r="B61" s="182"/>
      <c r="C61" s="147" t="s">
        <v>1305</v>
      </c>
      <c r="D61" s="748" t="s">
        <v>1138</v>
      </c>
      <c r="E61" s="748"/>
      <c r="F61" s="19"/>
      <c r="G61" s="317"/>
      <c r="H61" s="317"/>
      <c r="I61" s="317"/>
      <c r="J61" s="317"/>
      <c r="K61" s="317"/>
      <c r="L61" s="317"/>
      <c r="S61"/>
      <c r="T61"/>
      <c r="U61"/>
      <c r="V61"/>
      <c r="W61"/>
      <c r="X61"/>
      <c r="Y61"/>
      <c r="AN61"/>
    </row>
    <row r="62" spans="1:46"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  <c r="S62"/>
      <c r="T62"/>
      <c r="U62"/>
      <c r="V62"/>
      <c r="W62"/>
      <c r="X62"/>
      <c r="Y62"/>
      <c r="AN62"/>
    </row>
    <row r="63" spans="1:46">
      <c r="B63" s="182"/>
      <c r="C63" s="28" t="s">
        <v>786</v>
      </c>
      <c r="D63" s="315">
        <v>1</v>
      </c>
      <c r="E63" s="749" t="s">
        <v>1032</v>
      </c>
      <c r="F63" s="749"/>
      <c r="G63" s="749"/>
      <c r="H63" s="317"/>
      <c r="I63" s="317"/>
      <c r="J63" s="317"/>
      <c r="K63" s="317"/>
      <c r="L63" s="317"/>
      <c r="S63"/>
      <c r="T63"/>
      <c r="U63"/>
      <c r="V63"/>
      <c r="W63"/>
      <c r="X63"/>
      <c r="Y63"/>
      <c r="AN63"/>
    </row>
    <row r="64" spans="1:46">
      <c r="B64" s="182"/>
      <c r="C64" s="19"/>
      <c r="D64" s="28"/>
      <c r="E64" s="750" t="s">
        <v>1183</v>
      </c>
      <c r="F64" s="751"/>
      <c r="G64" s="751"/>
      <c r="H64" s="317"/>
      <c r="I64" s="317"/>
      <c r="J64" s="317"/>
      <c r="K64" s="317"/>
      <c r="L64" s="317"/>
      <c r="S64"/>
      <c r="T64"/>
      <c r="U64"/>
      <c r="V64"/>
      <c r="W64"/>
      <c r="X64"/>
      <c r="Y64"/>
      <c r="AN64"/>
    </row>
    <row r="65" spans="2:40">
      <c r="B65" s="182"/>
      <c r="C65" s="85"/>
      <c r="D65" s="28">
        <v>2</v>
      </c>
      <c r="E65" s="749" t="s">
        <v>1008</v>
      </c>
      <c r="F65" s="749"/>
      <c r="G65" s="749"/>
      <c r="H65" s="317"/>
      <c r="I65" s="317"/>
      <c r="J65" s="317"/>
      <c r="K65" s="317"/>
      <c r="L65" s="317"/>
      <c r="S65"/>
      <c r="T65"/>
      <c r="U65"/>
      <c r="V65"/>
      <c r="W65"/>
      <c r="X65"/>
      <c r="Y65"/>
      <c r="AN65"/>
    </row>
    <row r="66" spans="2:40">
      <c r="B66" s="182"/>
      <c r="C66" s="85"/>
      <c r="D66" s="28"/>
      <c r="E66" s="750" t="s">
        <v>1009</v>
      </c>
      <c r="F66" s="751"/>
      <c r="G66" s="751"/>
      <c r="H66" s="317"/>
      <c r="I66" s="317"/>
      <c r="J66" s="317"/>
      <c r="K66" s="317"/>
      <c r="L66" s="317"/>
      <c r="S66"/>
      <c r="T66"/>
      <c r="U66"/>
      <c r="V66"/>
      <c r="W66"/>
      <c r="X66"/>
      <c r="Y66"/>
      <c r="AN66"/>
    </row>
    <row r="67" spans="2:40">
      <c r="B67" s="182"/>
      <c r="C67" s="317"/>
      <c r="D67" s="315">
        <v>3</v>
      </c>
      <c r="E67" s="736" t="s">
        <v>1010</v>
      </c>
      <c r="F67" s="736"/>
      <c r="G67" s="736"/>
      <c r="H67" s="317"/>
      <c r="I67" s="317"/>
      <c r="J67" s="317"/>
      <c r="K67" s="317"/>
      <c r="L67" s="317"/>
      <c r="S67"/>
      <c r="T67"/>
      <c r="U67"/>
      <c r="V67"/>
      <c r="W67"/>
      <c r="X67"/>
      <c r="Y67"/>
      <c r="AN67"/>
    </row>
    <row r="68" spans="2:40">
      <c r="B68" s="182"/>
      <c r="C68" s="317"/>
      <c r="D68" s="315"/>
      <c r="E68" s="746" t="s">
        <v>1353</v>
      </c>
      <c r="F68" s="746"/>
      <c r="G68" s="746"/>
      <c r="H68" s="317"/>
      <c r="I68" s="317"/>
      <c r="J68" s="317"/>
      <c r="K68" s="317"/>
      <c r="L68" s="317"/>
      <c r="S68"/>
      <c r="T68"/>
      <c r="U68"/>
      <c r="V68"/>
      <c r="W68"/>
      <c r="X68"/>
      <c r="Y68"/>
      <c r="AN68"/>
    </row>
    <row r="69" spans="2:40">
      <c r="B69" s="182"/>
      <c r="C69" s="317"/>
      <c r="D69" s="315">
        <v>4</v>
      </c>
      <c r="E69" s="736" t="s">
        <v>1035</v>
      </c>
      <c r="F69" s="736"/>
      <c r="G69" s="736"/>
      <c r="H69" s="317"/>
      <c r="I69" s="317"/>
      <c r="J69" s="317"/>
      <c r="K69" s="317"/>
      <c r="L69" s="317"/>
      <c r="S69"/>
      <c r="T69"/>
      <c r="U69"/>
      <c r="V69"/>
      <c r="W69"/>
      <c r="X69"/>
      <c r="Y69"/>
      <c r="AN69"/>
    </row>
    <row r="73" spans="2:40">
      <c r="C73"/>
      <c r="S73" s="35"/>
      <c r="T73" s="35"/>
      <c r="U73" s="35"/>
      <c r="V73" s="35"/>
      <c r="W73"/>
      <c r="X73"/>
      <c r="Y73"/>
      <c r="AN73"/>
    </row>
  </sheetData>
  <mergeCells count="32">
    <mergeCell ref="D58:E58"/>
    <mergeCell ref="J58:K58"/>
    <mergeCell ref="D59:E59"/>
    <mergeCell ref="J59:K59"/>
    <mergeCell ref="D60:E60"/>
    <mergeCell ref="E67:G67"/>
    <mergeCell ref="E68:G68"/>
    <mergeCell ref="E69:G69"/>
    <mergeCell ref="D61:E61"/>
    <mergeCell ref="E63:G63"/>
    <mergeCell ref="E64:G64"/>
    <mergeCell ref="E65:G65"/>
    <mergeCell ref="E66:G66"/>
    <mergeCell ref="AJ12:AK12"/>
    <mergeCell ref="AL12:AM12"/>
    <mergeCell ref="A5:E5"/>
    <mergeCell ref="F5:I5"/>
    <mergeCell ref="K5:P5"/>
    <mergeCell ref="F6:I6"/>
    <mergeCell ref="F7:I7"/>
    <mergeCell ref="G12:H12"/>
    <mergeCell ref="O12:P12"/>
    <mergeCell ref="W12:Y12"/>
    <mergeCell ref="S12:V12"/>
    <mergeCell ref="Q12:R12"/>
    <mergeCell ref="N50:O50"/>
    <mergeCell ref="A1:H1"/>
    <mergeCell ref="A3:E3"/>
    <mergeCell ref="F3:I3"/>
    <mergeCell ref="K3:N3"/>
    <mergeCell ref="F4:I4"/>
    <mergeCell ref="K4:P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8"/>
  <sheetViews>
    <sheetView topLeftCell="AB21" workbookViewId="0">
      <selection activeCell="AX29" sqref="AX29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hidden="1" customWidth="1" collapsed="1"/>
    <col min="5" max="5" width="5.83203125" style="16" bestFit="1" customWidth="1" collapsed="1"/>
    <col min="6" max="6" width="15.6640625" style="16" hidden="1" customWidth="1" collapsed="1"/>
    <col min="7" max="8" width="7.6640625" style="16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9" hidden="1" bestFit="1" customWidth="1" collapsed="1"/>
    <col min="13" max="13" width="13.6640625" customWidth="1" collapsed="1"/>
    <col min="14" max="14" width="30.6640625" customWidth="1" collapsed="1"/>
    <col min="15" max="18" width="9.6640625" style="16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75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00"/>
      <c r="R2" s="100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Q3" s="100"/>
      <c r="R3" s="100"/>
      <c r="S3"/>
      <c r="T3"/>
      <c r="U3"/>
      <c r="V3"/>
      <c r="W3"/>
      <c r="X3"/>
      <c r="Y3"/>
    </row>
    <row r="4" spans="1:47">
      <c r="A4" s="3" t="s">
        <v>486</v>
      </c>
      <c r="B4" s="3"/>
      <c r="C4" s="141"/>
      <c r="D4" s="148"/>
      <c r="E4" s="141"/>
      <c r="F4" s="738" t="s">
        <v>758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Q4" s="100"/>
      <c r="R4" s="100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915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Q5" s="100"/>
      <c r="R5" s="100"/>
      <c r="S5"/>
      <c r="T5"/>
      <c r="U5"/>
      <c r="V5"/>
      <c r="W5"/>
      <c r="X5"/>
      <c r="Y5"/>
    </row>
    <row r="6" spans="1:47">
      <c r="A6" s="67" t="s">
        <v>1302</v>
      </c>
      <c r="B6" s="126" t="s">
        <v>1303</v>
      </c>
      <c r="C6" s="141" t="s">
        <v>1304</v>
      </c>
      <c r="D6" s="148" t="s">
        <v>1305</v>
      </c>
      <c r="E6" s="141"/>
      <c r="F6" s="742" t="s">
        <v>272</v>
      </c>
      <c r="G6" s="742"/>
      <c r="H6" s="742"/>
      <c r="I6" s="742"/>
      <c r="J6" s="26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>
      <c r="A7" s="67" t="s">
        <v>1220</v>
      </c>
      <c r="B7" s="126" t="s">
        <v>1123</v>
      </c>
      <c r="C7" s="141" t="s">
        <v>1124</v>
      </c>
      <c r="D7" s="148" t="s">
        <v>1125</v>
      </c>
      <c r="E7" s="141"/>
      <c r="F7" s="742" t="s">
        <v>368</v>
      </c>
      <c r="G7" s="742"/>
      <c r="H7" s="742"/>
      <c r="I7" s="742"/>
      <c r="J7" s="26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141" t="s">
        <v>1129</v>
      </c>
      <c r="D8" s="148" t="s">
        <v>1130</v>
      </c>
      <c r="E8" s="19"/>
      <c r="F8" s="738" t="s">
        <v>1205</v>
      </c>
      <c r="G8" s="738"/>
      <c r="H8" s="738"/>
      <c r="I8" s="738"/>
      <c r="J8" s="7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141"/>
      <c r="D9" s="148"/>
      <c r="E9" s="19"/>
      <c r="F9" s="738" t="s">
        <v>1206</v>
      </c>
      <c r="G9" s="738"/>
      <c r="H9" s="738"/>
      <c r="I9" s="738"/>
      <c r="J9" s="7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1"/>
      <c r="D11" s="148"/>
      <c r="E11" s="19"/>
      <c r="I11" s="44"/>
      <c r="J11" s="125"/>
      <c r="K11" s="125"/>
      <c r="L11" s="125"/>
      <c r="N11" s="75"/>
      <c r="Q11" s="100"/>
      <c r="R11" s="100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>
      <c r="A14" t="s">
        <v>1265</v>
      </c>
      <c r="B14" t="s">
        <v>1335</v>
      </c>
      <c r="C14" s="15">
        <v>8.5416666666666655E-2</v>
      </c>
      <c r="D14" s="15">
        <v>0</v>
      </c>
      <c r="E14" s="16">
        <v>10</v>
      </c>
      <c r="F14" s="16" t="s">
        <v>744</v>
      </c>
      <c r="G14" s="16">
        <v>1190</v>
      </c>
      <c r="H14" s="16">
        <v>1101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O14" s="16">
        <v>264.39999999999998</v>
      </c>
      <c r="P14" s="16">
        <v>266</v>
      </c>
      <c r="S14"/>
      <c r="T14" s="355"/>
      <c r="U14" s="437"/>
      <c r="V14" s="342"/>
      <c r="W14"/>
      <c r="X14"/>
      <c r="Y14"/>
    </row>
    <row r="15" spans="1:47">
      <c r="A15" t="s">
        <v>834</v>
      </c>
      <c r="B15" t="s">
        <v>1266</v>
      </c>
      <c r="C15" s="15">
        <v>0.10347222222222223</v>
      </c>
      <c r="D15" s="15">
        <v>0</v>
      </c>
      <c r="E15" s="16">
        <v>30</v>
      </c>
      <c r="F15" s="16" t="s">
        <v>744</v>
      </c>
      <c r="G15" s="16">
        <v>1190</v>
      </c>
      <c r="H15" s="16">
        <v>998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5891.451</v>
      </c>
      <c r="O15" s="16">
        <v>264.10000000000002</v>
      </c>
      <c r="P15" s="16">
        <v>266.3</v>
      </c>
      <c r="S15"/>
      <c r="T15" s="355"/>
      <c r="U15" s="437"/>
      <c r="V15" s="342"/>
      <c r="W15"/>
      <c r="X15"/>
      <c r="Y15"/>
    </row>
    <row r="16" spans="1:47">
      <c r="A16" s="45" t="s">
        <v>834</v>
      </c>
      <c r="B16" s="45" t="s">
        <v>1339</v>
      </c>
      <c r="C16" s="15">
        <v>0.10833333333333334</v>
      </c>
      <c r="D16" s="15">
        <v>0</v>
      </c>
      <c r="E16" s="16">
        <v>30</v>
      </c>
      <c r="F16" s="16" t="s">
        <v>744</v>
      </c>
      <c r="G16" s="16">
        <v>1070</v>
      </c>
      <c r="H16" s="16">
        <v>878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5891.451</v>
      </c>
      <c r="O16" s="16">
        <v>264.3</v>
      </c>
      <c r="P16" s="16">
        <v>266.5</v>
      </c>
      <c r="S16"/>
      <c r="T16" s="356"/>
      <c r="U16" s="438"/>
      <c r="V16" s="342"/>
      <c r="W16"/>
      <c r="X16"/>
      <c r="Y16"/>
    </row>
    <row r="17" spans="1:46">
      <c r="A17" t="s">
        <v>835</v>
      </c>
      <c r="B17" t="s">
        <v>1340</v>
      </c>
      <c r="C17" s="15">
        <v>0.13125000000000001</v>
      </c>
      <c r="D17" s="15">
        <v>0</v>
      </c>
      <c r="E17" s="16">
        <v>30</v>
      </c>
      <c r="F17" s="16" t="s">
        <v>1038</v>
      </c>
      <c r="G17" s="16">
        <v>880</v>
      </c>
      <c r="H17" s="16">
        <v>865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t="s">
        <v>1063</v>
      </c>
      <c r="O17" s="16">
        <v>263.8</v>
      </c>
      <c r="P17" s="16">
        <v>265.2</v>
      </c>
      <c r="S17"/>
      <c r="T17" s="356"/>
      <c r="U17" s="438"/>
      <c r="V17" s="342"/>
      <c r="W17"/>
      <c r="X17"/>
      <c r="Y17"/>
    </row>
    <row r="18" spans="1:46">
      <c r="A18" t="s">
        <v>1188</v>
      </c>
      <c r="B18" t="s">
        <v>1269</v>
      </c>
      <c r="C18" s="15">
        <v>0.15277777777777776</v>
      </c>
      <c r="E18" s="16">
        <v>30</v>
      </c>
      <c r="F18" s="16" t="s">
        <v>1039</v>
      </c>
      <c r="G18" s="16">
        <v>870</v>
      </c>
      <c r="H18" s="16">
        <v>781</v>
      </c>
      <c r="I18" t="s">
        <v>1181</v>
      </c>
      <c r="J18" s="16" t="s">
        <v>621</v>
      </c>
      <c r="K18" s="16">
        <v>4</v>
      </c>
      <c r="L18" s="16">
        <v>180</v>
      </c>
      <c r="M18" s="19">
        <v>7698.9647000000004</v>
      </c>
      <c r="N18" t="s">
        <v>367</v>
      </c>
      <c r="S18" s="431" t="s">
        <v>1188</v>
      </c>
      <c r="T18" s="356"/>
      <c r="U18" s="438"/>
      <c r="V18" s="342"/>
      <c r="W18"/>
      <c r="X18"/>
      <c r="Y18"/>
      <c r="Z18" s="477">
        <v>104.54367000000001</v>
      </c>
      <c r="AA18" s="477">
        <v>17.830500000000001</v>
      </c>
      <c r="AB18" s="474">
        <v>97.003600000000006</v>
      </c>
      <c r="AC18" s="474">
        <v>45.603700000000003</v>
      </c>
      <c r="AD18" s="476">
        <v>3.8617093275999999</v>
      </c>
      <c r="AE18" s="474">
        <v>1.3979999999999999</v>
      </c>
      <c r="AF18" s="474">
        <v>0.221</v>
      </c>
      <c r="AG18" s="474">
        <v>3.64</v>
      </c>
      <c r="AH18" s="474">
        <v>98.936999999999998</v>
      </c>
      <c r="AI18" s="473">
        <v>1784.3150000000001</v>
      </c>
      <c r="AJ18" s="474">
        <v>1.7113499999999999</v>
      </c>
      <c r="AK18" s="474">
        <v>6.39764</v>
      </c>
      <c r="AL18" s="474">
        <v>12.548640000000001</v>
      </c>
      <c r="AM18" s="474">
        <v>1.5713999999999999</v>
      </c>
      <c r="AN18" s="472">
        <v>147544016.69999999</v>
      </c>
      <c r="AO18" s="475">
        <v>0.27861970000000003</v>
      </c>
      <c r="AP18" s="472">
        <v>401684.16236999998</v>
      </c>
      <c r="AQ18" s="475">
        <v>-0.25748759999999998</v>
      </c>
      <c r="AR18" s="474">
        <v>168.13659999999999</v>
      </c>
      <c r="AS18" s="472" t="s">
        <v>472</v>
      </c>
      <c r="AT18" s="474">
        <v>11.831200000000001</v>
      </c>
    </row>
    <row r="19" spans="1:46">
      <c r="A19" t="s">
        <v>836</v>
      </c>
      <c r="B19" t="s">
        <v>1244</v>
      </c>
      <c r="C19" s="15">
        <v>0.15555555555555556</v>
      </c>
      <c r="E19" s="16">
        <v>300</v>
      </c>
      <c r="F19" s="16" t="s">
        <v>1039</v>
      </c>
      <c r="G19" s="16">
        <v>870</v>
      </c>
      <c r="H19" s="16">
        <v>781</v>
      </c>
      <c r="I19" t="s">
        <v>703</v>
      </c>
      <c r="J19" s="16" t="s">
        <v>621</v>
      </c>
      <c r="K19" s="16">
        <v>4</v>
      </c>
      <c r="L19" s="16">
        <v>180</v>
      </c>
      <c r="M19" s="19">
        <v>7698.9647000000004</v>
      </c>
      <c r="S19" s="431" t="s">
        <v>1100</v>
      </c>
      <c r="T19" s="356">
        <v>0</v>
      </c>
      <c r="U19" s="438">
        <v>0</v>
      </c>
      <c r="V19" s="431" t="s">
        <v>12</v>
      </c>
      <c r="W19" s="473">
        <v>90.040440450309347</v>
      </c>
      <c r="X19" s="473">
        <v>-12.004312801137743</v>
      </c>
      <c r="Y19" s="473">
        <v>175.22153364505016</v>
      </c>
      <c r="Z19" s="477">
        <v>104.58703</v>
      </c>
      <c r="AA19" s="477">
        <v>17.828109999999999</v>
      </c>
      <c r="AB19" s="474">
        <v>98.112700000000004</v>
      </c>
      <c r="AC19" s="474">
        <v>47.042000000000002</v>
      </c>
      <c r="AD19" s="476">
        <v>3.9786954219999999</v>
      </c>
      <c r="AE19" s="474">
        <v>1.365</v>
      </c>
      <c r="AF19" s="474">
        <v>0.216</v>
      </c>
      <c r="AG19" s="474">
        <v>3.64</v>
      </c>
      <c r="AH19" s="474">
        <v>98.942999999999998</v>
      </c>
      <c r="AI19" s="473">
        <v>1784.789</v>
      </c>
      <c r="AJ19" s="474">
        <v>1.6888700000000001</v>
      </c>
      <c r="AK19" s="474">
        <v>6.3962500000000002</v>
      </c>
      <c r="AL19" s="474">
        <v>12.48968</v>
      </c>
      <c r="AM19" s="474">
        <v>1.5714399999999999</v>
      </c>
      <c r="AN19" s="472">
        <v>147544133.59999999</v>
      </c>
      <c r="AO19" s="475">
        <v>0.27784180000000003</v>
      </c>
      <c r="AP19" s="472">
        <v>401577.58062000002</v>
      </c>
      <c r="AQ19" s="475">
        <v>-0.24999579999999999</v>
      </c>
      <c r="AR19" s="474">
        <v>168.1704</v>
      </c>
      <c r="AS19" s="472" t="s">
        <v>472</v>
      </c>
      <c r="AT19" s="474">
        <v>11.7974</v>
      </c>
    </row>
    <row r="20" spans="1:46">
      <c r="A20" t="s">
        <v>836</v>
      </c>
      <c r="B20" t="s">
        <v>1221</v>
      </c>
      <c r="C20" s="15">
        <v>0.16388888888888889</v>
      </c>
      <c r="E20" s="16">
        <v>300</v>
      </c>
      <c r="F20" s="16" t="s">
        <v>1039</v>
      </c>
      <c r="G20" s="16">
        <v>870</v>
      </c>
      <c r="H20" s="16">
        <v>781</v>
      </c>
      <c r="I20" t="s">
        <v>792</v>
      </c>
      <c r="J20" s="16" t="s">
        <v>621</v>
      </c>
      <c r="K20" s="16">
        <v>4</v>
      </c>
      <c r="L20" s="16">
        <v>180</v>
      </c>
      <c r="M20" s="19">
        <v>7698.9647000000004</v>
      </c>
      <c r="S20" s="431" t="s">
        <v>1100</v>
      </c>
      <c r="T20" s="356">
        <v>0</v>
      </c>
      <c r="U20" s="438">
        <v>0</v>
      </c>
      <c r="V20" s="431" t="s">
        <v>200</v>
      </c>
      <c r="W20" s="473">
        <v>90.055172157155653</v>
      </c>
      <c r="X20" s="473">
        <v>-11.271202409969575</v>
      </c>
      <c r="Y20" s="473">
        <v>401.37120712801152</v>
      </c>
      <c r="Z20" s="477">
        <v>104.66016</v>
      </c>
      <c r="AA20" s="477">
        <v>17.823619999999998</v>
      </c>
      <c r="AB20" s="474">
        <v>100.11490000000001</v>
      </c>
      <c r="AC20" s="474">
        <v>49.4985</v>
      </c>
      <c r="AD20" s="476">
        <v>4.1792430123999997</v>
      </c>
      <c r="AE20" s="474">
        <v>1.3140000000000001</v>
      </c>
      <c r="AF20" s="474">
        <v>0.20799999999999999</v>
      </c>
      <c r="AG20" s="474">
        <v>3.63</v>
      </c>
      <c r="AH20" s="474">
        <v>98.953000000000003</v>
      </c>
      <c r="AI20" s="473">
        <v>1785.568</v>
      </c>
      <c r="AJ20" s="474">
        <v>1.6492199999999999</v>
      </c>
      <c r="AK20" s="474">
        <v>6.3943199999999996</v>
      </c>
      <c r="AL20" s="474">
        <v>12.388590000000001</v>
      </c>
      <c r="AM20" s="474">
        <v>1.5714900000000001</v>
      </c>
      <c r="AN20" s="472">
        <v>147544333.09999999</v>
      </c>
      <c r="AO20" s="475">
        <v>0.27650789999999997</v>
      </c>
      <c r="AP20" s="472">
        <v>401402.35717999999</v>
      </c>
      <c r="AQ20" s="475">
        <v>-0.23661599999999999</v>
      </c>
      <c r="AR20" s="474">
        <v>168.22730000000001</v>
      </c>
      <c r="AS20" s="472" t="s">
        <v>472</v>
      </c>
      <c r="AT20" s="474">
        <v>11.7407</v>
      </c>
    </row>
    <row r="21" spans="1:46">
      <c r="A21" t="s">
        <v>749</v>
      </c>
      <c r="B21" t="s">
        <v>1182</v>
      </c>
      <c r="C21" s="15">
        <v>0.17083333333333331</v>
      </c>
      <c r="E21" s="16">
        <v>300</v>
      </c>
      <c r="F21" s="16" t="s">
        <v>1039</v>
      </c>
      <c r="G21" s="16">
        <v>870</v>
      </c>
      <c r="H21" s="16">
        <v>781</v>
      </c>
      <c r="I21" t="s">
        <v>606</v>
      </c>
      <c r="J21" s="16" t="s">
        <v>621</v>
      </c>
      <c r="K21" s="16">
        <v>4</v>
      </c>
      <c r="L21" s="16">
        <v>180</v>
      </c>
      <c r="M21" s="19">
        <v>7698.9647000000004</v>
      </c>
      <c r="S21" s="431" t="s">
        <v>1262</v>
      </c>
      <c r="T21" s="356">
        <v>0</v>
      </c>
      <c r="U21" s="438">
        <v>0</v>
      </c>
      <c r="V21" s="431" t="s">
        <v>13</v>
      </c>
      <c r="W21" s="473">
        <v>-87.454957572387855</v>
      </c>
      <c r="X21" s="473">
        <v>-5.8116675227673262</v>
      </c>
      <c r="Y21" s="473">
        <v>175.07571301516145</v>
      </c>
      <c r="Z21" s="477">
        <v>104.72</v>
      </c>
      <c r="AA21" s="477">
        <v>17.819489999999998</v>
      </c>
      <c r="AB21" s="474">
        <v>101.8972</v>
      </c>
      <c r="AC21" s="474">
        <v>51.534399999999998</v>
      </c>
      <c r="AD21" s="476">
        <v>4.3463660044000001</v>
      </c>
      <c r="AE21" s="474">
        <v>1.276</v>
      </c>
      <c r="AF21" s="474">
        <v>0.20200000000000001</v>
      </c>
      <c r="AG21" s="474">
        <v>3.63</v>
      </c>
      <c r="AH21" s="474">
        <v>98.960999999999999</v>
      </c>
      <c r="AI21" s="473">
        <v>1786.184</v>
      </c>
      <c r="AJ21" s="474">
        <v>1.6151599999999999</v>
      </c>
      <c r="AK21" s="474">
        <v>6.3931800000000001</v>
      </c>
      <c r="AL21" s="474">
        <v>12.304349999999999</v>
      </c>
      <c r="AM21" s="474">
        <v>1.5715399999999999</v>
      </c>
      <c r="AN21" s="472">
        <v>147544498.69999999</v>
      </c>
      <c r="AO21" s="475">
        <v>0.27539609999999998</v>
      </c>
      <c r="AP21" s="472">
        <v>401263.85697999998</v>
      </c>
      <c r="AQ21" s="475">
        <v>-0.22496949999999999</v>
      </c>
      <c r="AR21" s="474">
        <v>168.27350000000001</v>
      </c>
      <c r="AS21" s="472" t="s">
        <v>472</v>
      </c>
      <c r="AT21" s="474">
        <v>11.694599999999999</v>
      </c>
    </row>
    <row r="22" spans="1:46">
      <c r="A22" t="s">
        <v>999</v>
      </c>
      <c r="B22" t="s">
        <v>582</v>
      </c>
      <c r="C22" s="15">
        <v>0.17847222222222223</v>
      </c>
      <c r="E22" s="16">
        <v>30</v>
      </c>
      <c r="F22" s="16" t="s">
        <v>744</v>
      </c>
      <c r="G22" s="16">
        <v>1190</v>
      </c>
      <c r="H22" s="16">
        <v>1101</v>
      </c>
      <c r="I22" t="s">
        <v>1181</v>
      </c>
      <c r="J22" s="16" t="s">
        <v>621</v>
      </c>
      <c r="K22" s="16">
        <v>4</v>
      </c>
      <c r="L22" s="16">
        <v>180</v>
      </c>
      <c r="M22" s="19">
        <v>5889.9508999999998</v>
      </c>
      <c r="N22" t="s">
        <v>120</v>
      </c>
      <c r="S22" s="431" t="s">
        <v>1188</v>
      </c>
      <c r="T22" s="356"/>
      <c r="U22" s="438"/>
      <c r="V22" s="342"/>
      <c r="W22"/>
      <c r="X22"/>
      <c r="Y22"/>
      <c r="Z22" s="477">
        <v>104.76718</v>
      </c>
      <c r="AA22" s="477">
        <v>17.815919999999998</v>
      </c>
      <c r="AB22" s="474">
        <v>103.41070000000001</v>
      </c>
      <c r="AC22" s="474">
        <v>53.153700000000001</v>
      </c>
      <c r="AD22" s="476">
        <v>4.4800643979999997</v>
      </c>
      <c r="AE22" s="474">
        <v>1.248</v>
      </c>
      <c r="AF22" s="474">
        <v>0.19700000000000001</v>
      </c>
      <c r="AG22" s="474">
        <v>3.63</v>
      </c>
      <c r="AH22" s="474">
        <v>98.968000000000004</v>
      </c>
      <c r="AI22" s="473">
        <v>1786.655</v>
      </c>
      <c r="AJ22" s="474">
        <v>1.5872900000000001</v>
      </c>
      <c r="AK22" s="474">
        <v>6.3925700000000001</v>
      </c>
      <c r="AL22" s="474">
        <v>12.23696</v>
      </c>
      <c r="AM22" s="474">
        <v>1.57158</v>
      </c>
      <c r="AN22" s="472">
        <v>147544630.69999999</v>
      </c>
      <c r="AO22" s="475">
        <v>0.27450639999999998</v>
      </c>
      <c r="AP22" s="472">
        <v>401158.16947000002</v>
      </c>
      <c r="AQ22" s="475">
        <v>-0.21534220000000001</v>
      </c>
      <c r="AR22" s="474">
        <v>168.3098</v>
      </c>
      <c r="AS22" s="472" t="s">
        <v>472</v>
      </c>
      <c r="AT22" s="474">
        <v>11.6585</v>
      </c>
    </row>
    <row r="23" spans="1:46">
      <c r="A23" t="s">
        <v>607</v>
      </c>
      <c r="B23" t="s">
        <v>794</v>
      </c>
      <c r="C23" s="15">
        <v>0.18055555555555555</v>
      </c>
      <c r="E23" s="16">
        <v>300</v>
      </c>
      <c r="F23" s="16" t="s">
        <v>744</v>
      </c>
      <c r="G23" s="16">
        <v>1190</v>
      </c>
      <c r="H23" s="16">
        <v>1101</v>
      </c>
      <c r="I23" t="s">
        <v>606</v>
      </c>
      <c r="J23" s="16" t="s">
        <v>621</v>
      </c>
      <c r="K23" s="16">
        <v>4</v>
      </c>
      <c r="L23" s="16">
        <v>180</v>
      </c>
      <c r="M23" s="19">
        <v>5889.9508999999998</v>
      </c>
      <c r="S23" s="431" t="s">
        <v>1262</v>
      </c>
      <c r="T23" s="356">
        <v>0</v>
      </c>
      <c r="U23" s="438">
        <v>0</v>
      </c>
      <c r="V23" s="431" t="s">
        <v>13</v>
      </c>
      <c r="W23" s="473">
        <v>-87.504685093327353</v>
      </c>
      <c r="X23" s="473">
        <v>-5.810251366347976</v>
      </c>
      <c r="Y23" s="473">
        <v>175.00410500282351</v>
      </c>
      <c r="Z23" s="477">
        <v>104.80218000000001</v>
      </c>
      <c r="AA23" s="477">
        <v>17.813079999999999</v>
      </c>
      <c r="AB23" s="474">
        <v>104.6041</v>
      </c>
      <c r="AC23" s="474">
        <v>54.361699999999999</v>
      </c>
      <c r="AD23" s="476">
        <v>4.5803381932000002</v>
      </c>
      <c r="AE23" s="474">
        <v>1.2290000000000001</v>
      </c>
      <c r="AF23" s="474">
        <v>0.19400000000000001</v>
      </c>
      <c r="AG23" s="474">
        <v>3.63</v>
      </c>
      <c r="AH23" s="474">
        <v>98.971999999999994</v>
      </c>
      <c r="AI23" s="473">
        <v>1786.9939999999999</v>
      </c>
      <c r="AJ23" s="474">
        <v>1.56603</v>
      </c>
      <c r="AK23" s="474">
        <v>6.3922999999999996</v>
      </c>
      <c r="AL23" s="474">
        <v>12.18642</v>
      </c>
      <c r="AM23" s="474">
        <v>1.57161</v>
      </c>
      <c r="AN23" s="472">
        <v>147544729.40000001</v>
      </c>
      <c r="AO23" s="475">
        <v>0.273839</v>
      </c>
      <c r="AP23" s="472">
        <v>401081.97142999998</v>
      </c>
      <c r="AQ23" s="475">
        <v>-0.2079482</v>
      </c>
      <c r="AR23" s="474">
        <v>168.3366</v>
      </c>
      <c r="AS23" s="472" t="s">
        <v>472</v>
      </c>
      <c r="AT23" s="474">
        <v>11.6318</v>
      </c>
    </row>
    <row r="24" spans="1:46">
      <c r="A24" t="s">
        <v>1079</v>
      </c>
      <c r="B24" t="s">
        <v>795</v>
      </c>
      <c r="C24" s="15">
        <v>0.18611111111111112</v>
      </c>
      <c r="E24" s="16">
        <v>300</v>
      </c>
      <c r="F24" s="16" t="s">
        <v>744</v>
      </c>
      <c r="G24" s="16">
        <v>1190</v>
      </c>
      <c r="H24" s="16">
        <v>1101</v>
      </c>
      <c r="I24" t="s">
        <v>792</v>
      </c>
      <c r="J24" s="16" t="s">
        <v>621</v>
      </c>
      <c r="K24" s="16">
        <v>4</v>
      </c>
      <c r="L24" s="16">
        <v>180</v>
      </c>
      <c r="M24" s="19">
        <v>5889.9508999999998</v>
      </c>
      <c r="S24" s="431" t="s">
        <v>1262</v>
      </c>
      <c r="T24" s="356">
        <v>0</v>
      </c>
      <c r="U24" s="438">
        <v>0</v>
      </c>
      <c r="V24" s="431" t="s">
        <v>203</v>
      </c>
      <c r="W24" s="473">
        <v>-87.637449977942254</v>
      </c>
      <c r="X24" s="473">
        <v>-4.602612267517916</v>
      </c>
      <c r="Y24" s="473">
        <v>400.95250005094294</v>
      </c>
      <c r="Z24" s="477">
        <v>104.84835</v>
      </c>
      <c r="AA24" s="477">
        <v>17.809080000000002</v>
      </c>
      <c r="AB24" s="474">
        <v>106.2834</v>
      </c>
      <c r="AC24" s="474">
        <v>55.9619</v>
      </c>
      <c r="AD24" s="476">
        <v>4.7140365867999998</v>
      </c>
      <c r="AE24" s="474">
        <v>1.206</v>
      </c>
      <c r="AF24" s="474">
        <v>0.191</v>
      </c>
      <c r="AG24" s="474">
        <v>3.63</v>
      </c>
      <c r="AH24" s="474">
        <v>98.977999999999994</v>
      </c>
      <c r="AI24" s="473">
        <v>1787.4280000000001</v>
      </c>
      <c r="AJ24" s="474">
        <v>1.5372300000000001</v>
      </c>
      <c r="AK24" s="474">
        <v>6.3921900000000003</v>
      </c>
      <c r="AL24" s="474">
        <v>12.11903</v>
      </c>
      <c r="AM24" s="474">
        <v>1.57165</v>
      </c>
      <c r="AN24" s="472">
        <v>147544860.59999999</v>
      </c>
      <c r="AO24" s="475">
        <v>0.2729491</v>
      </c>
      <c r="AP24" s="472">
        <v>400984.56404000003</v>
      </c>
      <c r="AQ24" s="475">
        <v>-0.19786709999999999</v>
      </c>
      <c r="AR24" s="474">
        <v>168.37180000000001</v>
      </c>
      <c r="AS24" s="472" t="s">
        <v>472</v>
      </c>
      <c r="AT24" s="474">
        <v>11.5967</v>
      </c>
    </row>
    <row r="25" spans="1:46">
      <c r="A25" t="s">
        <v>1079</v>
      </c>
      <c r="B25" t="s">
        <v>797</v>
      </c>
      <c r="C25" s="15">
        <v>0.19722222222222222</v>
      </c>
      <c r="E25" s="16">
        <v>300</v>
      </c>
      <c r="F25" s="16" t="s">
        <v>744</v>
      </c>
      <c r="G25" s="16">
        <v>1190</v>
      </c>
      <c r="H25" s="16">
        <v>1101</v>
      </c>
      <c r="I25" t="s">
        <v>1065</v>
      </c>
      <c r="J25" s="16" t="s">
        <v>621</v>
      </c>
      <c r="K25" s="16">
        <v>4</v>
      </c>
      <c r="L25" s="16">
        <v>180</v>
      </c>
      <c r="M25" s="19">
        <v>5889.9508999999998</v>
      </c>
      <c r="S25" s="431" t="s">
        <v>1262</v>
      </c>
      <c r="T25" s="356">
        <v>28</v>
      </c>
      <c r="U25" s="438">
        <v>0</v>
      </c>
      <c r="V25" s="431" t="s">
        <v>13</v>
      </c>
      <c r="W25" s="473">
        <v>-87.852467342686509</v>
      </c>
      <c r="X25" s="473">
        <v>-2.535585605948532</v>
      </c>
      <c r="Y25" s="473">
        <v>941.26978081652442</v>
      </c>
      <c r="Z25" s="477">
        <v>104.9391</v>
      </c>
      <c r="AA25" s="477">
        <v>17.800319999999999</v>
      </c>
      <c r="AB25" s="474">
        <v>110.0016</v>
      </c>
      <c r="AC25" s="474">
        <v>59.118099999999998</v>
      </c>
      <c r="AD25" s="476">
        <v>4.9814333738999999</v>
      </c>
      <c r="AE25" s="474">
        <v>1.1639999999999999</v>
      </c>
      <c r="AF25" s="474">
        <v>0.184</v>
      </c>
      <c r="AG25" s="474">
        <v>3.63</v>
      </c>
      <c r="AH25" s="474">
        <v>98.99</v>
      </c>
      <c r="AI25" s="473">
        <v>1788.231</v>
      </c>
      <c r="AJ25" s="474">
        <v>1.47818</v>
      </c>
      <c r="AK25" s="474">
        <v>6.3928200000000004</v>
      </c>
      <c r="AL25" s="474">
        <v>11.984249999999999</v>
      </c>
      <c r="AM25" s="474">
        <v>1.5717300000000001</v>
      </c>
      <c r="AN25" s="472">
        <v>147545121.80000001</v>
      </c>
      <c r="AO25" s="475">
        <v>0.27116859999999998</v>
      </c>
      <c r="AP25" s="472">
        <v>400804.55680999998</v>
      </c>
      <c r="AQ25" s="475">
        <v>-0.17698700000000001</v>
      </c>
      <c r="AR25" s="474">
        <v>168.44040000000001</v>
      </c>
      <c r="AS25" s="472" t="s">
        <v>472</v>
      </c>
      <c r="AT25" s="474">
        <v>11.5283</v>
      </c>
    </row>
    <row r="26" spans="1:46">
      <c r="A26" t="s">
        <v>1079</v>
      </c>
      <c r="B26" t="s">
        <v>798</v>
      </c>
      <c r="C26" s="15">
        <v>0.20347222222222219</v>
      </c>
      <c r="E26" s="16">
        <v>300</v>
      </c>
      <c r="F26" s="16" t="s">
        <v>744</v>
      </c>
      <c r="G26" s="16">
        <v>1190</v>
      </c>
      <c r="H26" s="16">
        <v>1101</v>
      </c>
      <c r="I26" t="s">
        <v>738</v>
      </c>
      <c r="J26" s="16" t="s">
        <v>621</v>
      </c>
      <c r="K26" s="16">
        <v>4</v>
      </c>
      <c r="L26" s="16">
        <v>180</v>
      </c>
      <c r="M26" s="19">
        <v>5889.9508999999998</v>
      </c>
      <c r="S26" s="431" t="s">
        <v>1262</v>
      </c>
      <c r="T26" s="356">
        <v>42</v>
      </c>
      <c r="U26" s="438">
        <v>0</v>
      </c>
      <c r="V26" s="431" t="s">
        <v>13</v>
      </c>
      <c r="W26" s="473">
        <v>-87.948363567825865</v>
      </c>
      <c r="X26" s="473">
        <v>-1.5023076148477601</v>
      </c>
      <c r="Y26" s="473">
        <v>1326.179038271423</v>
      </c>
      <c r="Z26" s="477">
        <v>104.98927999999999</v>
      </c>
      <c r="AA26" s="477">
        <v>17.794930000000001</v>
      </c>
      <c r="AB26" s="474">
        <v>112.349</v>
      </c>
      <c r="AC26" s="474">
        <v>60.860399999999998</v>
      </c>
      <c r="AD26" s="476">
        <v>5.1318440667000003</v>
      </c>
      <c r="AE26" s="474">
        <v>1.1439999999999999</v>
      </c>
      <c r="AF26" s="474">
        <v>0.18099999999999999</v>
      </c>
      <c r="AG26" s="474">
        <v>3.63</v>
      </c>
      <c r="AH26" s="474">
        <v>98.997</v>
      </c>
      <c r="AI26" s="473">
        <v>1788.643</v>
      </c>
      <c r="AJ26" s="474">
        <v>1.4441900000000001</v>
      </c>
      <c r="AK26" s="474">
        <v>6.3936799999999998</v>
      </c>
      <c r="AL26" s="474">
        <v>11.908429999999999</v>
      </c>
      <c r="AM26" s="474">
        <v>1.5717699999999999</v>
      </c>
      <c r="AN26" s="472">
        <v>147545267.90000001</v>
      </c>
      <c r="AO26" s="475">
        <v>0.27016679999999998</v>
      </c>
      <c r="AP26" s="472">
        <v>400712.24690000003</v>
      </c>
      <c r="AQ26" s="475">
        <v>-0.16485069999999999</v>
      </c>
      <c r="AR26" s="474">
        <v>168.47800000000001</v>
      </c>
      <c r="AS26" s="472" t="s">
        <v>472</v>
      </c>
      <c r="AT26" s="474">
        <v>11.4907</v>
      </c>
    </row>
    <row r="27" spans="1:46">
      <c r="A27" t="s">
        <v>1079</v>
      </c>
      <c r="B27" t="s">
        <v>799</v>
      </c>
      <c r="C27" s="15">
        <v>0.20833333333333334</v>
      </c>
      <c r="E27" s="16">
        <v>300</v>
      </c>
      <c r="F27" s="16" t="s">
        <v>744</v>
      </c>
      <c r="G27" s="16">
        <v>1190</v>
      </c>
      <c r="H27" s="16">
        <v>1101</v>
      </c>
      <c r="I27" t="s">
        <v>969</v>
      </c>
      <c r="J27" s="16" t="s">
        <v>621</v>
      </c>
      <c r="K27" s="16">
        <v>4</v>
      </c>
      <c r="L27" s="16">
        <v>180</v>
      </c>
      <c r="M27" s="19">
        <v>5889.9508999999998</v>
      </c>
      <c r="S27" s="431" t="s">
        <v>1262</v>
      </c>
      <c r="T27" s="356">
        <v>60</v>
      </c>
      <c r="U27" s="438">
        <v>0</v>
      </c>
      <c r="V27" s="431" t="s">
        <v>13</v>
      </c>
      <c r="W27" s="473">
        <v>-88.014628886422798</v>
      </c>
      <c r="X27" s="473">
        <v>-0.49322437041324524</v>
      </c>
      <c r="Y27" s="473">
        <v>1822.0999915037582</v>
      </c>
      <c r="Z27" s="477">
        <v>105.0279</v>
      </c>
      <c r="AA27" s="477">
        <v>17.790500000000002</v>
      </c>
      <c r="AB27" s="474">
        <v>114.3289</v>
      </c>
      <c r="AC27" s="474">
        <v>62.194800000000001</v>
      </c>
      <c r="AD27" s="476">
        <v>5.2488301609999999</v>
      </c>
      <c r="AE27" s="474">
        <v>1.1299999999999999</v>
      </c>
      <c r="AF27" s="474">
        <v>0.17899999999999999</v>
      </c>
      <c r="AG27" s="474">
        <v>3.63</v>
      </c>
      <c r="AH27" s="474">
        <v>99.001999999999995</v>
      </c>
      <c r="AI27" s="473">
        <v>1788.943</v>
      </c>
      <c r="AJ27" s="474">
        <v>1.4173899999999999</v>
      </c>
      <c r="AK27" s="474">
        <v>6.3946100000000001</v>
      </c>
      <c r="AL27" s="474">
        <v>11.84947</v>
      </c>
      <c r="AM27" s="474">
        <v>1.5718000000000001</v>
      </c>
      <c r="AN27" s="472">
        <v>147545381.30000001</v>
      </c>
      <c r="AO27" s="475">
        <v>0.2693875</v>
      </c>
      <c r="AP27" s="472">
        <v>400645.02314</v>
      </c>
      <c r="AQ27" s="475">
        <v>-0.15523129999999999</v>
      </c>
      <c r="AR27" s="474">
        <v>168.5069</v>
      </c>
      <c r="AS27" s="472" t="s">
        <v>472</v>
      </c>
      <c r="AT27" s="474">
        <v>11.462</v>
      </c>
    </row>
    <row r="28" spans="1:46">
      <c r="A28" t="s">
        <v>1188</v>
      </c>
      <c r="B28" t="s">
        <v>800</v>
      </c>
      <c r="C28" s="15">
        <v>0.21319444444444444</v>
      </c>
      <c r="E28" s="16">
        <v>30</v>
      </c>
      <c r="F28" s="16" t="s">
        <v>744</v>
      </c>
      <c r="G28" s="16">
        <v>1190</v>
      </c>
      <c r="H28" s="16">
        <v>1101</v>
      </c>
      <c r="I28" t="s">
        <v>1181</v>
      </c>
      <c r="J28" s="16" t="s">
        <v>621</v>
      </c>
      <c r="K28" s="16">
        <v>4</v>
      </c>
      <c r="L28" s="16">
        <v>180</v>
      </c>
      <c r="M28" s="19">
        <v>5889.9508999999998</v>
      </c>
      <c r="S28" s="431" t="s">
        <v>1188</v>
      </c>
      <c r="T28" s="356"/>
      <c r="U28" s="438"/>
      <c r="V28" s="342"/>
      <c r="W28"/>
      <c r="X28"/>
      <c r="Y28"/>
      <c r="Z28" s="477">
        <v>105.04982</v>
      </c>
      <c r="AA28" s="477">
        <v>17.787880000000001</v>
      </c>
      <c r="AB28" s="474">
        <v>115.52849999999999</v>
      </c>
      <c r="AC28" s="474">
        <v>62.947899999999997</v>
      </c>
      <c r="AD28" s="476">
        <v>5.3156793577999997</v>
      </c>
      <c r="AE28" s="474">
        <v>1.1220000000000001</v>
      </c>
      <c r="AF28" s="474">
        <v>0.17699999999999999</v>
      </c>
      <c r="AG28" s="474">
        <v>3.63</v>
      </c>
      <c r="AH28" s="474">
        <v>99.004999999999995</v>
      </c>
      <c r="AI28" s="473">
        <v>1789.107</v>
      </c>
      <c r="AJ28" s="474">
        <v>1.40194</v>
      </c>
      <c r="AK28" s="474">
        <v>6.3952400000000003</v>
      </c>
      <c r="AL28" s="474">
        <v>11.815770000000001</v>
      </c>
      <c r="AM28" s="474">
        <v>1.57182</v>
      </c>
      <c r="AN28" s="472">
        <v>147545445.90000001</v>
      </c>
      <c r="AO28" s="475">
        <v>0.26894210000000002</v>
      </c>
      <c r="AP28" s="472">
        <v>400608.43368999998</v>
      </c>
      <c r="AQ28" s="475">
        <v>-0.14966740000000001</v>
      </c>
      <c r="AR28" s="474">
        <v>168.5232</v>
      </c>
      <c r="AS28" s="472" t="s">
        <v>472</v>
      </c>
      <c r="AT28" s="474">
        <v>11.4457</v>
      </c>
    </row>
    <row r="29" spans="1:46">
      <c r="A29" t="s">
        <v>1172</v>
      </c>
      <c r="B29" t="s">
        <v>564</v>
      </c>
      <c r="C29" s="15">
        <v>0.21597222222222223</v>
      </c>
      <c r="E29" s="16">
        <v>600</v>
      </c>
      <c r="F29" s="16" t="s">
        <v>744</v>
      </c>
      <c r="G29" s="16">
        <v>1190</v>
      </c>
      <c r="H29" s="16">
        <v>1101</v>
      </c>
      <c r="I29" t="s">
        <v>608</v>
      </c>
      <c r="J29" s="16" t="s">
        <v>621</v>
      </c>
      <c r="K29" s="16">
        <v>4</v>
      </c>
      <c r="L29" s="16">
        <v>180</v>
      </c>
      <c r="M29" s="19">
        <v>5889.9508999999998</v>
      </c>
      <c r="S29"/>
      <c r="T29" s="356"/>
      <c r="U29" s="438"/>
      <c r="V29" s="342"/>
      <c r="W29"/>
      <c r="X29"/>
      <c r="Y29"/>
    </row>
    <row r="30" spans="1:46">
      <c r="A30" t="s">
        <v>998</v>
      </c>
      <c r="B30" t="s">
        <v>982</v>
      </c>
      <c r="C30" s="15">
        <v>0.23055555555555554</v>
      </c>
      <c r="D30" s="15">
        <v>0</v>
      </c>
      <c r="E30" s="16">
        <v>30</v>
      </c>
      <c r="F30" s="16" t="s">
        <v>744</v>
      </c>
      <c r="G30" s="16">
        <v>1190</v>
      </c>
      <c r="H30" s="16">
        <v>998</v>
      </c>
      <c r="I30" s="35" t="s">
        <v>526</v>
      </c>
      <c r="J30" s="16" t="s">
        <v>620</v>
      </c>
      <c r="K30" s="16">
        <v>4</v>
      </c>
      <c r="L30" s="16">
        <v>180</v>
      </c>
      <c r="M30" s="8">
        <v>5891.451</v>
      </c>
      <c r="S30"/>
      <c r="T30" s="356"/>
      <c r="U30" s="438"/>
      <c r="V30" s="342"/>
      <c r="W30"/>
      <c r="X30"/>
      <c r="Y30"/>
    </row>
    <row r="31" spans="1:46">
      <c r="A31" t="s">
        <v>609</v>
      </c>
      <c r="B31" t="s">
        <v>1042</v>
      </c>
      <c r="C31" s="15">
        <v>0.23402777777777781</v>
      </c>
      <c r="E31" s="16">
        <v>300</v>
      </c>
      <c r="F31" s="16" t="s">
        <v>744</v>
      </c>
      <c r="G31" s="16">
        <v>1190</v>
      </c>
      <c r="H31" s="16">
        <v>1101</v>
      </c>
      <c r="I31" t="s">
        <v>703</v>
      </c>
      <c r="J31" s="16" t="s">
        <v>621</v>
      </c>
      <c r="K31" s="16">
        <v>4</v>
      </c>
      <c r="L31" s="16">
        <v>180</v>
      </c>
      <c r="M31" s="19">
        <v>5889.9508999999998</v>
      </c>
      <c r="S31" s="431" t="s">
        <v>1100</v>
      </c>
      <c r="T31" s="356">
        <v>0</v>
      </c>
      <c r="U31" s="438">
        <v>0</v>
      </c>
      <c r="V31" s="431" t="s">
        <v>12</v>
      </c>
      <c r="W31" s="473">
        <v>89.621927637053901</v>
      </c>
      <c r="X31" s="473">
        <v>-12.009678315544789</v>
      </c>
      <c r="Y31" s="473">
        <v>174.68408516396266</v>
      </c>
      <c r="Z31" s="477">
        <v>105.22705999999999</v>
      </c>
      <c r="AA31" s="477">
        <v>17.763590000000001</v>
      </c>
      <c r="AB31" s="474">
        <v>127.9431</v>
      </c>
      <c r="AC31" s="474">
        <v>68.788499999999999</v>
      </c>
      <c r="AD31" s="476">
        <v>5.8671852308999997</v>
      </c>
      <c r="AE31" s="474">
        <v>1.0720000000000001</v>
      </c>
      <c r="AF31" s="474">
        <v>0.17</v>
      </c>
      <c r="AG31" s="474">
        <v>3.62</v>
      </c>
      <c r="AH31" s="474">
        <v>99.027000000000001</v>
      </c>
      <c r="AI31" s="473">
        <v>1790.223</v>
      </c>
      <c r="AJ31" s="474">
        <v>1.27132</v>
      </c>
      <c r="AK31" s="474">
        <v>6.4032999999999998</v>
      </c>
      <c r="AL31" s="474">
        <v>11.53778</v>
      </c>
      <c r="AM31" s="474">
        <v>1.5719799999999999</v>
      </c>
      <c r="AN31" s="472">
        <v>147545974.69999999</v>
      </c>
      <c r="AO31" s="475">
        <v>0.26526620000000001</v>
      </c>
      <c r="AP31" s="472">
        <v>400358.69673999998</v>
      </c>
      <c r="AQ31" s="475">
        <v>-0.1021359</v>
      </c>
      <c r="AR31" s="474">
        <v>168.6533</v>
      </c>
      <c r="AS31" s="472" t="s">
        <v>472</v>
      </c>
      <c r="AT31" s="474">
        <v>11.315899999999999</v>
      </c>
    </row>
    <row r="32" spans="1:46">
      <c r="A32" t="s">
        <v>822</v>
      </c>
      <c r="B32" t="s">
        <v>1043</v>
      </c>
      <c r="C32" s="15">
        <v>0.23958333333333334</v>
      </c>
      <c r="E32" s="16">
        <v>300</v>
      </c>
      <c r="F32" s="16" t="s">
        <v>744</v>
      </c>
      <c r="G32" s="16">
        <v>1190</v>
      </c>
      <c r="H32" s="16">
        <v>1101</v>
      </c>
      <c r="I32" t="s">
        <v>792</v>
      </c>
      <c r="J32" s="16" t="s">
        <v>621</v>
      </c>
      <c r="K32" s="16">
        <v>4</v>
      </c>
      <c r="L32" s="16">
        <v>180</v>
      </c>
      <c r="M32" s="19">
        <v>5889.9508999999998</v>
      </c>
      <c r="S32" s="431" t="s">
        <v>1100</v>
      </c>
      <c r="T32" s="356">
        <v>0</v>
      </c>
      <c r="U32" s="438">
        <v>0</v>
      </c>
      <c r="V32" s="431" t="s">
        <v>200</v>
      </c>
      <c r="W32" s="473">
        <v>89.63847920867218</v>
      </c>
      <c r="X32" s="473">
        <v>-11.303076457119104</v>
      </c>
      <c r="Y32" s="473">
        <v>400.28342390075659</v>
      </c>
      <c r="Z32" s="477">
        <v>105.26921</v>
      </c>
      <c r="AA32" s="477">
        <v>17.756969999999999</v>
      </c>
      <c r="AB32" s="474">
        <v>131.84190000000001</v>
      </c>
      <c r="AC32" s="474">
        <v>70.062100000000001</v>
      </c>
      <c r="AD32" s="476">
        <v>6.0008836244000001</v>
      </c>
      <c r="AE32" s="474">
        <v>1.0629999999999999</v>
      </c>
      <c r="AF32" s="474">
        <v>0.16800000000000001</v>
      </c>
      <c r="AG32" s="474">
        <v>3.62</v>
      </c>
      <c r="AH32" s="474">
        <v>99.031999999999996</v>
      </c>
      <c r="AI32" s="473">
        <v>1790.4290000000001</v>
      </c>
      <c r="AJ32" s="474">
        <v>1.23895</v>
      </c>
      <c r="AK32" s="474">
        <v>6.4060300000000003</v>
      </c>
      <c r="AL32" s="474">
        <v>11.47039</v>
      </c>
      <c r="AM32" s="474">
        <v>1.57202</v>
      </c>
      <c r="AN32" s="472">
        <v>147546101.80000001</v>
      </c>
      <c r="AO32" s="475">
        <v>0.26437460000000002</v>
      </c>
      <c r="AP32" s="472">
        <v>400312.52054</v>
      </c>
      <c r="AQ32" s="475">
        <v>-9.0240899999999999E-2</v>
      </c>
      <c r="AR32" s="474">
        <v>168.68389999999999</v>
      </c>
      <c r="AS32" s="472" t="s">
        <v>472</v>
      </c>
      <c r="AT32" s="474">
        <v>11.285500000000001</v>
      </c>
    </row>
    <row r="33" spans="1:46">
      <c r="A33" t="s">
        <v>822</v>
      </c>
      <c r="B33" t="s">
        <v>1044</v>
      </c>
      <c r="C33" s="15">
        <v>0.24652777777777779</v>
      </c>
      <c r="E33" s="16">
        <v>300</v>
      </c>
      <c r="F33" s="16" t="s">
        <v>744</v>
      </c>
      <c r="G33" s="16">
        <v>1190</v>
      </c>
      <c r="H33" s="16">
        <v>1101</v>
      </c>
      <c r="I33" s="324" t="s">
        <v>888</v>
      </c>
      <c r="J33" s="16" t="s">
        <v>621</v>
      </c>
      <c r="K33" s="16">
        <v>4</v>
      </c>
      <c r="L33" s="16">
        <v>180</v>
      </c>
      <c r="M33" s="19">
        <v>5889.9508999999998</v>
      </c>
      <c r="S33" s="431" t="s">
        <v>1100</v>
      </c>
      <c r="T33" s="356">
        <v>-28</v>
      </c>
      <c r="U33" s="438">
        <v>0</v>
      </c>
      <c r="V33" s="431" t="s">
        <v>12</v>
      </c>
      <c r="W33" s="473">
        <v>89.659667801485071</v>
      </c>
      <c r="X33" s="473">
        <v>-10.086698752126358</v>
      </c>
      <c r="Y33" s="473">
        <v>947.26749319421151</v>
      </c>
      <c r="Z33" s="477">
        <v>105.32152000000001</v>
      </c>
      <c r="AA33" s="477">
        <v>17.748290000000001</v>
      </c>
      <c r="AB33" s="474">
        <v>137.3586</v>
      </c>
      <c r="AC33" s="474">
        <v>71.539199999999994</v>
      </c>
      <c r="AD33" s="476">
        <v>6.1680066161999996</v>
      </c>
      <c r="AE33" s="474">
        <v>1.054</v>
      </c>
      <c r="AF33" s="474">
        <v>0.16700000000000001</v>
      </c>
      <c r="AG33" s="474">
        <v>3.62</v>
      </c>
      <c r="AH33" s="474">
        <v>99.039000000000001</v>
      </c>
      <c r="AI33" s="473">
        <v>1790.6510000000001</v>
      </c>
      <c r="AJ33" s="474">
        <v>1.19818</v>
      </c>
      <c r="AK33" s="474">
        <v>6.4098499999999996</v>
      </c>
      <c r="AL33" s="474">
        <v>11.38616</v>
      </c>
      <c r="AM33" s="474">
        <v>1.57206</v>
      </c>
      <c r="AN33" s="472">
        <v>147546260.09999999</v>
      </c>
      <c r="AO33" s="475">
        <v>0.26325999999999999</v>
      </c>
      <c r="AP33" s="472">
        <v>400262.87612999999</v>
      </c>
      <c r="AQ33" s="475">
        <v>-7.5209499999999999E-2</v>
      </c>
      <c r="AR33" s="474">
        <v>168.72149999999999</v>
      </c>
      <c r="AS33" s="472" t="s">
        <v>472</v>
      </c>
      <c r="AT33" s="474">
        <v>11.247999999999999</v>
      </c>
    </row>
    <row r="34" spans="1:46">
      <c r="A34" t="s">
        <v>822</v>
      </c>
      <c r="B34" t="s">
        <v>874</v>
      </c>
      <c r="C34" s="15">
        <v>0.25208333333333333</v>
      </c>
      <c r="E34" s="16">
        <v>300</v>
      </c>
      <c r="F34" s="16" t="s">
        <v>744</v>
      </c>
      <c r="G34" s="16">
        <v>1190</v>
      </c>
      <c r="H34" s="16">
        <v>1101</v>
      </c>
      <c r="I34" t="s">
        <v>314</v>
      </c>
      <c r="J34" s="16" t="s">
        <v>621</v>
      </c>
      <c r="K34" s="16">
        <v>4</v>
      </c>
      <c r="L34" s="16">
        <v>180</v>
      </c>
      <c r="M34" s="19">
        <v>5889.9508999999998</v>
      </c>
      <c r="S34" s="431" t="s">
        <v>1100</v>
      </c>
      <c r="T34" s="356">
        <v>-42</v>
      </c>
      <c r="U34" s="438">
        <v>0</v>
      </c>
      <c r="V34" s="431" t="s">
        <v>12</v>
      </c>
      <c r="W34" s="473">
        <v>89.641564039495961</v>
      </c>
      <c r="X34" s="473">
        <v>-9.4899670743215054</v>
      </c>
      <c r="Y34" s="473">
        <v>1334.2286298377294</v>
      </c>
      <c r="Z34" s="477">
        <v>105.36312</v>
      </c>
      <c r="AA34" s="477">
        <v>17.741019999999999</v>
      </c>
      <c r="AB34" s="474">
        <v>142.35</v>
      </c>
      <c r="AC34" s="474">
        <v>72.608099999999993</v>
      </c>
      <c r="AD34" s="476">
        <v>6.3017050097</v>
      </c>
      <c r="AE34" s="474">
        <v>1.0469999999999999</v>
      </c>
      <c r="AF34" s="474">
        <v>0.16600000000000001</v>
      </c>
      <c r="AG34" s="474">
        <v>3.62</v>
      </c>
      <c r="AH34" s="474">
        <v>99.043999999999997</v>
      </c>
      <c r="AI34" s="473">
        <v>1790.8</v>
      </c>
      <c r="AJ34" s="474">
        <v>1.1653500000000001</v>
      </c>
      <c r="AK34" s="474">
        <v>6.4132499999999997</v>
      </c>
      <c r="AL34" s="474">
        <v>11.318770000000001</v>
      </c>
      <c r="AM34" s="474">
        <v>1.5721000000000001</v>
      </c>
      <c r="AN34" s="472">
        <v>147546386.30000001</v>
      </c>
      <c r="AO34" s="475">
        <v>0.26236799999999999</v>
      </c>
      <c r="AP34" s="472">
        <v>400229.68440999999</v>
      </c>
      <c r="AQ34" s="475">
        <v>-6.3071699999999994E-2</v>
      </c>
      <c r="AR34" s="474">
        <v>168.75129999999999</v>
      </c>
      <c r="AS34" s="472" t="s">
        <v>472</v>
      </c>
      <c r="AT34" s="474">
        <v>11.218299999999999</v>
      </c>
    </row>
    <row r="35" spans="1:46">
      <c r="A35" t="s">
        <v>822</v>
      </c>
      <c r="B35" t="s">
        <v>875</v>
      </c>
      <c r="C35" s="15">
        <v>0.25763888888888892</v>
      </c>
      <c r="E35" s="16">
        <v>300</v>
      </c>
      <c r="F35" s="16" t="s">
        <v>744</v>
      </c>
      <c r="G35" s="16">
        <v>1190</v>
      </c>
      <c r="H35" s="16">
        <v>1101</v>
      </c>
      <c r="I35" t="s">
        <v>878</v>
      </c>
      <c r="J35" s="16" t="s">
        <v>621</v>
      </c>
      <c r="K35" s="16">
        <v>4</v>
      </c>
      <c r="L35" s="16">
        <v>180</v>
      </c>
      <c r="M35" s="19">
        <v>5889.9508999999998</v>
      </c>
      <c r="S35" s="431" t="s">
        <v>1100</v>
      </c>
      <c r="T35" s="356">
        <v>-60</v>
      </c>
      <c r="U35" s="438">
        <v>0</v>
      </c>
      <c r="V35" s="431" t="s">
        <v>12</v>
      </c>
      <c r="W35" s="473">
        <v>89.600899829252739</v>
      </c>
      <c r="X35" s="473">
        <v>-8.9091271126812988</v>
      </c>
      <c r="Y35" s="473">
        <v>1832.1180005148608</v>
      </c>
      <c r="Z35" s="477">
        <v>105.40454</v>
      </c>
      <c r="AA35" s="477">
        <v>17.733450000000001</v>
      </c>
      <c r="AB35" s="474">
        <v>147.8989</v>
      </c>
      <c r="AC35" s="474">
        <v>73.555099999999996</v>
      </c>
      <c r="AD35" s="476">
        <v>6.4354034030999996</v>
      </c>
      <c r="AE35" s="474">
        <v>1.042</v>
      </c>
      <c r="AF35" s="474">
        <v>0.16500000000000001</v>
      </c>
      <c r="AG35" s="474">
        <v>3.62</v>
      </c>
      <c r="AH35" s="474">
        <v>99.049000000000007</v>
      </c>
      <c r="AI35" s="473">
        <v>1790.922</v>
      </c>
      <c r="AJ35" s="474">
        <v>1.13239</v>
      </c>
      <c r="AK35" s="474">
        <v>6.4169400000000003</v>
      </c>
      <c r="AL35" s="474">
        <v>11.251379999999999</v>
      </c>
      <c r="AM35" s="474">
        <v>1.5721400000000001</v>
      </c>
      <c r="AN35" s="472">
        <v>147546512</v>
      </c>
      <c r="AO35" s="475">
        <v>0.26147599999999999</v>
      </c>
      <c r="AP35" s="472">
        <v>400202.33983000001</v>
      </c>
      <c r="AQ35" s="475">
        <v>-5.0849199999999997E-2</v>
      </c>
      <c r="AR35" s="474">
        <v>168.7808</v>
      </c>
      <c r="AS35" s="472" t="s">
        <v>472</v>
      </c>
      <c r="AT35" s="474">
        <v>11.1889</v>
      </c>
    </row>
    <row r="36" spans="1:46">
      <c r="A36" t="s">
        <v>1188</v>
      </c>
      <c r="B36" t="s">
        <v>877</v>
      </c>
      <c r="C36" s="15">
        <v>0.26250000000000001</v>
      </c>
      <c r="E36" s="16">
        <v>30</v>
      </c>
      <c r="F36" s="16" t="s">
        <v>744</v>
      </c>
      <c r="G36" s="16">
        <v>1190</v>
      </c>
      <c r="H36" s="16">
        <v>1101</v>
      </c>
      <c r="I36" t="s">
        <v>1181</v>
      </c>
      <c r="J36" s="16" t="s">
        <v>621</v>
      </c>
      <c r="K36" s="16">
        <v>4</v>
      </c>
      <c r="L36" s="16">
        <v>180</v>
      </c>
      <c r="M36" s="19">
        <v>5889.9508999999998</v>
      </c>
      <c r="S36" s="431" t="s">
        <v>1188</v>
      </c>
      <c r="T36" s="356"/>
      <c r="U36" s="438"/>
      <c r="V36" s="342"/>
      <c r="W36"/>
      <c r="X36"/>
      <c r="Y36"/>
      <c r="Z36" s="477">
        <v>105.42519</v>
      </c>
      <c r="AA36" s="477">
        <v>17.729559999999999</v>
      </c>
      <c r="AB36" s="474">
        <v>150.88829999999999</v>
      </c>
      <c r="AC36" s="474">
        <v>73.975999999999999</v>
      </c>
      <c r="AD36" s="476">
        <v>6.5022525998000003</v>
      </c>
      <c r="AE36" s="474">
        <v>1.04</v>
      </c>
      <c r="AF36" s="474">
        <v>0.16400000000000001</v>
      </c>
      <c r="AG36" s="474">
        <v>3.62</v>
      </c>
      <c r="AH36" s="474">
        <v>99.051000000000002</v>
      </c>
      <c r="AI36" s="473">
        <v>1790.973</v>
      </c>
      <c r="AJ36" s="474">
        <v>1.1158600000000001</v>
      </c>
      <c r="AK36" s="474">
        <v>6.4188999999999998</v>
      </c>
      <c r="AL36" s="474">
        <v>11.21768</v>
      </c>
      <c r="AM36" s="474">
        <v>1.57216</v>
      </c>
      <c r="AN36" s="472">
        <v>147546574.69999999</v>
      </c>
      <c r="AO36" s="475">
        <v>0.26102989999999998</v>
      </c>
      <c r="AP36" s="472">
        <v>400190.87209000002</v>
      </c>
      <c r="AQ36" s="475">
        <v>-4.4710800000000002E-2</v>
      </c>
      <c r="AR36" s="474">
        <v>168.7954</v>
      </c>
      <c r="AS36" s="472" t="s">
        <v>472</v>
      </c>
      <c r="AT36" s="474">
        <v>11.174300000000001</v>
      </c>
    </row>
    <row r="37" spans="1:46">
      <c r="A37" t="s">
        <v>1172</v>
      </c>
      <c r="B37" t="s">
        <v>567</v>
      </c>
      <c r="C37" s="15">
        <v>0.26666666666666666</v>
      </c>
      <c r="E37" s="16">
        <v>600</v>
      </c>
      <c r="F37" s="16" t="s">
        <v>744</v>
      </c>
      <c r="G37" s="16">
        <v>1190</v>
      </c>
      <c r="H37" s="16">
        <v>1101</v>
      </c>
      <c r="I37" s="431" t="s">
        <v>3</v>
      </c>
      <c r="J37" s="16" t="s">
        <v>621</v>
      </c>
      <c r="K37" s="16">
        <v>4</v>
      </c>
      <c r="L37" s="16">
        <v>180</v>
      </c>
      <c r="M37" s="19">
        <v>5889.9508999999998</v>
      </c>
      <c r="S37"/>
      <c r="T37" s="356"/>
      <c r="U37" s="438"/>
      <c r="V37" s="342"/>
      <c r="W37"/>
      <c r="X37"/>
      <c r="Y37"/>
    </row>
    <row r="38" spans="1:46">
      <c r="A38" t="s">
        <v>755</v>
      </c>
      <c r="B38" t="s">
        <v>1160</v>
      </c>
      <c r="C38" s="15">
        <v>0.27569444444444446</v>
      </c>
      <c r="D38" s="15">
        <v>0</v>
      </c>
      <c r="E38" s="16">
        <v>30</v>
      </c>
      <c r="F38" s="16" t="s">
        <v>744</v>
      </c>
      <c r="G38" s="16">
        <v>1190</v>
      </c>
      <c r="H38" s="16">
        <v>998</v>
      </c>
      <c r="I38" s="35" t="s">
        <v>526</v>
      </c>
      <c r="J38" s="16" t="s">
        <v>620</v>
      </c>
      <c r="K38" s="16">
        <v>4</v>
      </c>
      <c r="L38" s="16">
        <v>180</v>
      </c>
      <c r="M38" s="8">
        <v>5891.451</v>
      </c>
      <c r="S38"/>
      <c r="T38" s="356"/>
      <c r="U38" s="438"/>
      <c r="V38" s="342"/>
      <c r="W38"/>
      <c r="X38"/>
      <c r="Y38"/>
    </row>
    <row r="39" spans="1:46">
      <c r="A39" t="s">
        <v>437</v>
      </c>
      <c r="B39" t="s">
        <v>1092</v>
      </c>
      <c r="C39" s="15">
        <v>0.28263888888888888</v>
      </c>
      <c r="E39" s="16">
        <v>300</v>
      </c>
      <c r="F39" s="16" t="s">
        <v>744</v>
      </c>
      <c r="G39" s="16">
        <v>1190</v>
      </c>
      <c r="H39" s="16">
        <v>1101</v>
      </c>
      <c r="I39" t="s">
        <v>606</v>
      </c>
      <c r="J39" s="16" t="s">
        <v>621</v>
      </c>
      <c r="K39" s="16">
        <v>4</v>
      </c>
      <c r="L39" s="16">
        <v>180</v>
      </c>
      <c r="M39" s="19">
        <v>5889.9508999999998</v>
      </c>
      <c r="S39" s="431" t="s">
        <v>652</v>
      </c>
      <c r="T39" s="356">
        <v>0</v>
      </c>
      <c r="U39" s="438">
        <v>0</v>
      </c>
      <c r="V39" s="431" t="s">
        <v>13</v>
      </c>
      <c r="W39" s="473">
        <v>-91.003992158983564</v>
      </c>
      <c r="X39" s="473">
        <v>19.407446049451575</v>
      </c>
      <c r="Y39" s="473">
        <v>174.59077572442038</v>
      </c>
      <c r="Z39" s="477">
        <v>105.58946</v>
      </c>
      <c r="AA39" s="477">
        <v>17.695740000000001</v>
      </c>
      <c r="AB39" s="474">
        <v>179.048</v>
      </c>
      <c r="AC39" s="474">
        <v>75.711200000000005</v>
      </c>
      <c r="AD39" s="476">
        <v>7.0370461734000003</v>
      </c>
      <c r="AE39" s="474">
        <v>1.032</v>
      </c>
      <c r="AF39" s="474">
        <v>0.16300000000000001</v>
      </c>
      <c r="AG39" s="474">
        <v>3.62</v>
      </c>
      <c r="AH39" s="474">
        <v>99.070999999999998</v>
      </c>
      <c r="AI39" s="473">
        <v>1791.145</v>
      </c>
      <c r="AJ39" s="474">
        <v>0.98304999999999998</v>
      </c>
      <c r="AK39" s="474">
        <v>6.4371999999999998</v>
      </c>
      <c r="AL39" s="474">
        <v>10.948119999999999</v>
      </c>
      <c r="AM39" s="474">
        <v>1.5723100000000001</v>
      </c>
      <c r="AN39" s="472">
        <v>147547072.40000001</v>
      </c>
      <c r="AO39" s="475">
        <v>0.25745970000000001</v>
      </c>
      <c r="AP39" s="472">
        <v>400152.47834999999</v>
      </c>
      <c r="AQ39" s="475">
        <v>4.8070999999999999E-3</v>
      </c>
      <c r="AR39" s="474">
        <v>168.91059999999999</v>
      </c>
      <c r="AS39" s="472" t="s">
        <v>472</v>
      </c>
      <c r="AT39" s="474">
        <v>11.0594</v>
      </c>
    </row>
    <row r="40" spans="1:46">
      <c r="A40" t="s">
        <v>437</v>
      </c>
      <c r="B40" t="s">
        <v>884</v>
      </c>
      <c r="C40" s="15">
        <v>0.28819444444444448</v>
      </c>
      <c r="E40" s="16">
        <v>300</v>
      </c>
      <c r="F40" s="16" t="s">
        <v>744</v>
      </c>
      <c r="G40" s="16">
        <v>1190</v>
      </c>
      <c r="H40" s="16">
        <v>1101</v>
      </c>
      <c r="I40" t="s">
        <v>464</v>
      </c>
      <c r="J40" s="16" t="s">
        <v>621</v>
      </c>
      <c r="K40" s="16">
        <v>4</v>
      </c>
      <c r="L40" s="16">
        <v>180</v>
      </c>
      <c r="M40" s="19">
        <v>5889.9508999999998</v>
      </c>
      <c r="S40" s="431" t="s">
        <v>652</v>
      </c>
      <c r="T40" s="356">
        <v>0</v>
      </c>
      <c r="U40" s="438">
        <v>0</v>
      </c>
      <c r="V40" s="431" t="s">
        <v>203</v>
      </c>
      <c r="W40" s="473">
        <v>-90.820711276089341</v>
      </c>
      <c r="X40" s="473">
        <v>17.952028832158732</v>
      </c>
      <c r="Y40" s="473">
        <v>400.12741989724418</v>
      </c>
      <c r="Z40" s="477">
        <v>105.63042</v>
      </c>
      <c r="AA40" s="477">
        <v>17.686540000000001</v>
      </c>
      <c r="AB40" s="474">
        <v>186.60480000000001</v>
      </c>
      <c r="AC40" s="474">
        <v>75.619600000000005</v>
      </c>
      <c r="AD40" s="476">
        <v>7.1707445667999998</v>
      </c>
      <c r="AE40" s="474">
        <v>1.032</v>
      </c>
      <c r="AF40" s="474">
        <v>0.16300000000000001</v>
      </c>
      <c r="AG40" s="474">
        <v>3.62</v>
      </c>
      <c r="AH40" s="474">
        <v>99.075000000000003</v>
      </c>
      <c r="AI40" s="473">
        <v>1791.1220000000001</v>
      </c>
      <c r="AJ40" s="474">
        <v>0.94984000000000002</v>
      </c>
      <c r="AK40" s="474">
        <v>6.4424999999999999</v>
      </c>
      <c r="AL40" s="474">
        <v>10.88073</v>
      </c>
      <c r="AM40" s="474">
        <v>1.5723400000000001</v>
      </c>
      <c r="AN40" s="472">
        <v>147547195.80000001</v>
      </c>
      <c r="AO40" s="475">
        <v>0.25656679999999998</v>
      </c>
      <c r="AP40" s="472">
        <v>400157.76822000003</v>
      </c>
      <c r="AQ40" s="475">
        <v>1.7233100000000001E-2</v>
      </c>
      <c r="AR40" s="474">
        <v>168.93899999999999</v>
      </c>
      <c r="AS40" s="472" t="s">
        <v>472</v>
      </c>
      <c r="AT40" s="474">
        <v>11.0311</v>
      </c>
    </row>
    <row r="41" spans="1:46">
      <c r="A41" t="s">
        <v>437</v>
      </c>
      <c r="B41" t="s">
        <v>885</v>
      </c>
      <c r="C41" s="15">
        <v>0.29375000000000001</v>
      </c>
      <c r="E41" s="16">
        <v>300</v>
      </c>
      <c r="F41" s="16" t="s">
        <v>744</v>
      </c>
      <c r="G41" s="16">
        <v>1190</v>
      </c>
      <c r="H41" s="16">
        <v>1101</v>
      </c>
      <c r="I41" t="s">
        <v>1065</v>
      </c>
      <c r="J41" s="16" t="s">
        <v>621</v>
      </c>
      <c r="K41" s="16">
        <v>4</v>
      </c>
      <c r="L41" s="16">
        <v>180</v>
      </c>
      <c r="M41" s="19">
        <v>5889.9508999999998</v>
      </c>
      <c r="S41" s="431" t="s">
        <v>652</v>
      </c>
      <c r="T41" s="356">
        <v>28</v>
      </c>
      <c r="U41" s="438">
        <v>0</v>
      </c>
      <c r="V41" s="431" t="s">
        <v>13</v>
      </c>
      <c r="W41" s="473">
        <v>-90.48000256857118</v>
      </c>
      <c r="X41" s="473">
        <v>15.507164319841221</v>
      </c>
      <c r="Y41" s="473">
        <v>934.91771541646131</v>
      </c>
      <c r="Z41" s="477">
        <v>105.67140999999999</v>
      </c>
      <c r="AA41" s="477">
        <v>17.677040000000002</v>
      </c>
      <c r="AB41" s="474">
        <v>193.96789999999999</v>
      </c>
      <c r="AC41" s="474">
        <v>75.312100000000001</v>
      </c>
      <c r="AD41" s="476">
        <v>7.3044429601000003</v>
      </c>
      <c r="AE41" s="474">
        <v>1.0329999999999999</v>
      </c>
      <c r="AF41" s="474">
        <v>0.16300000000000001</v>
      </c>
      <c r="AG41" s="474">
        <v>3.62</v>
      </c>
      <c r="AH41" s="474">
        <v>99.08</v>
      </c>
      <c r="AI41" s="473">
        <v>1791.0709999999999</v>
      </c>
      <c r="AJ41" s="474">
        <v>0.91668000000000005</v>
      </c>
      <c r="AK41" s="474">
        <v>6.4480700000000004</v>
      </c>
      <c r="AL41" s="474">
        <v>10.81334</v>
      </c>
      <c r="AM41" s="474">
        <v>1.5723800000000001</v>
      </c>
      <c r="AN41" s="472">
        <v>147547318.80000001</v>
      </c>
      <c r="AO41" s="475">
        <v>0.2556737</v>
      </c>
      <c r="AP41" s="472">
        <v>400169.02065000002</v>
      </c>
      <c r="AQ41" s="475">
        <v>2.96482E-2</v>
      </c>
      <c r="AR41" s="474">
        <v>168.96729999999999</v>
      </c>
      <c r="AS41" s="472" t="s">
        <v>472</v>
      </c>
      <c r="AT41" s="474">
        <v>11.0029</v>
      </c>
    </row>
    <row r="42" spans="1:46">
      <c r="A42" t="s">
        <v>437</v>
      </c>
      <c r="B42" t="s">
        <v>886</v>
      </c>
      <c r="C42" s="15">
        <v>0.3</v>
      </c>
      <c r="E42" s="16">
        <v>300</v>
      </c>
      <c r="F42" s="16" t="s">
        <v>744</v>
      </c>
      <c r="G42" s="16">
        <v>1190</v>
      </c>
      <c r="H42" s="16">
        <v>1101</v>
      </c>
      <c r="I42" t="s">
        <v>738</v>
      </c>
      <c r="J42" s="16" t="s">
        <v>621</v>
      </c>
      <c r="K42" s="16">
        <v>4</v>
      </c>
      <c r="L42" s="16">
        <v>180</v>
      </c>
      <c r="M42" s="19">
        <v>5889.9508999999998</v>
      </c>
      <c r="S42" s="431" t="s">
        <v>652</v>
      </c>
      <c r="T42" s="356">
        <v>42</v>
      </c>
      <c r="U42" s="438">
        <v>0</v>
      </c>
      <c r="V42" s="431" t="s">
        <v>13</v>
      </c>
      <c r="W42" s="473">
        <v>-90.317741010696707</v>
      </c>
      <c r="X42" s="473">
        <v>14.297008941293214</v>
      </c>
      <c r="Y42" s="473">
        <v>1318.2448179815078</v>
      </c>
      <c r="Z42" s="477">
        <v>105.7176</v>
      </c>
      <c r="AA42" s="477">
        <v>17.66601</v>
      </c>
      <c r="AB42" s="474">
        <v>201.79839999999999</v>
      </c>
      <c r="AC42" s="474">
        <v>74.724599999999995</v>
      </c>
      <c r="AD42" s="476">
        <v>7.4548536525999998</v>
      </c>
      <c r="AE42" s="474">
        <v>1.036</v>
      </c>
      <c r="AF42" s="474">
        <v>0.16400000000000001</v>
      </c>
      <c r="AG42" s="474">
        <v>3.62</v>
      </c>
      <c r="AH42" s="474">
        <v>99.084999999999994</v>
      </c>
      <c r="AI42" s="473">
        <v>1790.9829999999999</v>
      </c>
      <c r="AJ42" s="474">
        <v>0.87948000000000004</v>
      </c>
      <c r="AK42" s="474">
        <v>6.4546799999999998</v>
      </c>
      <c r="AL42" s="474">
        <v>10.73753</v>
      </c>
      <c r="AM42" s="474">
        <v>1.5724199999999999</v>
      </c>
      <c r="AN42" s="472">
        <v>147547456.5</v>
      </c>
      <c r="AO42" s="475">
        <v>0.25466879999999997</v>
      </c>
      <c r="AP42" s="472">
        <v>400188.79548999999</v>
      </c>
      <c r="AQ42" s="475">
        <v>4.35836E-2</v>
      </c>
      <c r="AR42" s="474">
        <v>168.999</v>
      </c>
      <c r="AS42" s="472" t="s">
        <v>472</v>
      </c>
      <c r="AT42" s="474">
        <v>10.9712</v>
      </c>
    </row>
    <row r="43" spans="1:46">
      <c r="A43" t="s">
        <v>437</v>
      </c>
      <c r="B43" t="s">
        <v>657</v>
      </c>
      <c r="C43" s="15">
        <v>0.30694444444444441</v>
      </c>
      <c r="E43" s="16">
        <v>300</v>
      </c>
      <c r="F43" s="16" t="s">
        <v>744</v>
      </c>
      <c r="G43" s="16">
        <v>1190</v>
      </c>
      <c r="H43" s="16">
        <v>1101</v>
      </c>
      <c r="I43" t="s">
        <v>969</v>
      </c>
      <c r="J43" s="16" t="s">
        <v>621</v>
      </c>
      <c r="K43" s="16">
        <v>4</v>
      </c>
      <c r="L43" s="16">
        <v>180</v>
      </c>
      <c r="M43" s="19">
        <v>5889.9508999999998</v>
      </c>
      <c r="S43" s="431" t="s">
        <v>652</v>
      </c>
      <c r="T43" s="356">
        <v>60</v>
      </c>
      <c r="U43" s="438">
        <v>0</v>
      </c>
      <c r="V43" s="431" t="s">
        <v>13</v>
      </c>
      <c r="W43" s="473">
        <v>-90.152338632155946</v>
      </c>
      <c r="X43" s="473">
        <v>13.136331641110107</v>
      </c>
      <c r="Y43" s="473">
        <v>1812.8351465995079</v>
      </c>
      <c r="Z43" s="477">
        <v>105.76906</v>
      </c>
      <c r="AA43" s="477">
        <v>17.653310000000001</v>
      </c>
      <c r="AB43" s="474">
        <v>209.74299999999999</v>
      </c>
      <c r="AC43" s="474">
        <v>73.805499999999995</v>
      </c>
      <c r="AD43" s="476">
        <v>7.6219766443000001</v>
      </c>
      <c r="AE43" s="474">
        <v>1.0409999999999999</v>
      </c>
      <c r="AF43" s="474">
        <v>0.16500000000000001</v>
      </c>
      <c r="AG43" s="474">
        <v>3.61</v>
      </c>
      <c r="AH43" s="474">
        <v>99.090999999999994</v>
      </c>
      <c r="AI43" s="473">
        <v>1790.845</v>
      </c>
      <c r="AJ43" s="474">
        <v>0.83833999999999997</v>
      </c>
      <c r="AK43" s="474">
        <v>6.4624199999999998</v>
      </c>
      <c r="AL43" s="474">
        <v>10.65329</v>
      </c>
      <c r="AM43" s="474">
        <v>1.57247</v>
      </c>
      <c r="AN43" s="472">
        <v>147547609</v>
      </c>
      <c r="AO43" s="475">
        <v>0.2535521</v>
      </c>
      <c r="AP43" s="472">
        <v>400219.57621000003</v>
      </c>
      <c r="AQ43" s="475">
        <v>5.9003699999999999E-2</v>
      </c>
      <c r="AR43" s="474">
        <v>169.0342</v>
      </c>
      <c r="AS43" s="472" t="s">
        <v>472</v>
      </c>
      <c r="AT43" s="474">
        <v>10.936199999999999</v>
      </c>
    </row>
    <row r="44" spans="1:46">
      <c r="A44" t="s">
        <v>1188</v>
      </c>
      <c r="B44" t="s">
        <v>658</v>
      </c>
      <c r="C44" s="15">
        <v>0.31111111111111112</v>
      </c>
      <c r="E44" s="16">
        <v>30</v>
      </c>
      <c r="F44" s="16" t="s">
        <v>744</v>
      </c>
      <c r="G44" s="16">
        <v>1190</v>
      </c>
      <c r="H44" s="16">
        <v>1101</v>
      </c>
      <c r="I44" t="s">
        <v>1181</v>
      </c>
      <c r="J44" s="16" t="s">
        <v>621</v>
      </c>
      <c r="K44" s="16">
        <v>4</v>
      </c>
      <c r="L44" s="16">
        <v>180</v>
      </c>
      <c r="M44" s="19">
        <v>5889.9508999999998</v>
      </c>
      <c r="S44" s="431" t="s">
        <v>1188</v>
      </c>
      <c r="T44" s="356"/>
      <c r="U44" s="438"/>
      <c r="V44" s="342"/>
      <c r="W44"/>
      <c r="X44"/>
      <c r="Y44"/>
      <c r="Z44" s="477">
        <v>105.78453</v>
      </c>
      <c r="AA44" s="477">
        <v>17.64941</v>
      </c>
      <c r="AB44" s="474">
        <v>211.9547</v>
      </c>
      <c r="AC44" s="474">
        <v>73.481499999999997</v>
      </c>
      <c r="AD44" s="476">
        <v>7.6721135417999999</v>
      </c>
      <c r="AE44" s="474">
        <v>1.0429999999999999</v>
      </c>
      <c r="AF44" s="474">
        <v>0.16500000000000001</v>
      </c>
      <c r="AG44" s="474">
        <v>3.61</v>
      </c>
      <c r="AH44" s="474">
        <v>99.093000000000004</v>
      </c>
      <c r="AI44" s="473">
        <v>1790.796</v>
      </c>
      <c r="AJ44" s="474">
        <v>0.82604</v>
      </c>
      <c r="AK44" s="474">
        <v>6.4648199999999996</v>
      </c>
      <c r="AL44" s="474">
        <v>10.628019999999999</v>
      </c>
      <c r="AM44" s="474">
        <v>1.5724800000000001</v>
      </c>
      <c r="AN44" s="472">
        <v>147547654.59999999</v>
      </c>
      <c r="AO44" s="475">
        <v>0.25321700000000003</v>
      </c>
      <c r="AP44" s="472">
        <v>400230.61197999999</v>
      </c>
      <c r="AQ44" s="475">
        <v>6.3612500000000002E-2</v>
      </c>
      <c r="AR44" s="474">
        <v>169.04470000000001</v>
      </c>
      <c r="AS44" s="472" t="s">
        <v>472</v>
      </c>
      <c r="AT44" s="474">
        <v>10.925599999999999</v>
      </c>
    </row>
    <row r="45" spans="1:46">
      <c r="A45" t="s">
        <v>1172</v>
      </c>
      <c r="B45" t="s">
        <v>465</v>
      </c>
      <c r="C45" s="15">
        <v>0.31319444444444444</v>
      </c>
      <c r="E45" s="16">
        <v>300</v>
      </c>
      <c r="F45" s="16" t="s">
        <v>744</v>
      </c>
      <c r="G45" s="16">
        <v>1190</v>
      </c>
      <c r="H45" s="16">
        <v>1101</v>
      </c>
      <c r="I45" s="431" t="s">
        <v>334</v>
      </c>
      <c r="J45" s="16" t="s">
        <v>621</v>
      </c>
      <c r="K45" s="16">
        <v>4</v>
      </c>
      <c r="L45" s="16">
        <v>180</v>
      </c>
      <c r="M45" s="19">
        <v>5889.9508999999998</v>
      </c>
      <c r="S45"/>
      <c r="T45" s="356"/>
      <c r="U45" s="438"/>
      <c r="V45" s="342"/>
      <c r="W45"/>
      <c r="X45"/>
      <c r="Y45"/>
    </row>
    <row r="46" spans="1:46">
      <c r="A46" t="s">
        <v>998</v>
      </c>
      <c r="B46" t="s">
        <v>1232</v>
      </c>
      <c r="C46" s="15">
        <v>0.31805555555555554</v>
      </c>
      <c r="D46" s="15">
        <v>0</v>
      </c>
      <c r="E46" s="16">
        <v>30</v>
      </c>
      <c r="F46" s="16" t="s">
        <v>744</v>
      </c>
      <c r="G46" s="16">
        <v>1190</v>
      </c>
      <c r="H46" s="16">
        <v>998</v>
      </c>
      <c r="I46" s="35" t="s">
        <v>526</v>
      </c>
      <c r="J46" s="16" t="s">
        <v>620</v>
      </c>
      <c r="K46" s="16">
        <v>4</v>
      </c>
      <c r="L46" s="16">
        <v>180</v>
      </c>
      <c r="M46" s="8">
        <v>5891.451</v>
      </c>
      <c r="S46"/>
      <c r="T46" s="356"/>
      <c r="U46" s="438"/>
      <c r="V46" s="342"/>
      <c r="W46"/>
      <c r="X46"/>
      <c r="Y46"/>
    </row>
    <row r="47" spans="1:46">
      <c r="A47" t="s">
        <v>767</v>
      </c>
      <c r="B47" t="s">
        <v>1136</v>
      </c>
      <c r="C47" s="15">
        <v>0.32430555555555557</v>
      </c>
      <c r="E47" s="16">
        <v>300</v>
      </c>
      <c r="F47" s="16" t="s">
        <v>744</v>
      </c>
      <c r="G47" s="16">
        <v>1190</v>
      </c>
      <c r="H47" s="16">
        <v>1101</v>
      </c>
      <c r="I47" t="s">
        <v>1300</v>
      </c>
      <c r="J47" s="16" t="s">
        <v>621</v>
      </c>
      <c r="K47" s="16">
        <v>4</v>
      </c>
      <c r="L47" s="16">
        <v>180</v>
      </c>
      <c r="M47" s="19">
        <v>5889.9508999999998</v>
      </c>
      <c r="S47" s="431" t="s">
        <v>498</v>
      </c>
      <c r="T47" s="356">
        <v>0</v>
      </c>
      <c r="U47" s="438">
        <v>0</v>
      </c>
      <c r="V47" s="431" t="s">
        <v>12</v>
      </c>
      <c r="W47" s="473">
        <v>92.783275251720781</v>
      </c>
      <c r="X47" s="473">
        <v>19.771252117352077</v>
      </c>
      <c r="Y47" s="473">
        <v>174.67953213634746</v>
      </c>
      <c r="Z47" s="477">
        <v>105.89876</v>
      </c>
      <c r="AA47" s="477">
        <v>17.619579999999999</v>
      </c>
      <c r="AB47" s="474">
        <v>225.77869999999999</v>
      </c>
      <c r="AC47" s="474">
        <v>70.5672</v>
      </c>
      <c r="AD47" s="476">
        <v>8.0397841234000005</v>
      </c>
      <c r="AE47" s="474">
        <v>1.06</v>
      </c>
      <c r="AF47" s="474">
        <v>0.16800000000000001</v>
      </c>
      <c r="AG47" s="474">
        <v>3.61</v>
      </c>
      <c r="AH47" s="474">
        <v>99.105999999999995</v>
      </c>
      <c r="AI47" s="473">
        <v>1790.3209999999999</v>
      </c>
      <c r="AJ47" s="474">
        <v>0.73672000000000004</v>
      </c>
      <c r="AK47" s="474">
        <v>6.4835500000000001</v>
      </c>
      <c r="AL47" s="474">
        <v>10.4427</v>
      </c>
      <c r="AM47" s="474">
        <v>1.5725800000000001</v>
      </c>
      <c r="AN47" s="472">
        <v>147547987.19999999</v>
      </c>
      <c r="AO47" s="475">
        <v>0.25075910000000001</v>
      </c>
      <c r="AP47" s="472">
        <v>400336.74031999998</v>
      </c>
      <c r="AQ47" s="475">
        <v>9.7076700000000002E-2</v>
      </c>
      <c r="AR47" s="474">
        <v>169.12209999999999</v>
      </c>
      <c r="AS47" s="472" t="s">
        <v>472</v>
      </c>
      <c r="AT47" s="474">
        <v>10.8484</v>
      </c>
    </row>
    <row r="48" spans="1:46">
      <c r="A48" t="s">
        <v>498</v>
      </c>
      <c r="B48" t="s">
        <v>814</v>
      </c>
      <c r="C48" s="15">
        <v>0.33124999999999999</v>
      </c>
      <c r="E48" s="16">
        <v>300</v>
      </c>
      <c r="F48" s="16" t="s">
        <v>744</v>
      </c>
      <c r="G48" s="16">
        <v>1190</v>
      </c>
      <c r="H48" s="16">
        <v>1101</v>
      </c>
      <c r="I48" t="s">
        <v>792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498</v>
      </c>
      <c r="T48" s="356">
        <v>0</v>
      </c>
      <c r="U48" s="438">
        <v>0</v>
      </c>
      <c r="V48" s="431" t="s">
        <v>200</v>
      </c>
      <c r="W48" s="473">
        <v>92.35792619310611</v>
      </c>
      <c r="X48" s="473">
        <v>16.922307368215833</v>
      </c>
      <c r="Y48" s="473">
        <v>400.36682045570296</v>
      </c>
      <c r="Z48" s="477">
        <v>105.95123</v>
      </c>
      <c r="AA48" s="477">
        <v>17.605309999999999</v>
      </c>
      <c r="AB48" s="474">
        <v>230.8135</v>
      </c>
      <c r="AC48" s="474">
        <v>69.000900000000001</v>
      </c>
      <c r="AD48" s="476">
        <v>8.2069071149999999</v>
      </c>
      <c r="AE48" s="474">
        <v>1.071</v>
      </c>
      <c r="AF48" s="474">
        <v>0.16900000000000001</v>
      </c>
      <c r="AG48" s="474">
        <v>3.61</v>
      </c>
      <c r="AH48" s="474">
        <v>99.111000000000004</v>
      </c>
      <c r="AI48" s="473">
        <v>1790.04</v>
      </c>
      <c r="AJ48" s="474">
        <v>0.69672999999999996</v>
      </c>
      <c r="AK48" s="474">
        <v>6.4927000000000001</v>
      </c>
      <c r="AL48" s="474">
        <v>10.358459999999999</v>
      </c>
      <c r="AM48" s="474">
        <v>1.57263</v>
      </c>
      <c r="AN48" s="472">
        <v>147548137.40000001</v>
      </c>
      <c r="AO48" s="475">
        <v>0.24964149999999999</v>
      </c>
      <c r="AP48" s="472">
        <v>400399.48560000001</v>
      </c>
      <c r="AQ48" s="475">
        <v>0.1120408</v>
      </c>
      <c r="AR48" s="474">
        <v>169.1575</v>
      </c>
      <c r="AS48" s="472" t="s">
        <v>472</v>
      </c>
      <c r="AT48" s="474">
        <v>10.8132</v>
      </c>
    </row>
    <row r="49" spans="1:46">
      <c r="A49" t="s">
        <v>498</v>
      </c>
      <c r="B49" t="s">
        <v>1214</v>
      </c>
      <c r="C49" s="15">
        <v>0.33680555555555558</v>
      </c>
      <c r="E49" s="16">
        <v>300</v>
      </c>
      <c r="F49" s="16" t="s">
        <v>744</v>
      </c>
      <c r="G49" s="16">
        <v>1190</v>
      </c>
      <c r="H49" s="16">
        <v>1101</v>
      </c>
      <c r="I49" t="s">
        <v>313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498</v>
      </c>
      <c r="T49" s="356">
        <v>-28</v>
      </c>
      <c r="U49" s="438">
        <v>0</v>
      </c>
      <c r="V49" s="431" t="s">
        <v>12</v>
      </c>
      <c r="W49" s="473">
        <v>91.723788743010857</v>
      </c>
      <c r="X49" s="473">
        <v>12.499115349442963</v>
      </c>
      <c r="Y49" s="473">
        <v>896.72178972434358</v>
      </c>
      <c r="Z49" s="477">
        <v>105.99351</v>
      </c>
      <c r="AA49" s="477">
        <v>17.593579999999999</v>
      </c>
      <c r="AB49" s="474">
        <v>234.3775</v>
      </c>
      <c r="AC49" s="474">
        <v>67.6691</v>
      </c>
      <c r="AD49" s="476">
        <v>8.3406055081999995</v>
      </c>
      <c r="AE49" s="474">
        <v>1.081</v>
      </c>
      <c r="AF49" s="474">
        <v>0.17100000000000001</v>
      </c>
      <c r="AG49" s="474">
        <v>3.61</v>
      </c>
      <c r="AH49" s="474">
        <v>99.116</v>
      </c>
      <c r="AI49" s="473">
        <v>1789.787</v>
      </c>
      <c r="AJ49" s="474">
        <v>0.66507000000000005</v>
      </c>
      <c r="AK49" s="474">
        <v>6.5002800000000001</v>
      </c>
      <c r="AL49" s="474">
        <v>10.291069999999999</v>
      </c>
      <c r="AM49" s="474">
        <v>1.5726599999999999</v>
      </c>
      <c r="AN49" s="472">
        <v>147548257</v>
      </c>
      <c r="AO49" s="475">
        <v>0.2487473</v>
      </c>
      <c r="AP49" s="472">
        <v>400456.11138000002</v>
      </c>
      <c r="AQ49" s="475">
        <v>0.1238742</v>
      </c>
      <c r="AR49" s="474">
        <v>169.1858</v>
      </c>
      <c r="AS49" s="472" t="s">
        <v>472</v>
      </c>
      <c r="AT49" s="474">
        <v>10.7849</v>
      </c>
    </row>
    <row r="50" spans="1:46">
      <c r="A50" t="s">
        <v>498</v>
      </c>
      <c r="B50" t="s">
        <v>1215</v>
      </c>
      <c r="C50" s="15">
        <v>0.34375</v>
      </c>
      <c r="E50" s="16">
        <v>300</v>
      </c>
      <c r="F50" s="16" t="s">
        <v>744</v>
      </c>
      <c r="G50" s="16">
        <v>1190</v>
      </c>
      <c r="H50" s="16">
        <v>1101</v>
      </c>
      <c r="I50" t="s">
        <v>314</v>
      </c>
      <c r="J50" s="16" t="s">
        <v>621</v>
      </c>
      <c r="K50" s="16">
        <v>4</v>
      </c>
      <c r="L50" s="16">
        <v>180</v>
      </c>
      <c r="M50" s="19">
        <v>5889.9508999999998</v>
      </c>
      <c r="S50" s="431" t="s">
        <v>498</v>
      </c>
      <c r="T50" s="356">
        <v>-42</v>
      </c>
      <c r="U50" s="438">
        <v>0</v>
      </c>
      <c r="V50" s="431" t="s">
        <v>12</v>
      </c>
      <c r="W50" s="473">
        <v>91.361919136251359</v>
      </c>
      <c r="X50" s="473">
        <v>10.186450978031873</v>
      </c>
      <c r="Y50" s="473">
        <v>1268.2841950734364</v>
      </c>
      <c r="Z50" s="477">
        <v>106.04679</v>
      </c>
      <c r="AA50" s="477">
        <v>17.578520000000001</v>
      </c>
      <c r="AB50" s="474">
        <v>238.33879999999999</v>
      </c>
      <c r="AC50" s="474">
        <v>65.925399999999996</v>
      </c>
      <c r="AD50" s="476">
        <v>8.5077284998000007</v>
      </c>
      <c r="AE50" s="474">
        <v>1.095</v>
      </c>
      <c r="AF50" s="474">
        <v>0.17299999999999999</v>
      </c>
      <c r="AG50" s="474">
        <v>3.61</v>
      </c>
      <c r="AH50" s="474">
        <v>99.122</v>
      </c>
      <c r="AI50" s="473">
        <v>1789.4349999999999</v>
      </c>
      <c r="AJ50" s="474">
        <v>0.62595000000000001</v>
      </c>
      <c r="AK50" s="474">
        <v>6.5100899999999999</v>
      </c>
      <c r="AL50" s="474">
        <v>10.20683</v>
      </c>
      <c r="AM50" s="474">
        <v>1.5727100000000001</v>
      </c>
      <c r="AN50" s="472">
        <v>147548405.90000001</v>
      </c>
      <c r="AO50" s="475">
        <v>0.2476293</v>
      </c>
      <c r="AP50" s="472">
        <v>400534.82759</v>
      </c>
      <c r="AQ50" s="475">
        <v>0.1384707</v>
      </c>
      <c r="AR50" s="474">
        <v>169.22149999999999</v>
      </c>
      <c r="AS50" s="472" t="s">
        <v>472</v>
      </c>
      <c r="AT50" s="474">
        <v>10.7493</v>
      </c>
    </row>
    <row r="51" spans="1:46">
      <c r="A51" t="s">
        <v>498</v>
      </c>
      <c r="B51" t="s">
        <v>1217</v>
      </c>
      <c r="C51" s="15">
        <v>0.34861111111111115</v>
      </c>
      <c r="E51" s="16">
        <v>300</v>
      </c>
      <c r="F51" s="16" t="s">
        <v>744</v>
      </c>
      <c r="G51" s="16">
        <v>1190</v>
      </c>
      <c r="H51" s="16">
        <v>1101</v>
      </c>
      <c r="I51" t="s">
        <v>315</v>
      </c>
      <c r="J51" s="16" t="s">
        <v>621</v>
      </c>
      <c r="K51" s="16">
        <v>4</v>
      </c>
      <c r="L51" s="16">
        <v>180</v>
      </c>
      <c r="M51" s="19">
        <v>5889.9508999999998</v>
      </c>
      <c r="S51" s="431" t="s">
        <v>498</v>
      </c>
      <c r="T51" s="356">
        <v>-60</v>
      </c>
      <c r="U51" s="438">
        <v>0</v>
      </c>
      <c r="V51" s="431" t="s">
        <v>12</v>
      </c>
      <c r="W51" s="473">
        <v>91.007540028487469</v>
      </c>
      <c r="X51" s="473">
        <v>7.9457779264093018</v>
      </c>
      <c r="Y51" s="473">
        <v>1751.5917771942518</v>
      </c>
      <c r="Z51" s="477">
        <v>106.0844</v>
      </c>
      <c r="AA51" s="477">
        <v>17.567730000000001</v>
      </c>
      <c r="AB51" s="474">
        <v>240.83109999999999</v>
      </c>
      <c r="AC51" s="474">
        <v>64.661900000000003</v>
      </c>
      <c r="AD51" s="476">
        <v>8.6247145939000003</v>
      </c>
      <c r="AE51" s="474">
        <v>1.1060000000000001</v>
      </c>
      <c r="AF51" s="474">
        <v>0.17499999999999999</v>
      </c>
      <c r="AG51" s="474">
        <v>3.61</v>
      </c>
      <c r="AH51" s="474">
        <v>99.126000000000005</v>
      </c>
      <c r="AI51" s="473">
        <v>1789.1659999999999</v>
      </c>
      <c r="AJ51" s="474">
        <v>0.59889000000000003</v>
      </c>
      <c r="AK51" s="474">
        <v>6.5171599999999996</v>
      </c>
      <c r="AL51" s="474">
        <v>10.147869999999999</v>
      </c>
      <c r="AM51" s="474">
        <v>1.57274</v>
      </c>
      <c r="AN51" s="472">
        <v>147548509.69999999</v>
      </c>
      <c r="AO51" s="475">
        <v>0.2468466</v>
      </c>
      <c r="AP51" s="472">
        <v>400595.10631</v>
      </c>
      <c r="AQ51" s="475">
        <v>0.1485456</v>
      </c>
      <c r="AR51" s="474">
        <v>169.2466</v>
      </c>
      <c r="AS51" s="472" t="s">
        <v>472</v>
      </c>
      <c r="AT51" s="474">
        <v>10.7242</v>
      </c>
    </row>
    <row r="52" spans="1:46">
      <c r="A52" t="s">
        <v>1188</v>
      </c>
      <c r="B52" t="s">
        <v>1218</v>
      </c>
      <c r="C52" s="15">
        <v>0.35416666666666669</v>
      </c>
      <c r="E52" s="16">
        <v>30</v>
      </c>
      <c r="F52" s="16" t="s">
        <v>744</v>
      </c>
      <c r="G52" s="16">
        <v>1190</v>
      </c>
      <c r="H52" s="16">
        <v>1101</v>
      </c>
      <c r="I52" t="s">
        <v>1181</v>
      </c>
      <c r="J52" s="16" t="s">
        <v>621</v>
      </c>
      <c r="K52" s="16">
        <v>4</v>
      </c>
      <c r="L52" s="16">
        <v>180</v>
      </c>
      <c r="M52" s="19">
        <v>5889.9508999999998</v>
      </c>
      <c r="S52" s="431" t="s">
        <v>1188</v>
      </c>
      <c r="T52" s="356"/>
      <c r="U52" s="438"/>
      <c r="V52" s="342"/>
      <c r="W52"/>
      <c r="X52"/>
      <c r="Y52"/>
      <c r="Z52" s="477">
        <v>106.11144</v>
      </c>
      <c r="AA52" s="477">
        <v>17.559889999999999</v>
      </c>
      <c r="AB52" s="474">
        <v>242.488</v>
      </c>
      <c r="AC52" s="474">
        <v>63.741100000000003</v>
      </c>
      <c r="AD52" s="476">
        <v>8.7082760897</v>
      </c>
      <c r="AE52" s="474">
        <v>1.1140000000000001</v>
      </c>
      <c r="AF52" s="474">
        <v>0.17599999999999999</v>
      </c>
      <c r="AG52" s="474">
        <v>3.61</v>
      </c>
      <c r="AH52" s="474">
        <v>99.129000000000005</v>
      </c>
      <c r="AI52" s="473">
        <v>1788.962</v>
      </c>
      <c r="AJ52" s="474">
        <v>0.57974999999999999</v>
      </c>
      <c r="AK52" s="474">
        <v>6.5223100000000001</v>
      </c>
      <c r="AL52" s="474">
        <v>10.10575</v>
      </c>
      <c r="AM52" s="474">
        <v>1.5727599999999999</v>
      </c>
      <c r="AN52" s="472">
        <v>147548583.69999999</v>
      </c>
      <c r="AO52" s="475">
        <v>0.24628739999999999</v>
      </c>
      <c r="AP52" s="472">
        <v>400640.74021000002</v>
      </c>
      <c r="AQ52" s="475">
        <v>0.15566430000000001</v>
      </c>
      <c r="AR52" s="474">
        <v>169.2647</v>
      </c>
      <c r="AS52" s="472" t="s">
        <v>472</v>
      </c>
      <c r="AT52" s="474">
        <v>10.706200000000001</v>
      </c>
    </row>
    <row r="53" spans="1:46">
      <c r="A53" t="s">
        <v>1172</v>
      </c>
      <c r="B53" t="s">
        <v>746</v>
      </c>
      <c r="C53" s="15">
        <v>0.35694444444444445</v>
      </c>
      <c r="E53" s="16">
        <v>600</v>
      </c>
      <c r="F53" s="16" t="s">
        <v>744</v>
      </c>
      <c r="G53" s="16">
        <v>1190</v>
      </c>
      <c r="H53" s="16">
        <v>1101</v>
      </c>
      <c r="I53" t="s">
        <v>316</v>
      </c>
      <c r="J53" s="16" t="s">
        <v>621</v>
      </c>
      <c r="K53" s="16">
        <v>4</v>
      </c>
      <c r="L53" s="16">
        <v>180</v>
      </c>
      <c r="M53" s="19">
        <v>5889.9508999999998</v>
      </c>
      <c r="S53"/>
      <c r="T53" s="356"/>
      <c r="U53" s="438"/>
      <c r="V53" s="342"/>
      <c r="W53"/>
      <c r="X53"/>
      <c r="Y53"/>
    </row>
    <row r="54" spans="1:46">
      <c r="A54" t="s">
        <v>1338</v>
      </c>
      <c r="B54" t="s">
        <v>634</v>
      </c>
      <c r="C54" s="15">
        <v>0.36874999999999997</v>
      </c>
      <c r="D54" s="15">
        <v>0</v>
      </c>
      <c r="E54" s="16">
        <v>30</v>
      </c>
      <c r="F54" s="16" t="s">
        <v>744</v>
      </c>
      <c r="G54" s="16">
        <v>1190</v>
      </c>
      <c r="H54" s="16">
        <v>998</v>
      </c>
      <c r="I54" s="35" t="s">
        <v>526</v>
      </c>
      <c r="J54" s="16" t="s">
        <v>620</v>
      </c>
      <c r="K54" s="16">
        <v>4</v>
      </c>
      <c r="L54" s="16">
        <v>180</v>
      </c>
      <c r="M54" s="8">
        <v>5891.451</v>
      </c>
      <c r="S54"/>
      <c r="T54" s="356"/>
      <c r="U54" s="438"/>
      <c r="V54" s="342"/>
      <c r="W54"/>
      <c r="X54"/>
      <c r="Y54"/>
    </row>
    <row r="55" spans="1:46">
      <c r="A55" t="s">
        <v>988</v>
      </c>
      <c r="B55" t="s">
        <v>641</v>
      </c>
      <c r="C55" s="15">
        <v>0.37291666666666662</v>
      </c>
      <c r="E55" s="16">
        <v>300</v>
      </c>
      <c r="F55" s="16" t="s">
        <v>744</v>
      </c>
      <c r="G55" s="16">
        <v>1190</v>
      </c>
      <c r="H55" s="16">
        <v>1101</v>
      </c>
      <c r="I55" t="s">
        <v>320</v>
      </c>
      <c r="J55" s="16" t="s">
        <v>621</v>
      </c>
      <c r="K55" s="16">
        <v>4</v>
      </c>
      <c r="L55" s="16">
        <v>180</v>
      </c>
      <c r="M55" s="19">
        <v>5889.9508999999998</v>
      </c>
      <c r="S55" s="431" t="s">
        <v>375</v>
      </c>
      <c r="T55" s="356">
        <v>0</v>
      </c>
      <c r="U55" s="438">
        <v>0</v>
      </c>
      <c r="V55" s="431" t="s">
        <v>198</v>
      </c>
      <c r="W55" s="473">
        <v>-151.07189092302514</v>
      </c>
      <c r="X55" s="473">
        <v>82.863965828499957</v>
      </c>
      <c r="Y55" s="473">
        <v>174.95132876605635</v>
      </c>
      <c r="Z55" s="477">
        <v>106.2771</v>
      </c>
      <c r="AA55" s="477">
        <v>17.510750000000002</v>
      </c>
      <c r="AB55" s="474">
        <v>250.74879999999999</v>
      </c>
      <c r="AC55" s="474">
        <v>57.980800000000002</v>
      </c>
      <c r="AD55" s="476">
        <v>9.2096450642000001</v>
      </c>
      <c r="AE55" s="474">
        <v>1.179</v>
      </c>
      <c r="AF55" s="474">
        <v>0.186</v>
      </c>
      <c r="AG55" s="474">
        <v>3.61</v>
      </c>
      <c r="AH55" s="474">
        <v>99.147000000000006</v>
      </c>
      <c r="AI55" s="473">
        <v>1787.5450000000001</v>
      </c>
      <c r="AJ55" s="474">
        <v>0.46844000000000002</v>
      </c>
      <c r="AK55" s="474">
        <v>6.5549099999999996</v>
      </c>
      <c r="AL55" s="474">
        <v>9.85304</v>
      </c>
      <c r="AM55" s="474">
        <v>1.5728899999999999</v>
      </c>
      <c r="AN55" s="472">
        <v>147549024</v>
      </c>
      <c r="AO55" s="475">
        <v>0.24293139999999999</v>
      </c>
      <c r="AP55" s="472">
        <v>400958.40755</v>
      </c>
      <c r="AQ55" s="475">
        <v>0.196825</v>
      </c>
      <c r="AR55" s="474">
        <v>169.37469999999999</v>
      </c>
      <c r="AS55" s="472" t="s">
        <v>472</v>
      </c>
      <c r="AT55" s="474">
        <v>10.596399999999999</v>
      </c>
    </row>
    <row r="56" spans="1:46">
      <c r="A56" t="s">
        <v>988</v>
      </c>
      <c r="B56" t="s">
        <v>642</v>
      </c>
      <c r="C56" s="15">
        <v>0.37777777777777777</v>
      </c>
      <c r="E56" s="16">
        <v>300</v>
      </c>
      <c r="F56" s="16" t="s">
        <v>744</v>
      </c>
      <c r="G56" s="16">
        <v>1190</v>
      </c>
      <c r="H56" s="16">
        <v>1101</v>
      </c>
      <c r="I56" s="324" t="s">
        <v>1313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375</v>
      </c>
      <c r="T56" s="356">
        <v>0</v>
      </c>
      <c r="U56" s="438">
        <v>0</v>
      </c>
      <c r="V56" s="431" t="s">
        <v>201</v>
      </c>
      <c r="W56" s="473">
        <v>-158.70085703869799</v>
      </c>
      <c r="X56" s="473">
        <v>83.307570774073966</v>
      </c>
      <c r="Y56" s="473">
        <v>401.00606065244665</v>
      </c>
      <c r="Z56" s="477">
        <v>106.3167</v>
      </c>
      <c r="AA56" s="477">
        <v>17.49878</v>
      </c>
      <c r="AB56" s="474">
        <v>252.35499999999999</v>
      </c>
      <c r="AC56" s="474">
        <v>56.593899999999998</v>
      </c>
      <c r="AD56" s="476">
        <v>9.3266311581999997</v>
      </c>
      <c r="AE56" s="474">
        <v>1.1970000000000001</v>
      </c>
      <c r="AF56" s="474">
        <v>0.189</v>
      </c>
      <c r="AG56" s="474">
        <v>3.61</v>
      </c>
      <c r="AH56" s="474">
        <v>99.150999999999996</v>
      </c>
      <c r="AI56" s="473">
        <v>1787.1679999999999</v>
      </c>
      <c r="AJ56" s="474">
        <v>0.44344</v>
      </c>
      <c r="AK56" s="474">
        <v>6.5629</v>
      </c>
      <c r="AL56" s="474">
        <v>9.7940699999999996</v>
      </c>
      <c r="AM56" s="474">
        <v>1.5729200000000001</v>
      </c>
      <c r="AN56" s="472">
        <v>147549125.90000001</v>
      </c>
      <c r="AO56" s="475">
        <v>0.242148</v>
      </c>
      <c r="AP56" s="472">
        <v>401043.00848999998</v>
      </c>
      <c r="AQ56" s="475">
        <v>0.20600089999999999</v>
      </c>
      <c r="AR56" s="474">
        <v>169.40100000000001</v>
      </c>
      <c r="AS56" s="472" t="s">
        <v>472</v>
      </c>
      <c r="AT56" s="474">
        <v>10.5703</v>
      </c>
    </row>
    <row r="57" spans="1:46">
      <c r="A57" t="s">
        <v>988</v>
      </c>
      <c r="B57" t="s">
        <v>1066</v>
      </c>
      <c r="C57" s="15">
        <v>0.3840277777777778</v>
      </c>
      <c r="E57" s="16">
        <v>300</v>
      </c>
      <c r="F57" s="16" t="s">
        <v>744</v>
      </c>
      <c r="G57" s="16">
        <v>1190</v>
      </c>
      <c r="H57" s="16">
        <v>1101</v>
      </c>
      <c r="I57" t="s">
        <v>925</v>
      </c>
      <c r="J57" s="16" t="s">
        <v>621</v>
      </c>
      <c r="K57" s="16">
        <v>4</v>
      </c>
      <c r="L57" s="16">
        <v>180</v>
      </c>
      <c r="M57" s="19">
        <v>5889.9508999999998</v>
      </c>
      <c r="S57" s="431" t="s">
        <v>375</v>
      </c>
      <c r="T57" s="356">
        <v>0</v>
      </c>
      <c r="U57" s="438">
        <v>7</v>
      </c>
      <c r="V57" s="431" t="s">
        <v>198</v>
      </c>
      <c r="W57" s="473">
        <v>-174.47690622958521</v>
      </c>
      <c r="X57" s="473">
        <v>83.790915255809338</v>
      </c>
      <c r="Y57" s="473">
        <v>984.24999829243006</v>
      </c>
      <c r="Z57" s="477">
        <v>106.3682</v>
      </c>
      <c r="AA57" s="477">
        <v>17.48312</v>
      </c>
      <c r="AB57" s="474">
        <v>254.2852</v>
      </c>
      <c r="AC57" s="474">
        <v>54.793799999999997</v>
      </c>
      <c r="AD57" s="476">
        <v>9.4770418504999991</v>
      </c>
      <c r="AE57" s="474">
        <v>1.2230000000000001</v>
      </c>
      <c r="AF57" s="474">
        <v>0.193</v>
      </c>
      <c r="AG57" s="474">
        <v>3.6</v>
      </c>
      <c r="AH57" s="474">
        <v>99.156000000000006</v>
      </c>
      <c r="AI57" s="473">
        <v>1786.6579999999999</v>
      </c>
      <c r="AJ57" s="474">
        <v>0.41188999999999998</v>
      </c>
      <c r="AK57" s="474">
        <v>6.5733600000000001</v>
      </c>
      <c r="AL57" s="474">
        <v>9.7182600000000008</v>
      </c>
      <c r="AM57" s="474">
        <v>1.5729599999999999</v>
      </c>
      <c r="AN57" s="472">
        <v>147549256.40000001</v>
      </c>
      <c r="AO57" s="475">
        <v>0.24114070000000001</v>
      </c>
      <c r="AP57" s="472">
        <v>401157.37832000002</v>
      </c>
      <c r="AQ57" s="475">
        <v>0.21753339999999999</v>
      </c>
      <c r="AR57" s="474">
        <v>169.43510000000001</v>
      </c>
      <c r="AS57" s="472" t="s">
        <v>472</v>
      </c>
      <c r="AT57" s="474">
        <v>10.536300000000001</v>
      </c>
    </row>
    <row r="58" spans="1:46">
      <c r="A58" t="s">
        <v>988</v>
      </c>
      <c r="B58" t="s">
        <v>1068</v>
      </c>
      <c r="C58" s="15">
        <v>0.38958333333333334</v>
      </c>
      <c r="E58" s="16">
        <v>300</v>
      </c>
      <c r="F58" s="16" t="s">
        <v>744</v>
      </c>
      <c r="G58" s="16">
        <v>1190</v>
      </c>
      <c r="H58" s="16">
        <v>1101</v>
      </c>
      <c r="I58" t="s">
        <v>927</v>
      </c>
      <c r="J58" s="16" t="s">
        <v>621</v>
      </c>
      <c r="K58" s="16">
        <v>4</v>
      </c>
      <c r="L58" s="16">
        <v>180</v>
      </c>
      <c r="M58" s="19">
        <v>5889.9508999999998</v>
      </c>
      <c r="S58" s="431" t="s">
        <v>375</v>
      </c>
      <c r="T58" s="356">
        <v>0</v>
      </c>
      <c r="U58" s="438">
        <v>10.5</v>
      </c>
      <c r="V58" s="431" t="s">
        <v>198</v>
      </c>
      <c r="W58" s="473">
        <v>177.3508018850589</v>
      </c>
      <c r="X58" s="473">
        <v>83.855116119710345</v>
      </c>
      <c r="Y58" s="473">
        <v>1390.7200923999653</v>
      </c>
      <c r="Z58" s="477">
        <v>106.41455999999999</v>
      </c>
      <c r="AA58" s="477">
        <v>17.46894</v>
      </c>
      <c r="AB58" s="474">
        <v>255.88990000000001</v>
      </c>
      <c r="AC58" s="474">
        <v>53.180300000000003</v>
      </c>
      <c r="AD58" s="476">
        <v>9.6107402436000005</v>
      </c>
      <c r="AE58" s="474">
        <v>1.248</v>
      </c>
      <c r="AF58" s="474">
        <v>0.19700000000000001</v>
      </c>
      <c r="AG58" s="474">
        <v>3.6</v>
      </c>
      <c r="AH58" s="474">
        <v>99.161000000000001</v>
      </c>
      <c r="AI58" s="473">
        <v>1786.183</v>
      </c>
      <c r="AJ58" s="474">
        <v>0.38442999999999999</v>
      </c>
      <c r="AK58" s="474">
        <v>6.58284</v>
      </c>
      <c r="AL58" s="474">
        <v>9.6508699999999994</v>
      </c>
      <c r="AM58" s="474">
        <v>1.573</v>
      </c>
      <c r="AN58" s="472">
        <v>147549371.90000001</v>
      </c>
      <c r="AO58" s="475">
        <v>0.24024509999999999</v>
      </c>
      <c r="AP58" s="472">
        <v>401264.20335000003</v>
      </c>
      <c r="AQ58" s="475">
        <v>0.22752149999999999</v>
      </c>
      <c r="AR58" s="474">
        <v>169.4657</v>
      </c>
      <c r="AS58" s="472" t="s">
        <v>472</v>
      </c>
      <c r="AT58" s="474">
        <v>10.505699999999999</v>
      </c>
    </row>
    <row r="59" spans="1:46">
      <c r="A59" t="s">
        <v>1188</v>
      </c>
      <c r="B59" t="s">
        <v>1069</v>
      </c>
      <c r="C59" s="15">
        <v>0.39444444444444443</v>
      </c>
      <c r="E59" s="16">
        <v>30</v>
      </c>
      <c r="F59" s="16" t="s">
        <v>744</v>
      </c>
      <c r="G59" s="16">
        <v>1190</v>
      </c>
      <c r="H59" s="16">
        <v>1101</v>
      </c>
      <c r="I59" t="s">
        <v>1181</v>
      </c>
      <c r="J59" s="16" t="s">
        <v>621</v>
      </c>
      <c r="K59" s="16">
        <v>4</v>
      </c>
      <c r="L59" s="16">
        <v>180</v>
      </c>
      <c r="M59" s="19">
        <v>5889.9508999999998</v>
      </c>
      <c r="S59" s="431" t="s">
        <v>1188</v>
      </c>
      <c r="T59" s="356"/>
      <c r="U59" s="438"/>
      <c r="V59" s="342"/>
      <c r="W59"/>
      <c r="X59"/>
      <c r="Y59"/>
      <c r="Z59" s="477">
        <v>106.43795</v>
      </c>
      <c r="AA59" s="477">
        <v>17.461770000000001</v>
      </c>
      <c r="AB59" s="474">
        <v>256.6576</v>
      </c>
      <c r="AC59" s="474">
        <v>52.369500000000002</v>
      </c>
      <c r="AD59" s="476">
        <v>9.6775894402000002</v>
      </c>
      <c r="AE59" s="474">
        <v>1.2609999999999999</v>
      </c>
      <c r="AF59" s="474">
        <v>0.2</v>
      </c>
      <c r="AG59" s="474">
        <v>3.6</v>
      </c>
      <c r="AH59" s="474">
        <v>99.162999999999997</v>
      </c>
      <c r="AI59" s="473">
        <v>1785.9369999999999</v>
      </c>
      <c r="AJ59" s="474">
        <v>0.37092000000000003</v>
      </c>
      <c r="AK59" s="474">
        <v>6.5876299999999999</v>
      </c>
      <c r="AL59" s="474">
        <v>9.6171699999999998</v>
      </c>
      <c r="AM59" s="474">
        <v>1.5730200000000001</v>
      </c>
      <c r="AN59" s="472">
        <v>147549429.5</v>
      </c>
      <c r="AO59" s="475">
        <v>0.23979729999999999</v>
      </c>
      <c r="AP59" s="472">
        <v>401319.39838000003</v>
      </c>
      <c r="AQ59" s="475">
        <v>0.23241890000000001</v>
      </c>
      <c r="AR59" s="474">
        <v>169.4812</v>
      </c>
      <c r="AS59" s="472" t="s">
        <v>472</v>
      </c>
      <c r="AT59" s="474">
        <v>10.4902</v>
      </c>
    </row>
    <row r="60" spans="1:46">
      <c r="A60" t="s">
        <v>1163</v>
      </c>
      <c r="B60" t="s">
        <v>1071</v>
      </c>
      <c r="C60" s="15">
        <v>0.40277777777777773</v>
      </c>
      <c r="E60" s="16">
        <v>300</v>
      </c>
      <c r="F60" s="16" t="s">
        <v>744</v>
      </c>
      <c r="G60" s="16">
        <v>1190</v>
      </c>
      <c r="H60" s="16">
        <v>1101</v>
      </c>
      <c r="I60" t="s">
        <v>928</v>
      </c>
      <c r="J60" s="16" t="s">
        <v>621</v>
      </c>
      <c r="K60" s="16">
        <v>4</v>
      </c>
      <c r="L60" s="16">
        <v>180</v>
      </c>
      <c r="M60" s="19">
        <v>5889.9508999999998</v>
      </c>
      <c r="S60" s="431" t="s">
        <v>1132</v>
      </c>
      <c r="T60" s="356">
        <v>0</v>
      </c>
      <c r="U60" s="438">
        <v>0</v>
      </c>
      <c r="V60" s="431" t="s">
        <v>199</v>
      </c>
      <c r="W60" s="473">
        <v>-54.158952587239135</v>
      </c>
      <c r="X60" s="473">
        <v>-78.263017419714842</v>
      </c>
      <c r="Y60" s="473">
        <v>175.20666483225455</v>
      </c>
      <c r="Z60" s="477">
        <v>106.52699</v>
      </c>
      <c r="AA60" s="477">
        <v>17.434380000000001</v>
      </c>
      <c r="AB60" s="474">
        <v>259.35820000000001</v>
      </c>
      <c r="AC60" s="474">
        <v>49.309100000000001</v>
      </c>
      <c r="AD60" s="476">
        <v>9.9282739272999994</v>
      </c>
      <c r="AE60" s="474">
        <v>1.3169999999999999</v>
      </c>
      <c r="AF60" s="474">
        <v>0.20799999999999999</v>
      </c>
      <c r="AG60" s="474">
        <v>3.6</v>
      </c>
      <c r="AH60" s="474">
        <v>99.173000000000002</v>
      </c>
      <c r="AI60" s="473">
        <v>1784.971</v>
      </c>
      <c r="AJ60" s="474">
        <v>0.32157999999999998</v>
      </c>
      <c r="AK60" s="474">
        <v>6.6059400000000004</v>
      </c>
      <c r="AL60" s="474">
        <v>9.4908199999999994</v>
      </c>
      <c r="AM60" s="474">
        <v>1.57308</v>
      </c>
      <c r="AN60" s="472">
        <v>147549644.59999999</v>
      </c>
      <c r="AO60" s="475">
        <v>0.23811760000000001</v>
      </c>
      <c r="AP60" s="472">
        <v>401536.64474999998</v>
      </c>
      <c r="AQ60" s="475">
        <v>0.2501816</v>
      </c>
      <c r="AR60" s="474">
        <v>169.54</v>
      </c>
      <c r="AS60" s="472" t="s">
        <v>472</v>
      </c>
      <c r="AT60" s="474">
        <v>10.4315</v>
      </c>
    </row>
    <row r="61" spans="1:46">
      <c r="A61" t="s">
        <v>1163</v>
      </c>
      <c r="B61" t="s">
        <v>1072</v>
      </c>
      <c r="C61" s="15">
        <v>0.40763888888888888</v>
      </c>
      <c r="E61" s="16">
        <v>300</v>
      </c>
      <c r="F61" s="16" t="s">
        <v>744</v>
      </c>
      <c r="G61" s="16">
        <v>1190</v>
      </c>
      <c r="H61" s="16">
        <v>1101</v>
      </c>
      <c r="I61" s="324" t="s">
        <v>792</v>
      </c>
      <c r="J61" s="16" t="s">
        <v>621</v>
      </c>
      <c r="K61" s="16">
        <v>4</v>
      </c>
      <c r="L61" s="16">
        <v>180</v>
      </c>
      <c r="M61" s="19">
        <v>5889.9508999999998</v>
      </c>
      <c r="S61" s="431" t="s">
        <v>1132</v>
      </c>
      <c r="T61" s="356">
        <v>0</v>
      </c>
      <c r="U61" s="438">
        <v>0</v>
      </c>
      <c r="V61" s="431" t="s">
        <v>202</v>
      </c>
      <c r="W61" s="473">
        <v>-52.900773732300728</v>
      </c>
      <c r="X61" s="473">
        <v>-78.540168253121436</v>
      </c>
      <c r="Y61" s="473">
        <v>401.61779360082983</v>
      </c>
      <c r="Z61" s="477">
        <v>106.5693</v>
      </c>
      <c r="AA61" s="477">
        <v>17.421340000000001</v>
      </c>
      <c r="AB61" s="474">
        <v>260.53489999999999</v>
      </c>
      <c r="AC61" s="474">
        <v>47.872100000000003</v>
      </c>
      <c r="AD61" s="476">
        <v>10.045260021300001</v>
      </c>
      <c r="AE61" s="474">
        <v>1.347</v>
      </c>
      <c r="AF61" s="474">
        <v>0.21299999999999999</v>
      </c>
      <c r="AG61" s="474">
        <v>3.6</v>
      </c>
      <c r="AH61" s="474">
        <v>99.177000000000007</v>
      </c>
      <c r="AI61" s="473">
        <v>1784.4960000000001</v>
      </c>
      <c r="AJ61" s="474">
        <v>0.29930000000000001</v>
      </c>
      <c r="AK61" s="474">
        <v>6.6146399999999996</v>
      </c>
      <c r="AL61" s="474">
        <v>9.4318500000000007</v>
      </c>
      <c r="AM61" s="474">
        <v>1.57311</v>
      </c>
      <c r="AN61" s="472">
        <v>147549744.40000001</v>
      </c>
      <c r="AO61" s="475">
        <v>0.23733360000000001</v>
      </c>
      <c r="AP61" s="472">
        <v>401643.39989</v>
      </c>
      <c r="AQ61" s="475">
        <v>0.2581311</v>
      </c>
      <c r="AR61" s="474">
        <v>169.56800000000001</v>
      </c>
      <c r="AS61" s="472" t="s">
        <v>472</v>
      </c>
      <c r="AT61" s="474">
        <v>10.403600000000001</v>
      </c>
    </row>
    <row r="62" spans="1:46">
      <c r="A62" t="s">
        <v>1163</v>
      </c>
      <c r="B62" t="s">
        <v>956</v>
      </c>
      <c r="C62" s="15">
        <v>0.41319444444444442</v>
      </c>
      <c r="E62" s="16">
        <v>300</v>
      </c>
      <c r="F62" s="16" t="s">
        <v>744</v>
      </c>
      <c r="G62" s="16">
        <v>1190</v>
      </c>
      <c r="H62" s="16">
        <v>1101</v>
      </c>
      <c r="I62" t="s">
        <v>926</v>
      </c>
      <c r="J62" s="16" t="s">
        <v>621</v>
      </c>
      <c r="K62" s="16">
        <v>4</v>
      </c>
      <c r="L62" s="16">
        <v>180</v>
      </c>
      <c r="M62" s="19">
        <v>5889.9508999999998</v>
      </c>
      <c r="S62" s="431" t="s">
        <v>1132</v>
      </c>
      <c r="T62" s="356">
        <v>0</v>
      </c>
      <c r="U62" s="438">
        <v>-7</v>
      </c>
      <c r="V62" s="431" t="s">
        <v>199</v>
      </c>
      <c r="W62" s="473">
        <v>-50.417273644510658</v>
      </c>
      <c r="X62" s="473">
        <v>-79.002984912966582</v>
      </c>
      <c r="Y62" s="473">
        <v>992.35851180559348</v>
      </c>
      <c r="Z62" s="477">
        <v>106.61825</v>
      </c>
      <c r="AA62" s="477">
        <v>17.40624</v>
      </c>
      <c r="AB62" s="474">
        <v>261.8245</v>
      </c>
      <c r="AC62" s="474">
        <v>46.224499999999999</v>
      </c>
      <c r="AD62" s="476">
        <v>10.1789584144</v>
      </c>
      <c r="AE62" s="474">
        <v>1.383</v>
      </c>
      <c r="AF62" s="474">
        <v>0.219</v>
      </c>
      <c r="AG62" s="474">
        <v>3.6</v>
      </c>
      <c r="AH62" s="474">
        <v>99.182000000000002</v>
      </c>
      <c r="AI62" s="473">
        <v>1783.9369999999999</v>
      </c>
      <c r="AJ62" s="474">
        <v>0.27445999999999998</v>
      </c>
      <c r="AK62" s="474">
        <v>6.6247100000000003</v>
      </c>
      <c r="AL62" s="474">
        <v>9.3644599999999993</v>
      </c>
      <c r="AM62" s="474">
        <v>1.57315</v>
      </c>
      <c r="AN62" s="472">
        <v>147549858.09999999</v>
      </c>
      <c r="AO62" s="475">
        <v>0.23643749999999999</v>
      </c>
      <c r="AP62" s="472">
        <v>401769.43073999998</v>
      </c>
      <c r="AQ62" s="475">
        <v>0.26693919999999999</v>
      </c>
      <c r="AR62" s="474">
        <v>169.6003</v>
      </c>
      <c r="AS62" s="472" t="s">
        <v>472</v>
      </c>
      <c r="AT62" s="474">
        <v>10.3714</v>
      </c>
    </row>
    <row r="63" spans="1:46">
      <c r="A63" t="s">
        <v>1163</v>
      </c>
      <c r="B63" t="s">
        <v>958</v>
      </c>
      <c r="C63" s="15">
        <v>0.41805555555555557</v>
      </c>
      <c r="E63" s="16">
        <v>300</v>
      </c>
      <c r="F63" s="16" t="s">
        <v>744</v>
      </c>
      <c r="G63" s="16">
        <v>1190</v>
      </c>
      <c r="H63" s="16">
        <v>1101</v>
      </c>
      <c r="I63" t="s">
        <v>770</v>
      </c>
      <c r="J63" s="16" t="s">
        <v>621</v>
      </c>
      <c r="K63" s="16">
        <v>4</v>
      </c>
      <c r="L63" s="16">
        <v>180</v>
      </c>
      <c r="M63" s="19">
        <v>5889.9508999999998</v>
      </c>
      <c r="S63" s="431" t="s">
        <v>1132</v>
      </c>
      <c r="T63" s="356">
        <v>0</v>
      </c>
      <c r="U63" s="438">
        <v>-10.5</v>
      </c>
      <c r="V63" s="431" t="s">
        <v>199</v>
      </c>
      <c r="W63" s="473">
        <v>-49.100123692259139</v>
      </c>
      <c r="X63" s="473">
        <v>-79.196632768144156</v>
      </c>
      <c r="Y63" s="473">
        <v>1401.5063226483949</v>
      </c>
      <c r="Z63" s="477">
        <v>106.66164000000001</v>
      </c>
      <c r="AA63" s="477">
        <v>17.392869999999998</v>
      </c>
      <c r="AB63" s="474">
        <v>262.90980000000002</v>
      </c>
      <c r="AC63" s="474">
        <v>44.779000000000003</v>
      </c>
      <c r="AD63" s="476">
        <v>10.2959445084</v>
      </c>
      <c r="AE63" s="474">
        <v>1.4179999999999999</v>
      </c>
      <c r="AF63" s="474">
        <v>0.224</v>
      </c>
      <c r="AG63" s="474">
        <v>3.6</v>
      </c>
      <c r="AH63" s="474">
        <v>99.186999999999998</v>
      </c>
      <c r="AI63" s="473">
        <v>1783.432</v>
      </c>
      <c r="AJ63" s="474">
        <v>0.25327</v>
      </c>
      <c r="AK63" s="474">
        <v>6.6336000000000004</v>
      </c>
      <c r="AL63" s="474">
        <v>9.3055000000000003</v>
      </c>
      <c r="AM63" s="474">
        <v>1.57318</v>
      </c>
      <c r="AN63" s="472">
        <v>147549957.19999999</v>
      </c>
      <c r="AO63" s="475">
        <v>0.23565330000000001</v>
      </c>
      <c r="AP63" s="472">
        <v>401883.12118999998</v>
      </c>
      <c r="AQ63" s="475">
        <v>0.27439599999999997</v>
      </c>
      <c r="AR63" s="474">
        <v>169.62899999999999</v>
      </c>
      <c r="AS63" s="472" t="s">
        <v>472</v>
      </c>
      <c r="AT63" s="474">
        <v>10.3428</v>
      </c>
    </row>
    <row r="64" spans="1:46">
      <c r="A64" t="s">
        <v>1172</v>
      </c>
      <c r="B64" t="s">
        <v>913</v>
      </c>
      <c r="C64" s="15">
        <v>0.42638888888888887</v>
      </c>
      <c r="E64" s="16">
        <v>600</v>
      </c>
      <c r="F64" s="16" t="s">
        <v>744</v>
      </c>
      <c r="G64" s="16">
        <v>1190</v>
      </c>
      <c r="H64" s="16">
        <v>1101</v>
      </c>
      <c r="I64" s="431" t="s">
        <v>334</v>
      </c>
      <c r="J64" s="16" t="s">
        <v>620</v>
      </c>
      <c r="K64" s="16">
        <v>4</v>
      </c>
      <c r="L64" s="16">
        <v>180</v>
      </c>
      <c r="M64" s="19">
        <v>5889.9508999999998</v>
      </c>
      <c r="S64"/>
      <c r="T64" s="356"/>
      <c r="U64" s="356"/>
      <c r="V64" s="342"/>
      <c r="W64"/>
      <c r="X64"/>
      <c r="Y64"/>
    </row>
    <row r="65" spans="1:47">
      <c r="A65" t="s">
        <v>998</v>
      </c>
      <c r="B65" t="s">
        <v>916</v>
      </c>
      <c r="C65" s="15">
        <v>0.43472222222222223</v>
      </c>
      <c r="D65" s="15">
        <v>0</v>
      </c>
      <c r="E65" s="16">
        <v>30</v>
      </c>
      <c r="F65" s="16" t="s">
        <v>744</v>
      </c>
      <c r="G65" s="16">
        <v>1190</v>
      </c>
      <c r="H65" s="16">
        <v>998</v>
      </c>
      <c r="I65" s="35" t="s">
        <v>526</v>
      </c>
      <c r="J65" s="16" t="s">
        <v>620</v>
      </c>
      <c r="K65" s="16">
        <v>4</v>
      </c>
      <c r="L65" s="16">
        <v>180</v>
      </c>
      <c r="M65" s="8">
        <v>5891.451</v>
      </c>
      <c r="S65"/>
      <c r="T65" s="356"/>
      <c r="U65" s="356"/>
      <c r="V65" s="342"/>
      <c r="W65"/>
      <c r="X65"/>
      <c r="Y65"/>
    </row>
    <row r="66" spans="1:47">
      <c r="A66" t="s">
        <v>998</v>
      </c>
      <c r="B66" t="s">
        <v>771</v>
      </c>
      <c r="C66" s="15">
        <v>0.43888888888888888</v>
      </c>
      <c r="D66" s="15">
        <v>0</v>
      </c>
      <c r="E66" s="16">
        <v>30</v>
      </c>
      <c r="F66" s="16" t="s">
        <v>744</v>
      </c>
      <c r="G66" s="16">
        <v>1070</v>
      </c>
      <c r="H66" s="16">
        <v>878</v>
      </c>
      <c r="I66" s="35" t="s">
        <v>387</v>
      </c>
      <c r="J66" s="16" t="s">
        <v>620</v>
      </c>
      <c r="K66" s="16">
        <v>4</v>
      </c>
      <c r="L66" s="16">
        <v>180</v>
      </c>
      <c r="M66" s="8">
        <v>5891.451</v>
      </c>
      <c r="N66" t="s">
        <v>121</v>
      </c>
      <c r="S66"/>
      <c r="T66" s="356"/>
      <c r="U66" s="356"/>
      <c r="V66" s="342"/>
      <c r="W66"/>
      <c r="X66"/>
      <c r="Y66"/>
    </row>
    <row r="67" spans="1:47" s="35" customFormat="1" ht="24">
      <c r="A67" s="35" t="s">
        <v>1265</v>
      </c>
      <c r="B67" s="35" t="s">
        <v>772</v>
      </c>
      <c r="C67" s="15">
        <v>0.4604166666666667</v>
      </c>
      <c r="D67" s="15">
        <v>0</v>
      </c>
      <c r="E67" s="16">
        <v>10</v>
      </c>
      <c r="F67" s="16" t="s">
        <v>744</v>
      </c>
      <c r="G67" s="16">
        <v>1190</v>
      </c>
      <c r="H67" s="16">
        <v>1101</v>
      </c>
      <c r="I67" s="35" t="s">
        <v>395</v>
      </c>
      <c r="J67" s="16" t="s">
        <v>620</v>
      </c>
      <c r="K67" s="16">
        <v>4</v>
      </c>
      <c r="L67" s="16">
        <v>180</v>
      </c>
      <c r="M67" s="19">
        <v>5889.9508999999998</v>
      </c>
      <c r="N67" s="25" t="s">
        <v>122</v>
      </c>
      <c r="O67" s="16"/>
      <c r="P67" s="16"/>
      <c r="Q67" s="16"/>
      <c r="R67" s="16"/>
      <c r="S67" s="339"/>
      <c r="T67" s="355"/>
      <c r="U67" s="355"/>
      <c r="V67" s="342"/>
      <c r="W67" s="436"/>
      <c r="X67" s="436"/>
      <c r="Y67" s="436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>
      <c r="C68"/>
      <c r="E68"/>
      <c r="S68"/>
      <c r="T68" s="355"/>
      <c r="U68" s="355"/>
      <c r="V68" s="342"/>
      <c r="W68"/>
      <c r="X68"/>
      <c r="Y68"/>
    </row>
    <row r="70" spans="1:47">
      <c r="B70" s="3" t="s">
        <v>1260</v>
      </c>
      <c r="C70" s="147" t="s">
        <v>1261</v>
      </c>
      <c r="D70" s="84">
        <v>5888.5839999999998</v>
      </c>
      <c r="E70" s="149"/>
      <c r="F70" s="84" t="s">
        <v>1262</v>
      </c>
      <c r="G70" s="84" t="s">
        <v>1263</v>
      </c>
      <c r="H70" s="84" t="s">
        <v>1264</v>
      </c>
      <c r="I70" s="22" t="s">
        <v>1100</v>
      </c>
      <c r="J70" s="84" t="s">
        <v>1101</v>
      </c>
      <c r="K70" s="84" t="s">
        <v>1102</v>
      </c>
      <c r="L70" s="16"/>
      <c r="S70"/>
      <c r="T70"/>
      <c r="U70"/>
      <c r="V70"/>
      <c r="W70"/>
      <c r="X70"/>
      <c r="Y70"/>
    </row>
    <row r="71" spans="1:47">
      <c r="B71" s="2"/>
      <c r="C71" s="147" t="s">
        <v>1099</v>
      </c>
      <c r="D71" s="84">
        <v>5889.9508999999998</v>
      </c>
      <c r="E71" s="149"/>
      <c r="F71" s="84" t="s">
        <v>652</v>
      </c>
      <c r="G71" s="84" t="s">
        <v>653</v>
      </c>
      <c r="H71" s="84" t="s">
        <v>654</v>
      </c>
      <c r="I71" s="22" t="s">
        <v>1294</v>
      </c>
      <c r="J71" s="84" t="s">
        <v>1295</v>
      </c>
      <c r="K71" s="84" t="s">
        <v>501</v>
      </c>
      <c r="L71" s="16"/>
      <c r="S71"/>
      <c r="T71"/>
      <c r="U71"/>
      <c r="V71"/>
      <c r="W71"/>
      <c r="X71"/>
      <c r="Y71"/>
    </row>
    <row r="72" spans="1:47">
      <c r="B72" s="2"/>
      <c r="C72" s="147" t="s">
        <v>502</v>
      </c>
      <c r="D72" s="84">
        <v>5891.451</v>
      </c>
      <c r="E72" s="149"/>
      <c r="F72" s="84" t="s">
        <v>503</v>
      </c>
      <c r="G72" s="84" t="s">
        <v>504</v>
      </c>
      <c r="H72" s="84" t="s">
        <v>505</v>
      </c>
      <c r="I72" s="22" t="s">
        <v>480</v>
      </c>
      <c r="J72" s="84" t="s">
        <v>496</v>
      </c>
      <c r="K72" s="84" t="s">
        <v>440</v>
      </c>
      <c r="L72" s="16"/>
      <c r="S72"/>
      <c r="T72"/>
      <c r="U72"/>
      <c r="V72"/>
      <c r="W72"/>
      <c r="X72"/>
      <c r="Y72"/>
    </row>
    <row r="73" spans="1:47">
      <c r="B73" s="2"/>
      <c r="C73" s="147" t="s">
        <v>497</v>
      </c>
      <c r="D73" s="155">
        <v>7647.38</v>
      </c>
      <c r="E73" s="149"/>
      <c r="F73" s="84" t="s">
        <v>1132</v>
      </c>
      <c r="G73" s="84" t="s">
        <v>1095</v>
      </c>
      <c r="H73" s="84" t="s">
        <v>1293</v>
      </c>
      <c r="I73" s="22" t="s">
        <v>498</v>
      </c>
      <c r="J73" s="84" t="s">
        <v>499</v>
      </c>
      <c r="K73" s="84" t="s">
        <v>500</v>
      </c>
      <c r="L73" s="16"/>
      <c r="S73" s="35"/>
      <c r="T73" s="35"/>
      <c r="U73" s="35"/>
      <c r="V73" s="35"/>
      <c r="W73"/>
      <c r="X73"/>
      <c r="Y73"/>
    </row>
    <row r="74" spans="1:47">
      <c r="B74" s="2"/>
      <c r="C74" s="147" t="s">
        <v>374</v>
      </c>
      <c r="D74" s="84">
        <v>7698.9647000000004</v>
      </c>
      <c r="E74" s="149"/>
      <c r="F74" s="84" t="s">
        <v>375</v>
      </c>
      <c r="G74" s="84" t="s">
        <v>376</v>
      </c>
      <c r="H74" s="84" t="s">
        <v>377</v>
      </c>
      <c r="I74" s="22" t="s">
        <v>378</v>
      </c>
      <c r="J74" s="84" t="s">
        <v>379</v>
      </c>
      <c r="K74" s="84" t="s">
        <v>380</v>
      </c>
      <c r="L74" s="16"/>
      <c r="S74"/>
      <c r="T74"/>
      <c r="U74"/>
      <c r="V74"/>
      <c r="W74"/>
      <c r="X74"/>
      <c r="Y74"/>
    </row>
    <row r="75" spans="1:47">
      <c r="B75" s="2"/>
      <c r="C75" s="147"/>
      <c r="D75" s="84"/>
      <c r="E75" s="149"/>
      <c r="F75" s="84"/>
      <c r="J75" s="16"/>
      <c r="K75" s="16"/>
      <c r="L75" s="16"/>
      <c r="S75"/>
      <c r="T75"/>
      <c r="U75"/>
      <c r="V75"/>
      <c r="W75"/>
      <c r="X75"/>
      <c r="Y75"/>
    </row>
    <row r="76" spans="1:47">
      <c r="B76" s="2"/>
      <c r="C76" s="147" t="s">
        <v>1302</v>
      </c>
      <c r="D76" s="748" t="s">
        <v>1297</v>
      </c>
      <c r="E76" s="748"/>
      <c r="F76" s="84" t="s">
        <v>381</v>
      </c>
      <c r="I76" s="138" t="s">
        <v>1139</v>
      </c>
      <c r="J76" s="736" t="s">
        <v>1140</v>
      </c>
      <c r="K76" s="736"/>
      <c r="L76" s="148" t="s">
        <v>1141</v>
      </c>
      <c r="S76"/>
      <c r="T76"/>
      <c r="U76"/>
      <c r="V76"/>
      <c r="W76"/>
      <c r="X76"/>
      <c r="Y76"/>
    </row>
    <row r="77" spans="1:47">
      <c r="B77" s="2"/>
      <c r="C77" s="147" t="s">
        <v>1303</v>
      </c>
      <c r="D77" s="748" t="s">
        <v>1298</v>
      </c>
      <c r="E77" s="748"/>
      <c r="F77" s="19"/>
      <c r="J77" s="736" t="s">
        <v>441</v>
      </c>
      <c r="K77" s="736"/>
      <c r="L77" s="148" t="s">
        <v>1143</v>
      </c>
      <c r="S77"/>
      <c r="T77"/>
      <c r="U77"/>
      <c r="V77"/>
      <c r="W77"/>
      <c r="X77"/>
      <c r="Y77"/>
    </row>
    <row r="78" spans="1:47">
      <c r="B78" s="2"/>
      <c r="C78" s="147" t="s">
        <v>1304</v>
      </c>
      <c r="D78" s="748" t="s">
        <v>1299</v>
      </c>
      <c r="E78" s="748"/>
      <c r="F78" s="19"/>
      <c r="J78" s="16"/>
      <c r="K78" s="16"/>
      <c r="L78" s="16"/>
      <c r="S78"/>
      <c r="T78"/>
      <c r="U78"/>
      <c r="V78"/>
      <c r="W78"/>
      <c r="X78"/>
      <c r="Y78"/>
    </row>
    <row r="79" spans="1:47">
      <c r="B79" s="2"/>
      <c r="C79" s="147" t="s">
        <v>1305</v>
      </c>
      <c r="D79" s="748" t="s">
        <v>1138</v>
      </c>
      <c r="E79" s="748"/>
      <c r="F79" s="19"/>
      <c r="I79" s="16"/>
      <c r="J79" s="16"/>
      <c r="K79" s="16"/>
      <c r="L79" s="16"/>
      <c r="S79"/>
      <c r="T79"/>
      <c r="U79"/>
      <c r="V79"/>
      <c r="W79"/>
      <c r="X79"/>
      <c r="Y79"/>
    </row>
    <row r="80" spans="1:47">
      <c r="B80" s="2"/>
      <c r="C80" s="85"/>
      <c r="E80" s="15"/>
      <c r="F80" s="19"/>
      <c r="I80" s="16"/>
      <c r="J80" s="16"/>
      <c r="K80" s="16"/>
      <c r="L80" s="16"/>
      <c r="S80"/>
      <c r="T80"/>
      <c r="U80"/>
      <c r="V80"/>
      <c r="W80"/>
      <c r="X80"/>
      <c r="Y80"/>
    </row>
    <row r="81" spans="2:25">
      <c r="B81" s="2"/>
      <c r="C81" s="28" t="s">
        <v>786</v>
      </c>
      <c r="D81" s="141">
        <v>1</v>
      </c>
      <c r="E81" s="749" t="s">
        <v>1032</v>
      </c>
      <c r="F81" s="749"/>
      <c r="G81" s="749"/>
      <c r="I81" s="16"/>
      <c r="J81" s="16"/>
      <c r="K81" s="16"/>
      <c r="L81" s="16"/>
      <c r="S81"/>
      <c r="T81"/>
      <c r="U81"/>
      <c r="V81"/>
      <c r="W81"/>
      <c r="X81"/>
      <c r="Y81"/>
    </row>
    <row r="82" spans="2:25">
      <c r="B82" s="2"/>
      <c r="C82" s="19"/>
      <c r="D82" s="28"/>
      <c r="E82" s="750" t="s">
        <v>1183</v>
      </c>
      <c r="F82" s="751"/>
      <c r="G82" s="751"/>
      <c r="I82" s="16"/>
      <c r="J82" s="16"/>
      <c r="K82" s="16"/>
      <c r="L82" s="16"/>
      <c r="S82"/>
      <c r="T82"/>
      <c r="U82"/>
      <c r="V82"/>
      <c r="W82"/>
      <c r="X82"/>
      <c r="Y82"/>
    </row>
    <row r="83" spans="2:25">
      <c r="B83" s="2"/>
      <c r="C83" s="85"/>
      <c r="D83" s="28">
        <v>2</v>
      </c>
      <c r="E83" s="749" t="s">
        <v>1008</v>
      </c>
      <c r="F83" s="749"/>
      <c r="G83" s="749"/>
      <c r="I83" s="16"/>
      <c r="J83" s="16"/>
      <c r="K83" s="16"/>
      <c r="L83" s="16"/>
      <c r="S83"/>
      <c r="T83"/>
      <c r="U83"/>
      <c r="V83"/>
      <c r="W83"/>
      <c r="X83"/>
      <c r="Y83"/>
    </row>
    <row r="84" spans="2:25">
      <c r="B84" s="2"/>
      <c r="C84" s="85"/>
      <c r="D84" s="28"/>
      <c r="E84" s="750" t="s">
        <v>1009</v>
      </c>
      <c r="F84" s="751"/>
      <c r="G84" s="751"/>
      <c r="I84" s="16"/>
      <c r="J84" s="16"/>
      <c r="K84" s="16"/>
      <c r="L84" s="16"/>
      <c r="S84"/>
      <c r="T84"/>
      <c r="U84"/>
      <c r="V84"/>
      <c r="W84"/>
      <c r="X84"/>
      <c r="Y84"/>
    </row>
    <row r="85" spans="2:25">
      <c r="B85" s="2"/>
      <c r="C85"/>
      <c r="D85" s="141">
        <v>3</v>
      </c>
      <c r="E85" s="736" t="s">
        <v>1010</v>
      </c>
      <c r="F85" s="736"/>
      <c r="G85" s="736"/>
      <c r="I85" s="16"/>
      <c r="J85" s="16"/>
      <c r="K85" s="16"/>
      <c r="L85" s="16"/>
      <c r="S85"/>
      <c r="T85"/>
      <c r="U85"/>
      <c r="V85"/>
      <c r="W85"/>
      <c r="X85"/>
      <c r="Y85"/>
    </row>
    <row r="86" spans="2:25">
      <c r="B86" s="2"/>
      <c r="C86"/>
      <c r="D86" s="141"/>
      <c r="E86" s="746" t="s">
        <v>1353</v>
      </c>
      <c r="F86" s="746"/>
      <c r="G86" s="746"/>
      <c r="I86" s="16"/>
      <c r="J86" s="16"/>
      <c r="K86" s="16"/>
      <c r="L86" s="16"/>
      <c r="S86"/>
      <c r="T86"/>
      <c r="U86"/>
      <c r="V86"/>
      <c r="W86"/>
      <c r="X86"/>
      <c r="Y86"/>
    </row>
    <row r="87" spans="2:25">
      <c r="B87" s="2"/>
      <c r="C87"/>
      <c r="D87" s="141">
        <v>4</v>
      </c>
      <c r="E87" s="736" t="s">
        <v>1035</v>
      </c>
      <c r="F87" s="736"/>
      <c r="G87" s="736"/>
      <c r="I87" s="16"/>
      <c r="J87" s="16"/>
      <c r="K87" s="16"/>
      <c r="L87" s="16"/>
      <c r="S87"/>
      <c r="T87"/>
      <c r="U87"/>
      <c r="V87"/>
      <c r="W87"/>
      <c r="X87"/>
      <c r="Y87"/>
    </row>
    <row r="88" spans="2:25">
      <c r="B88" s="2"/>
      <c r="C88"/>
      <c r="E88" s="746" t="s">
        <v>1036</v>
      </c>
      <c r="F88" s="746"/>
      <c r="G88" s="746"/>
      <c r="I88" s="16"/>
      <c r="J88" s="16"/>
      <c r="K88" s="16"/>
      <c r="L88" s="16"/>
      <c r="S88"/>
      <c r="T88"/>
      <c r="U88"/>
      <c r="V88"/>
      <c r="W88"/>
      <c r="X88"/>
      <c r="Y88"/>
    </row>
  </sheetData>
  <sheetCalcPr fullCalcOnLoad="1"/>
  <mergeCells count="38">
    <mergeCell ref="S12:V12"/>
    <mergeCell ref="AJ12:AK12"/>
    <mergeCell ref="AL12:AM12"/>
    <mergeCell ref="Q12:R12"/>
    <mergeCell ref="W12:Y12"/>
    <mergeCell ref="O12:P12"/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D76:E76"/>
    <mergeCell ref="J76:K76"/>
    <mergeCell ref="D77:E77"/>
    <mergeCell ref="J77:K77"/>
    <mergeCell ref="D78:E78"/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4"/>
  <sheetViews>
    <sheetView topLeftCell="AI1" workbookViewId="0">
      <selection activeCell="AT20" sqref="AT20"/>
    </sheetView>
  </sheetViews>
  <sheetFormatPr baseColWidth="10" defaultColWidth="8.83203125" defaultRowHeight="12"/>
  <cols>
    <col min="1" max="1" width="19" bestFit="1" customWidth="1" collapsed="1"/>
    <col min="2" max="2" width="12.5" bestFit="1" customWidth="1" collapsed="1"/>
    <col min="3" max="3" width="11.33203125" style="302" bestFit="1" customWidth="1" collapsed="1"/>
    <col min="4" max="4" width="10.6640625" hidden="1" customWidth="1" collapsed="1"/>
    <col min="5" max="5" width="5.83203125" bestFit="1" customWidth="1" collapsed="1"/>
    <col min="6" max="6" width="15.6640625" hidden="1" customWidth="1" collapsed="1"/>
    <col min="7" max="8" width="7.6640625" style="140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9" hidden="1" bestFit="1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6"/>
      <c r="P3" s="16"/>
      <c r="Q3" s="100"/>
      <c r="R3" s="100"/>
      <c r="S3"/>
      <c r="T3"/>
      <c r="U3"/>
      <c r="V3"/>
      <c r="W3"/>
      <c r="X3"/>
      <c r="Y3"/>
    </row>
    <row r="4" spans="1:47">
      <c r="A4" s="3" t="s">
        <v>269</v>
      </c>
      <c r="B4" s="3"/>
      <c r="C4" s="301"/>
      <c r="D4" s="43"/>
      <c r="E4" s="129"/>
      <c r="F4" s="738" t="s">
        <v>622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Q4" s="100"/>
      <c r="R4" s="100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623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Q5" s="100"/>
      <c r="R5" s="100"/>
      <c r="S5"/>
      <c r="T5"/>
      <c r="U5"/>
      <c r="V5"/>
      <c r="W5"/>
      <c r="X5"/>
      <c r="Y5"/>
    </row>
    <row r="6" spans="1:47">
      <c r="A6" s="67" t="s">
        <v>1302</v>
      </c>
      <c r="B6" s="129" t="s">
        <v>1303</v>
      </c>
      <c r="C6" s="301" t="s">
        <v>1304</v>
      </c>
      <c r="D6" s="43" t="s">
        <v>1305</v>
      </c>
      <c r="E6" s="129"/>
      <c r="F6" s="742" t="s">
        <v>273</v>
      </c>
      <c r="G6" s="742"/>
      <c r="H6" s="742"/>
      <c r="I6" s="742"/>
      <c r="J6" s="26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>
      <c r="A7" s="67" t="s">
        <v>1220</v>
      </c>
      <c r="B7" s="129" t="s">
        <v>1123</v>
      </c>
      <c r="C7" s="301" t="s">
        <v>1124</v>
      </c>
      <c r="D7" s="43" t="s">
        <v>1125</v>
      </c>
      <c r="E7" s="129"/>
      <c r="F7" s="742" t="s">
        <v>384</v>
      </c>
      <c r="G7" s="742"/>
      <c r="H7" s="742"/>
      <c r="I7" s="742"/>
      <c r="J7" s="26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301" t="s">
        <v>1129</v>
      </c>
      <c r="D8" s="43" t="s">
        <v>1130</v>
      </c>
      <c r="E8" s="8"/>
      <c r="F8" s="738" t="s">
        <v>1205</v>
      </c>
      <c r="G8" s="738"/>
      <c r="H8" s="738"/>
      <c r="I8" s="738"/>
      <c r="J8" s="7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301"/>
      <c r="D9" s="43"/>
      <c r="E9" s="8"/>
      <c r="F9" s="738" t="s">
        <v>579</v>
      </c>
      <c r="G9" s="738"/>
      <c r="H9" s="738"/>
      <c r="I9" s="738"/>
      <c r="J9" s="7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s="284" customFormat="1">
      <c r="A10" s="3"/>
      <c r="B10" s="3"/>
      <c r="C10" s="301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301"/>
      <c r="D11" s="43"/>
      <c r="E11" s="8"/>
      <c r="F11" s="128"/>
      <c r="G11" s="16"/>
      <c r="H11" s="16"/>
      <c r="I11" s="44"/>
      <c r="J11" s="127"/>
      <c r="K11" s="127"/>
      <c r="L11" s="127"/>
      <c r="N11" s="75"/>
      <c r="O11" s="16"/>
      <c r="P11" s="16"/>
      <c r="Q11" s="100"/>
      <c r="R11" s="100"/>
      <c r="S11"/>
      <c r="T11"/>
      <c r="U11"/>
      <c r="V11"/>
      <c r="W11"/>
      <c r="X11"/>
      <c r="Y11"/>
    </row>
    <row r="12" spans="1:47" s="284" customFormat="1">
      <c r="A12" s="3"/>
      <c r="B12" s="3"/>
      <c r="C12" s="301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172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1" t="s">
        <v>212</v>
      </c>
      <c r="X13" s="251" t="s">
        <v>213</v>
      </c>
      <c r="Y13" s="251" t="s">
        <v>170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1" t="s">
        <v>175</v>
      </c>
    </row>
    <row r="14" spans="1:47">
      <c r="A14" t="s">
        <v>1265</v>
      </c>
      <c r="B14" t="s">
        <v>1335</v>
      </c>
      <c r="C14" s="15">
        <v>7.2916666666666671E-2</v>
      </c>
      <c r="D14" s="15">
        <v>0</v>
      </c>
      <c r="E14" s="16">
        <v>10</v>
      </c>
      <c r="F14" s="16" t="s">
        <v>744</v>
      </c>
      <c r="G14" s="140">
        <v>1190</v>
      </c>
      <c r="H14" s="140">
        <v>1101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O14" s="140">
        <v>274</v>
      </c>
      <c r="P14" s="140">
        <v>270.39999999999998</v>
      </c>
      <c r="S14"/>
      <c r="T14" s="357"/>
      <c r="U14" s="437"/>
      <c r="V14" s="342"/>
      <c r="W14"/>
      <c r="X14"/>
      <c r="Y14"/>
    </row>
    <row r="15" spans="1:47">
      <c r="A15" t="s">
        <v>834</v>
      </c>
      <c r="B15" t="s">
        <v>1266</v>
      </c>
      <c r="C15" s="15">
        <v>0.11180555555555556</v>
      </c>
      <c r="D15" s="15">
        <v>0</v>
      </c>
      <c r="E15" s="16">
        <v>30</v>
      </c>
      <c r="F15" s="16" t="s">
        <v>744</v>
      </c>
      <c r="G15" s="140">
        <v>1190</v>
      </c>
      <c r="H15" s="140">
        <v>995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5891.451</v>
      </c>
      <c r="O15" s="140">
        <v>273.8</v>
      </c>
      <c r="P15" s="140">
        <v>270.60000000000002</v>
      </c>
      <c r="S15"/>
      <c r="T15" s="357"/>
      <c r="U15" s="437"/>
      <c r="V15" s="342"/>
      <c r="W15"/>
      <c r="X15"/>
      <c r="Y15"/>
    </row>
    <row r="16" spans="1:47">
      <c r="A16" s="45" t="s">
        <v>834</v>
      </c>
      <c r="B16" s="45" t="s">
        <v>1339</v>
      </c>
      <c r="C16" s="15">
        <v>0.11527777777777777</v>
      </c>
      <c r="D16" s="15">
        <v>0</v>
      </c>
      <c r="E16" s="16">
        <v>30</v>
      </c>
      <c r="F16" s="16" t="s">
        <v>744</v>
      </c>
      <c r="G16" s="140">
        <v>1070</v>
      </c>
      <c r="H16" s="140">
        <v>875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5891.451</v>
      </c>
      <c r="O16" s="140">
        <v>273.60000000000002</v>
      </c>
      <c r="P16" s="140">
        <v>270.60000000000002</v>
      </c>
      <c r="S16"/>
      <c r="T16" s="358"/>
      <c r="U16" s="438"/>
      <c r="V16" s="342"/>
      <c r="W16"/>
      <c r="X16"/>
      <c r="Y16"/>
    </row>
    <row r="17" spans="1:46">
      <c r="A17" t="s">
        <v>835</v>
      </c>
      <c r="B17" t="s">
        <v>1340</v>
      </c>
      <c r="C17" s="15">
        <v>0.14444444444444446</v>
      </c>
      <c r="D17" s="15">
        <v>0</v>
      </c>
      <c r="E17" s="16">
        <v>30</v>
      </c>
      <c r="F17" s="16" t="s">
        <v>1038</v>
      </c>
      <c r="G17" s="140">
        <v>880</v>
      </c>
      <c r="H17" s="140">
        <v>864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t="s">
        <v>1063</v>
      </c>
      <c r="O17" s="140">
        <v>268.39999999999998</v>
      </c>
      <c r="P17" s="140">
        <v>273</v>
      </c>
      <c r="S17"/>
      <c r="T17" s="358"/>
      <c r="U17" s="438"/>
      <c r="V17" s="342"/>
      <c r="W17"/>
      <c r="X17"/>
      <c r="Y17"/>
    </row>
    <row r="18" spans="1:46">
      <c r="A18" t="s">
        <v>1188</v>
      </c>
      <c r="B18" t="s">
        <v>1269</v>
      </c>
      <c r="C18" s="15">
        <v>0.16250000000000001</v>
      </c>
      <c r="D18" s="16"/>
      <c r="E18" s="16">
        <v>30</v>
      </c>
      <c r="F18" s="16" t="s">
        <v>1039</v>
      </c>
      <c r="G18" s="140">
        <v>870</v>
      </c>
      <c r="H18" s="140">
        <v>780</v>
      </c>
      <c r="I18" t="s">
        <v>1181</v>
      </c>
      <c r="J18" s="16" t="s">
        <v>621</v>
      </c>
      <c r="K18" s="16">
        <v>4</v>
      </c>
      <c r="L18" s="16">
        <v>180</v>
      </c>
      <c r="M18" s="19">
        <v>7698.9647000000004</v>
      </c>
      <c r="N18" t="s">
        <v>367</v>
      </c>
      <c r="S18" s="431" t="s">
        <v>1188</v>
      </c>
      <c r="T18" s="358"/>
      <c r="U18" s="438"/>
      <c r="V18" s="342"/>
      <c r="W18"/>
      <c r="X18"/>
      <c r="Y18"/>
      <c r="Z18" s="483">
        <v>116.95914999999999</v>
      </c>
      <c r="AA18" s="483">
        <v>15.88843</v>
      </c>
      <c r="AB18" s="480">
        <v>94.525899999999993</v>
      </c>
      <c r="AC18" s="480">
        <v>37.999000000000002</v>
      </c>
      <c r="AD18" s="482">
        <v>4.1613921631000004</v>
      </c>
      <c r="AE18" s="480">
        <v>1.621</v>
      </c>
      <c r="AF18" s="480">
        <v>0.25600000000000001</v>
      </c>
      <c r="AG18" s="480">
        <v>3.47</v>
      </c>
      <c r="AH18" s="480">
        <v>99.799000000000007</v>
      </c>
      <c r="AI18" s="479">
        <v>1780.375</v>
      </c>
      <c r="AJ18" s="480">
        <v>0.51666000000000001</v>
      </c>
      <c r="AK18" s="480">
        <v>6.7166100000000002</v>
      </c>
      <c r="AL18" s="480">
        <v>0.30071999999999999</v>
      </c>
      <c r="AM18" s="480">
        <v>1.57691</v>
      </c>
      <c r="AN18" s="478">
        <v>147561211.80000001</v>
      </c>
      <c r="AO18" s="481">
        <v>0.1150766</v>
      </c>
      <c r="AP18" s="478">
        <v>402573.22775000002</v>
      </c>
      <c r="AQ18" s="481">
        <v>-0.29959059999999998</v>
      </c>
      <c r="AR18" s="480">
        <v>174.8415</v>
      </c>
      <c r="AS18" s="478" t="s">
        <v>472</v>
      </c>
      <c r="AT18" s="480">
        <v>5.1444999999999999</v>
      </c>
    </row>
    <row r="19" spans="1:46">
      <c r="A19" t="s">
        <v>836</v>
      </c>
      <c r="B19" t="s">
        <v>1244</v>
      </c>
      <c r="C19" s="15">
        <v>0.16666666666666666</v>
      </c>
      <c r="E19">
        <v>300</v>
      </c>
      <c r="F19" s="16" t="s">
        <v>1039</v>
      </c>
      <c r="G19" s="140">
        <v>870</v>
      </c>
      <c r="H19" s="140">
        <v>780</v>
      </c>
      <c r="I19" t="s">
        <v>703</v>
      </c>
      <c r="J19" s="16" t="s">
        <v>621</v>
      </c>
      <c r="K19" s="16">
        <v>4</v>
      </c>
      <c r="L19" s="16">
        <v>180</v>
      </c>
      <c r="M19" s="19">
        <v>7698.9647000000004</v>
      </c>
      <c r="S19" s="431" t="s">
        <v>1100</v>
      </c>
      <c r="T19" s="358">
        <v>0</v>
      </c>
      <c r="U19" s="438">
        <v>0</v>
      </c>
      <c r="V19" s="431" t="s">
        <v>12</v>
      </c>
      <c r="W19" s="479">
        <v>88.657054361984549</v>
      </c>
      <c r="X19" s="479">
        <v>-12.95316472197311</v>
      </c>
      <c r="Y19" s="479">
        <v>175.58798065854853</v>
      </c>
      <c r="Z19" s="483">
        <v>117.01663000000001</v>
      </c>
      <c r="AA19" s="483">
        <v>15.880699999999999</v>
      </c>
      <c r="AB19" s="480">
        <v>95.834699999999998</v>
      </c>
      <c r="AC19" s="480">
        <v>39.853099999999998</v>
      </c>
      <c r="AD19" s="482">
        <v>4.3118028531999997</v>
      </c>
      <c r="AE19" s="480">
        <v>1.5569999999999999</v>
      </c>
      <c r="AF19" s="480">
        <v>0.246</v>
      </c>
      <c r="AG19" s="480">
        <v>3.47</v>
      </c>
      <c r="AH19" s="480">
        <v>99.799000000000007</v>
      </c>
      <c r="AI19" s="479">
        <v>1781.0809999999999</v>
      </c>
      <c r="AJ19" s="480">
        <v>0.49045</v>
      </c>
      <c r="AK19" s="480">
        <v>6.7143899999999999</v>
      </c>
      <c r="AL19" s="480">
        <v>0.22489999999999999</v>
      </c>
      <c r="AM19" s="480">
        <v>1.5769299999999999</v>
      </c>
      <c r="AN19" s="478">
        <v>147561273.69999999</v>
      </c>
      <c r="AO19" s="481">
        <v>0.1140577</v>
      </c>
      <c r="AP19" s="478">
        <v>402413.66462</v>
      </c>
      <c r="AQ19" s="481">
        <v>-0.29131099999999999</v>
      </c>
      <c r="AR19" s="480">
        <v>174.84129999999999</v>
      </c>
      <c r="AS19" s="478" t="s">
        <v>472</v>
      </c>
      <c r="AT19" s="480">
        <v>5.1445999999999996</v>
      </c>
    </row>
    <row r="20" spans="1:46">
      <c r="A20" t="s">
        <v>836</v>
      </c>
      <c r="B20" t="s">
        <v>1221</v>
      </c>
      <c r="C20" s="15">
        <v>0.17152777777777775</v>
      </c>
      <c r="E20">
        <v>300</v>
      </c>
      <c r="F20" s="16" t="s">
        <v>1039</v>
      </c>
      <c r="G20" s="140">
        <v>870</v>
      </c>
      <c r="H20" s="140">
        <v>780</v>
      </c>
      <c r="I20" t="s">
        <v>989</v>
      </c>
      <c r="J20" s="16" t="s">
        <v>621</v>
      </c>
      <c r="K20" s="16">
        <v>4</v>
      </c>
      <c r="L20" s="16">
        <v>180</v>
      </c>
      <c r="M20" s="19">
        <v>7698.9647000000004</v>
      </c>
      <c r="S20" s="431" t="s">
        <v>1100</v>
      </c>
      <c r="T20" s="358">
        <v>0</v>
      </c>
      <c r="U20" s="438">
        <v>0</v>
      </c>
      <c r="V20" s="431" t="s">
        <v>200</v>
      </c>
      <c r="W20" s="479">
        <v>88.641880187140572</v>
      </c>
      <c r="X20" s="479">
        <v>-12.645021153651607</v>
      </c>
      <c r="Y20" s="479">
        <v>402.26363988456069</v>
      </c>
      <c r="Z20" s="483">
        <v>117.06068</v>
      </c>
      <c r="AA20" s="483">
        <v>15.87453</v>
      </c>
      <c r="AB20" s="480">
        <v>96.885099999999994</v>
      </c>
      <c r="AC20" s="480">
        <v>41.2926</v>
      </c>
      <c r="AD20" s="482">
        <v>4.4287889455</v>
      </c>
      <c r="AE20" s="480">
        <v>1.5129999999999999</v>
      </c>
      <c r="AF20" s="480">
        <v>0.23899999999999999</v>
      </c>
      <c r="AG20" s="480">
        <v>3.47</v>
      </c>
      <c r="AH20" s="480">
        <v>99.799000000000007</v>
      </c>
      <c r="AI20" s="479">
        <v>1781.616</v>
      </c>
      <c r="AJ20" s="480">
        <v>0.46947</v>
      </c>
      <c r="AK20" s="480">
        <v>6.7129099999999999</v>
      </c>
      <c r="AL20" s="480">
        <v>0.16594</v>
      </c>
      <c r="AM20" s="480">
        <v>1.5769500000000001</v>
      </c>
      <c r="AN20" s="478">
        <v>147561321.40000001</v>
      </c>
      <c r="AO20" s="481">
        <v>0.1132652</v>
      </c>
      <c r="AP20" s="478">
        <v>402292.72051000001</v>
      </c>
      <c r="AQ20" s="481">
        <v>-0.2845705</v>
      </c>
      <c r="AR20" s="480">
        <v>174.8407</v>
      </c>
      <c r="AS20" s="478" t="s">
        <v>472</v>
      </c>
      <c r="AT20" s="480">
        <v>5.1452</v>
      </c>
    </row>
    <row r="21" spans="1:46">
      <c r="A21" t="s">
        <v>749</v>
      </c>
      <c r="B21" t="s">
        <v>1182</v>
      </c>
      <c r="C21" s="15">
        <v>0.17777777777777778</v>
      </c>
      <c r="E21">
        <v>300</v>
      </c>
      <c r="F21" s="16" t="s">
        <v>1039</v>
      </c>
      <c r="G21" s="140">
        <v>870</v>
      </c>
      <c r="H21" s="140">
        <v>780</v>
      </c>
      <c r="I21" t="s">
        <v>606</v>
      </c>
      <c r="J21" s="16" t="s">
        <v>621</v>
      </c>
      <c r="K21" s="16">
        <v>4</v>
      </c>
      <c r="L21" s="16">
        <v>180</v>
      </c>
      <c r="M21" s="19">
        <v>7698.9647000000004</v>
      </c>
      <c r="S21" s="431" t="s">
        <v>1262</v>
      </c>
      <c r="T21" s="358">
        <v>0</v>
      </c>
      <c r="U21" s="438">
        <v>0</v>
      </c>
      <c r="V21" s="431" t="s">
        <v>13</v>
      </c>
      <c r="W21" s="479">
        <v>-88.665683781987084</v>
      </c>
      <c r="X21" s="479">
        <v>-5.221487069885594</v>
      </c>
      <c r="Y21" s="479">
        <v>175.46541589171125</v>
      </c>
      <c r="Z21" s="483">
        <v>117.11649</v>
      </c>
      <c r="AA21" s="483">
        <v>15.866390000000001</v>
      </c>
      <c r="AB21" s="480">
        <v>98.283100000000005</v>
      </c>
      <c r="AC21" s="480">
        <v>43.139099999999999</v>
      </c>
      <c r="AD21" s="482">
        <v>4.5791996355000002</v>
      </c>
      <c r="AE21" s="480">
        <v>1.46</v>
      </c>
      <c r="AF21" s="480">
        <v>0.23100000000000001</v>
      </c>
      <c r="AG21" s="480">
        <v>3.47</v>
      </c>
      <c r="AH21" s="480">
        <v>99.798000000000002</v>
      </c>
      <c r="AI21" s="479">
        <v>1782.2860000000001</v>
      </c>
      <c r="AJ21" s="480">
        <v>0.44175999999999999</v>
      </c>
      <c r="AK21" s="480">
        <v>6.7113300000000002</v>
      </c>
      <c r="AL21" s="480">
        <v>9.0130000000000002E-2</v>
      </c>
      <c r="AM21" s="480">
        <v>1.57698</v>
      </c>
      <c r="AN21" s="478">
        <v>147561382.30000001</v>
      </c>
      <c r="AO21" s="481">
        <v>0.11224629999999999</v>
      </c>
      <c r="AP21" s="478">
        <v>402141.47537</v>
      </c>
      <c r="AQ21" s="481">
        <v>-0.27552749999999998</v>
      </c>
      <c r="AR21" s="480">
        <v>174.83920000000001</v>
      </c>
      <c r="AS21" s="478" t="s">
        <v>472</v>
      </c>
      <c r="AT21" s="480">
        <v>5.1467000000000001</v>
      </c>
    </row>
    <row r="22" spans="1:46">
      <c r="A22" t="s">
        <v>1188</v>
      </c>
      <c r="B22" t="s">
        <v>582</v>
      </c>
      <c r="C22" s="15">
        <v>0.18958333333333333</v>
      </c>
      <c r="E22">
        <v>30</v>
      </c>
      <c r="F22" s="16" t="s">
        <v>744</v>
      </c>
      <c r="G22" s="140">
        <v>1190</v>
      </c>
      <c r="H22" s="140">
        <v>1101</v>
      </c>
      <c r="I22" t="s">
        <v>1181</v>
      </c>
      <c r="J22" s="16" t="s">
        <v>621</v>
      </c>
      <c r="K22" s="16">
        <v>4</v>
      </c>
      <c r="L22" s="16">
        <v>180</v>
      </c>
      <c r="M22" s="19">
        <v>5889.9508999999998</v>
      </c>
      <c r="N22" t="s">
        <v>261</v>
      </c>
      <c r="S22" s="431" t="s">
        <v>1188</v>
      </c>
      <c r="T22" s="358"/>
      <c r="U22" s="438"/>
      <c r="V22" s="342"/>
      <c r="W22"/>
      <c r="X22"/>
      <c r="Y22"/>
      <c r="Z22" s="483">
        <v>117.20155</v>
      </c>
      <c r="AA22" s="483">
        <v>15.85327</v>
      </c>
      <c r="AB22" s="480">
        <v>100.5814</v>
      </c>
      <c r="AC22" s="480">
        <v>45.998800000000003</v>
      </c>
      <c r="AD22" s="482">
        <v>4.81317182</v>
      </c>
      <c r="AE22" s="480">
        <v>1.3879999999999999</v>
      </c>
      <c r="AF22" s="480">
        <v>0.22</v>
      </c>
      <c r="AG22" s="480">
        <v>3.47</v>
      </c>
      <c r="AH22" s="480">
        <v>99.798000000000002</v>
      </c>
      <c r="AI22" s="479">
        <v>1783.2850000000001</v>
      </c>
      <c r="AJ22" s="480">
        <v>0.39705000000000001</v>
      </c>
      <c r="AK22" s="480">
        <v>6.7096</v>
      </c>
      <c r="AL22" s="480">
        <v>359.97219999999999</v>
      </c>
      <c r="AM22" s="480">
        <v>1.57701</v>
      </c>
      <c r="AN22" s="478">
        <v>147561476</v>
      </c>
      <c r="AO22" s="481">
        <v>0.1106613</v>
      </c>
      <c r="AP22" s="478">
        <v>401916.21428000001</v>
      </c>
      <c r="AQ22" s="481">
        <v>-0.26064720000000002</v>
      </c>
      <c r="AR22" s="480">
        <v>174.83539999999999</v>
      </c>
      <c r="AS22" s="478" t="s">
        <v>472</v>
      </c>
      <c r="AT22" s="480">
        <v>5.1505000000000001</v>
      </c>
    </row>
    <row r="23" spans="1:46">
      <c r="A23" t="s">
        <v>687</v>
      </c>
      <c r="B23" t="s">
        <v>794</v>
      </c>
      <c r="C23" s="15">
        <v>0.19236111111111112</v>
      </c>
      <c r="E23">
        <v>300</v>
      </c>
      <c r="F23" s="16" t="s">
        <v>744</v>
      </c>
      <c r="G23" s="140">
        <v>1190</v>
      </c>
      <c r="H23" s="140">
        <v>1101</v>
      </c>
      <c r="I23" t="s">
        <v>703</v>
      </c>
      <c r="J23" s="16" t="s">
        <v>621</v>
      </c>
      <c r="K23" s="16">
        <v>4</v>
      </c>
      <c r="L23" s="16">
        <v>180</v>
      </c>
      <c r="M23" s="19">
        <v>5889.9508999999998</v>
      </c>
      <c r="S23" s="431" t="s">
        <v>1100</v>
      </c>
      <c r="T23" s="358">
        <v>0</v>
      </c>
      <c r="U23" s="438">
        <v>0</v>
      </c>
      <c r="V23" s="431" t="s">
        <v>12</v>
      </c>
      <c r="W23" s="479">
        <v>88.542697934011045</v>
      </c>
      <c r="X23" s="479">
        <v>-12.949522076648172</v>
      </c>
      <c r="Y23" s="479">
        <v>175.31899581062521</v>
      </c>
      <c r="Z23" s="483">
        <v>117.2433</v>
      </c>
      <c r="AA23" s="483">
        <v>15.84648</v>
      </c>
      <c r="AB23" s="480">
        <v>101.7962</v>
      </c>
      <c r="AC23" s="480">
        <v>47.421100000000003</v>
      </c>
      <c r="AD23" s="482">
        <v>4.9301579123000003</v>
      </c>
      <c r="AE23" s="480">
        <v>1.3560000000000001</v>
      </c>
      <c r="AF23" s="480">
        <v>0.215</v>
      </c>
      <c r="AG23" s="480">
        <v>3.47</v>
      </c>
      <c r="AH23" s="480">
        <v>99.798000000000002</v>
      </c>
      <c r="AI23" s="479">
        <v>1783.7639999999999</v>
      </c>
      <c r="AJ23" s="480">
        <v>0.374</v>
      </c>
      <c r="AK23" s="480">
        <v>6.7090699999999996</v>
      </c>
      <c r="AL23" s="480">
        <v>359.91323</v>
      </c>
      <c r="AM23" s="480">
        <v>1.5770299999999999</v>
      </c>
      <c r="AN23" s="478">
        <v>147561522.30000001</v>
      </c>
      <c r="AO23" s="481">
        <v>0.1098688</v>
      </c>
      <c r="AP23" s="478">
        <v>401808.37192000001</v>
      </c>
      <c r="AQ23" s="481">
        <v>-0.25284960000000001</v>
      </c>
      <c r="AR23" s="480">
        <v>174.8329</v>
      </c>
      <c r="AS23" s="478" t="s">
        <v>472</v>
      </c>
      <c r="AT23" s="480">
        <v>5.1531000000000002</v>
      </c>
    </row>
    <row r="24" spans="1:46">
      <c r="A24" t="s">
        <v>822</v>
      </c>
      <c r="B24" t="s">
        <v>795</v>
      </c>
      <c r="C24" s="15">
        <v>0.19930555555555554</v>
      </c>
      <c r="E24">
        <v>300</v>
      </c>
      <c r="F24" s="16" t="s">
        <v>744</v>
      </c>
      <c r="G24" s="140">
        <v>1190</v>
      </c>
      <c r="H24" s="140">
        <v>1101</v>
      </c>
      <c r="I24" t="s">
        <v>989</v>
      </c>
      <c r="J24" s="16" t="s">
        <v>621</v>
      </c>
      <c r="K24" s="16">
        <v>4</v>
      </c>
      <c r="L24" s="16">
        <v>180</v>
      </c>
      <c r="M24" s="19">
        <v>5889.9508999999998</v>
      </c>
      <c r="S24" s="431" t="s">
        <v>1100</v>
      </c>
      <c r="T24" s="358">
        <v>0</v>
      </c>
      <c r="U24" s="438">
        <v>0</v>
      </c>
      <c r="V24" s="431" t="s">
        <v>200</v>
      </c>
      <c r="W24" s="479">
        <v>88.513801760754376</v>
      </c>
      <c r="X24" s="479">
        <v>-12.65023156166351</v>
      </c>
      <c r="Y24" s="479">
        <v>401.6319295236608</v>
      </c>
      <c r="Z24" s="483">
        <v>117.30208</v>
      </c>
      <c r="AA24" s="483">
        <v>15.836499999999999</v>
      </c>
      <c r="AB24" s="480">
        <v>103.6204</v>
      </c>
      <c r="AC24" s="480">
        <v>49.442100000000003</v>
      </c>
      <c r="AD24" s="482">
        <v>5.0972809011000004</v>
      </c>
      <c r="AE24" s="480">
        <v>1.3149999999999999</v>
      </c>
      <c r="AF24" s="480">
        <v>0.20799999999999999</v>
      </c>
      <c r="AG24" s="480">
        <v>3.47</v>
      </c>
      <c r="AH24" s="480">
        <v>99.798000000000002</v>
      </c>
      <c r="AI24" s="479">
        <v>1784.422</v>
      </c>
      <c r="AJ24" s="480">
        <v>0.34029999999999999</v>
      </c>
      <c r="AK24" s="480">
        <v>6.7087199999999996</v>
      </c>
      <c r="AL24" s="480">
        <v>359.82900000000001</v>
      </c>
      <c r="AM24" s="480">
        <v>1.5770599999999999</v>
      </c>
      <c r="AN24" s="478">
        <v>147561587.80000001</v>
      </c>
      <c r="AO24" s="481">
        <v>0.10873670000000001</v>
      </c>
      <c r="AP24" s="478">
        <v>401660.10005000001</v>
      </c>
      <c r="AQ24" s="481">
        <v>-0.24131430000000001</v>
      </c>
      <c r="AR24" s="480">
        <v>174.82839999999999</v>
      </c>
      <c r="AS24" s="478" t="s">
        <v>472</v>
      </c>
      <c r="AT24" s="480">
        <v>5.1574999999999998</v>
      </c>
    </row>
    <row r="25" spans="1:46">
      <c r="A25" t="s">
        <v>822</v>
      </c>
      <c r="B25" t="s">
        <v>797</v>
      </c>
      <c r="C25" s="15">
        <v>0.20902777777777778</v>
      </c>
      <c r="E25">
        <v>300</v>
      </c>
      <c r="F25" s="16" t="s">
        <v>744</v>
      </c>
      <c r="G25" s="140">
        <v>1190</v>
      </c>
      <c r="H25" s="140">
        <v>1101</v>
      </c>
      <c r="I25" t="s">
        <v>943</v>
      </c>
      <c r="J25" s="16" t="s">
        <v>621</v>
      </c>
      <c r="K25" s="16">
        <v>4</v>
      </c>
      <c r="L25" s="16">
        <v>180</v>
      </c>
      <c r="M25" s="19">
        <v>5889.9508999999998</v>
      </c>
      <c r="S25" s="431" t="s">
        <v>1100</v>
      </c>
      <c r="T25" s="358">
        <v>-28</v>
      </c>
      <c r="U25" s="438">
        <v>0</v>
      </c>
      <c r="V25" s="431" t="s">
        <v>12</v>
      </c>
      <c r="W25" s="479">
        <v>88.445974026041071</v>
      </c>
      <c r="X25" s="479">
        <v>-12.132279287839642</v>
      </c>
      <c r="Y25" s="479">
        <v>961.05970867853785</v>
      </c>
      <c r="Z25" s="483">
        <v>117.38275</v>
      </c>
      <c r="AA25" s="483">
        <v>15.82199</v>
      </c>
      <c r="AB25" s="480">
        <v>106.38030000000001</v>
      </c>
      <c r="AC25" s="480">
        <v>52.244599999999998</v>
      </c>
      <c r="AD25" s="482">
        <v>5.3312530855000002</v>
      </c>
      <c r="AE25" s="480">
        <v>1.264</v>
      </c>
      <c r="AF25" s="480">
        <v>0.2</v>
      </c>
      <c r="AG25" s="480">
        <v>3.47</v>
      </c>
      <c r="AH25" s="480">
        <v>99.796999999999997</v>
      </c>
      <c r="AI25" s="479">
        <v>1785.2919999999999</v>
      </c>
      <c r="AJ25" s="480">
        <v>0.29166999999999998</v>
      </c>
      <c r="AK25" s="480">
        <v>6.7090100000000001</v>
      </c>
      <c r="AL25" s="480">
        <v>359.71107000000001</v>
      </c>
      <c r="AM25" s="480">
        <v>1.5770900000000001</v>
      </c>
      <c r="AN25" s="478">
        <v>147561678.5</v>
      </c>
      <c r="AO25" s="481">
        <v>0.1071516</v>
      </c>
      <c r="AP25" s="478">
        <v>401464.43329999998</v>
      </c>
      <c r="AQ25" s="481">
        <v>-0.22441839999999999</v>
      </c>
      <c r="AR25" s="480">
        <v>174.82079999999999</v>
      </c>
      <c r="AS25" s="478" t="s">
        <v>472</v>
      </c>
      <c r="AT25" s="480">
        <v>5.1650999999999998</v>
      </c>
    </row>
    <row r="26" spans="1:46">
      <c r="A26" t="s">
        <v>998</v>
      </c>
      <c r="B26" t="s">
        <v>1347</v>
      </c>
      <c r="C26" s="15">
        <v>0.24722222222222223</v>
      </c>
      <c r="D26" s="15">
        <v>0</v>
      </c>
      <c r="E26">
        <v>30</v>
      </c>
      <c r="F26" s="16" t="s">
        <v>744</v>
      </c>
      <c r="G26" s="140">
        <v>1190</v>
      </c>
      <c r="H26" s="140">
        <v>995</v>
      </c>
      <c r="I26" s="35" t="s">
        <v>526</v>
      </c>
      <c r="J26" s="16" t="s">
        <v>620</v>
      </c>
      <c r="K26" s="16">
        <v>4</v>
      </c>
      <c r="L26" s="16">
        <v>180</v>
      </c>
      <c r="M26" s="8">
        <v>5891.451</v>
      </c>
      <c r="O26" s="140">
        <v>266.5</v>
      </c>
      <c r="P26" s="140">
        <v>269.7</v>
      </c>
      <c r="S26"/>
      <c r="T26" s="358"/>
      <c r="U26" s="438"/>
      <c r="V26" s="342"/>
      <c r="W26"/>
      <c r="X26"/>
      <c r="Y26"/>
    </row>
    <row r="27" spans="1:46">
      <c r="A27" t="s">
        <v>1188</v>
      </c>
      <c r="B27" t="s">
        <v>799</v>
      </c>
      <c r="C27" s="15">
        <v>0.25416666666666665</v>
      </c>
      <c r="E27">
        <v>30</v>
      </c>
      <c r="F27" s="16" t="s">
        <v>744</v>
      </c>
      <c r="G27" s="140">
        <v>1190</v>
      </c>
      <c r="H27" s="140">
        <v>1101</v>
      </c>
      <c r="I27" t="s">
        <v>1181</v>
      </c>
      <c r="J27" s="16" t="s">
        <v>621</v>
      </c>
      <c r="K27" s="16">
        <v>4</v>
      </c>
      <c r="L27" s="16">
        <v>180</v>
      </c>
      <c r="M27" s="19">
        <v>5889.9508999999998</v>
      </c>
      <c r="S27" s="431" t="s">
        <v>1188</v>
      </c>
      <c r="T27" s="358"/>
      <c r="U27" s="438"/>
      <c r="V27" s="342"/>
      <c r="W27"/>
      <c r="X27"/>
      <c r="Y27"/>
      <c r="Z27" s="483">
        <v>117.72063</v>
      </c>
      <c r="AA27" s="483">
        <v>15.74933</v>
      </c>
      <c r="AB27" s="480">
        <v>123.318</v>
      </c>
      <c r="AC27" s="480">
        <v>63.939700000000002</v>
      </c>
      <c r="AD27" s="482">
        <v>6.3674156157999997</v>
      </c>
      <c r="AE27" s="480">
        <v>1.1120000000000001</v>
      </c>
      <c r="AF27" s="480">
        <v>0.17599999999999999</v>
      </c>
      <c r="AG27" s="480">
        <v>3.47</v>
      </c>
      <c r="AH27" s="480">
        <v>99.793000000000006</v>
      </c>
      <c r="AI27" s="479">
        <v>1788.335</v>
      </c>
      <c r="AJ27" s="480">
        <v>5.9479999999999998E-2</v>
      </c>
      <c r="AK27" s="480">
        <v>6.7214099999999997</v>
      </c>
      <c r="AL27" s="480">
        <v>359.18880999999999</v>
      </c>
      <c r="AM27" s="480">
        <v>1.57725</v>
      </c>
      <c r="AN27" s="478">
        <v>147562064.09999999</v>
      </c>
      <c r="AO27" s="481">
        <v>0.10013229999999999</v>
      </c>
      <c r="AP27" s="478">
        <v>400781.28639000002</v>
      </c>
      <c r="AQ27" s="481">
        <v>-0.1406693</v>
      </c>
      <c r="AR27" s="480">
        <v>174.768</v>
      </c>
      <c r="AS27" s="478" t="s">
        <v>472</v>
      </c>
      <c r="AT27" s="480">
        <v>5.2179000000000002</v>
      </c>
    </row>
    <row r="28" spans="1:46">
      <c r="A28" t="s">
        <v>1172</v>
      </c>
      <c r="B28" t="s">
        <v>561</v>
      </c>
      <c r="C28" s="15">
        <v>0.25694444444444448</v>
      </c>
      <c r="E28">
        <v>600</v>
      </c>
      <c r="F28" s="16" t="s">
        <v>744</v>
      </c>
      <c r="G28" s="140">
        <v>1190</v>
      </c>
      <c r="H28" s="140">
        <v>1101</v>
      </c>
      <c r="I28" t="s">
        <v>333</v>
      </c>
      <c r="J28" s="16" t="s">
        <v>621</v>
      </c>
      <c r="K28" s="16">
        <v>4</v>
      </c>
      <c r="L28" s="16">
        <v>180</v>
      </c>
      <c r="M28" s="19">
        <v>5889.9508999999998</v>
      </c>
      <c r="S28"/>
      <c r="T28" s="358"/>
      <c r="U28" s="438"/>
      <c r="V28" s="342"/>
      <c r="W28"/>
      <c r="X28"/>
      <c r="Y28"/>
    </row>
    <row r="29" spans="1:46">
      <c r="A29" t="s">
        <v>475</v>
      </c>
      <c r="B29" t="s">
        <v>1040</v>
      </c>
      <c r="C29" s="15">
        <v>0.2722222222222222</v>
      </c>
      <c r="E29">
        <v>300</v>
      </c>
      <c r="F29" s="16" t="s">
        <v>744</v>
      </c>
      <c r="G29" s="140">
        <v>1190</v>
      </c>
      <c r="H29" s="140">
        <v>1101</v>
      </c>
      <c r="I29" t="s">
        <v>606</v>
      </c>
      <c r="J29" s="16" t="s">
        <v>621</v>
      </c>
      <c r="K29" s="16">
        <v>4</v>
      </c>
      <c r="L29" s="16">
        <v>180</v>
      </c>
      <c r="M29" s="19">
        <v>5889.9508999999998</v>
      </c>
      <c r="S29" s="431" t="s">
        <v>1262</v>
      </c>
      <c r="T29" s="358">
        <v>0</v>
      </c>
      <c r="U29" s="438">
        <v>0</v>
      </c>
      <c r="V29" s="431" t="s">
        <v>13</v>
      </c>
      <c r="W29" s="479">
        <v>-89.164458649492914</v>
      </c>
      <c r="X29" s="479">
        <v>-5.2092510410047019</v>
      </c>
      <c r="Y29" s="479">
        <v>174.77792193748996</v>
      </c>
      <c r="Z29" s="483">
        <v>117.87034</v>
      </c>
      <c r="AA29" s="483">
        <v>15.710290000000001</v>
      </c>
      <c r="AB29" s="480">
        <v>135.93129999999999</v>
      </c>
      <c r="AC29" s="480">
        <v>68.578500000000005</v>
      </c>
      <c r="AD29" s="482">
        <v>6.8520722828</v>
      </c>
      <c r="AE29" s="480">
        <v>1.0740000000000001</v>
      </c>
      <c r="AF29" s="480">
        <v>0.17</v>
      </c>
      <c r="AG29" s="480">
        <v>3.47</v>
      </c>
      <c r="AH29" s="480">
        <v>99.79</v>
      </c>
      <c r="AI29" s="479">
        <v>1789.2619999999999</v>
      </c>
      <c r="AJ29" s="480">
        <v>359.94391000000002</v>
      </c>
      <c r="AK29" s="480">
        <v>6.7333800000000004</v>
      </c>
      <c r="AL29" s="480">
        <v>358.94452999999999</v>
      </c>
      <c r="AM29" s="480">
        <v>1.5773200000000001</v>
      </c>
      <c r="AN29" s="478">
        <v>147562235.40000001</v>
      </c>
      <c r="AO29" s="481">
        <v>9.6849199999999996E-2</v>
      </c>
      <c r="AP29" s="478">
        <v>400573.67504</v>
      </c>
      <c r="AQ29" s="481">
        <v>-9.7650799999999996E-2</v>
      </c>
      <c r="AR29" s="480">
        <v>174.73320000000001</v>
      </c>
      <c r="AS29" s="478" t="s">
        <v>473</v>
      </c>
      <c r="AT29" s="480">
        <v>5.2526000000000002</v>
      </c>
    </row>
    <row r="30" spans="1:46">
      <c r="A30" t="s">
        <v>1079</v>
      </c>
      <c r="B30" t="s">
        <v>1041</v>
      </c>
      <c r="C30" s="15">
        <v>0.27777777777777779</v>
      </c>
      <c r="E30">
        <v>300</v>
      </c>
      <c r="F30" s="16" t="s">
        <v>744</v>
      </c>
      <c r="G30" s="140">
        <v>1190</v>
      </c>
      <c r="H30" s="140">
        <v>1101</v>
      </c>
      <c r="I30" t="s">
        <v>989</v>
      </c>
      <c r="J30" s="16" t="s">
        <v>621</v>
      </c>
      <c r="K30" s="16">
        <v>4</v>
      </c>
      <c r="L30" s="16">
        <v>180</v>
      </c>
      <c r="M30" s="19">
        <v>5889.9508999999998</v>
      </c>
      <c r="S30" s="431" t="s">
        <v>1262</v>
      </c>
      <c r="T30" s="358">
        <v>0</v>
      </c>
      <c r="U30" s="438">
        <v>0</v>
      </c>
      <c r="V30" s="431" t="s">
        <v>203</v>
      </c>
      <c r="W30" s="479">
        <v>-89.364848202471734</v>
      </c>
      <c r="X30" s="479">
        <v>-3.4940364331200895</v>
      </c>
      <c r="Y30" s="479">
        <v>400.49262979499326</v>
      </c>
      <c r="Z30" s="483">
        <v>117.91098</v>
      </c>
      <c r="AA30" s="483">
        <v>15.698930000000001</v>
      </c>
      <c r="AB30" s="480">
        <v>140.2448</v>
      </c>
      <c r="AC30" s="480">
        <v>69.683300000000003</v>
      </c>
      <c r="AD30" s="482">
        <v>6.9857706737000003</v>
      </c>
      <c r="AE30" s="480">
        <v>1.0660000000000001</v>
      </c>
      <c r="AF30" s="480">
        <v>0.16900000000000001</v>
      </c>
      <c r="AG30" s="480">
        <v>3.47</v>
      </c>
      <c r="AH30" s="480">
        <v>99.789000000000001</v>
      </c>
      <c r="AI30" s="479">
        <v>1789.4580000000001</v>
      </c>
      <c r="AJ30" s="480">
        <v>359.91153000000003</v>
      </c>
      <c r="AK30" s="480">
        <v>6.7373500000000002</v>
      </c>
      <c r="AL30" s="480">
        <v>358.87714</v>
      </c>
      <c r="AM30" s="480">
        <v>1.57734</v>
      </c>
      <c r="AN30" s="478">
        <v>147562281.69999999</v>
      </c>
      <c r="AO30" s="481">
        <v>9.5943500000000001E-2</v>
      </c>
      <c r="AP30" s="478">
        <v>400529.71869000001</v>
      </c>
      <c r="AQ30" s="481">
        <v>-8.5482699999999995E-2</v>
      </c>
      <c r="AR30" s="480">
        <v>174.7225</v>
      </c>
      <c r="AS30" s="478" t="s">
        <v>473</v>
      </c>
      <c r="AT30" s="480">
        <v>5.2632000000000003</v>
      </c>
    </row>
    <row r="31" spans="1:46">
      <c r="A31" t="s">
        <v>1079</v>
      </c>
      <c r="B31" t="s">
        <v>1042</v>
      </c>
      <c r="C31" s="15">
        <v>0.28333333333333333</v>
      </c>
      <c r="E31">
        <v>300</v>
      </c>
      <c r="F31" s="16" t="s">
        <v>744</v>
      </c>
      <c r="G31" s="140">
        <v>1190</v>
      </c>
      <c r="H31" s="140">
        <v>1101</v>
      </c>
      <c r="I31" t="s">
        <v>754</v>
      </c>
      <c r="J31" s="16" t="s">
        <v>621</v>
      </c>
      <c r="K31" s="16">
        <v>4</v>
      </c>
      <c r="L31" s="16">
        <v>180</v>
      </c>
      <c r="M31" s="19">
        <v>5889.9508999999998</v>
      </c>
      <c r="S31" s="431" t="s">
        <v>1262</v>
      </c>
      <c r="T31" s="358">
        <v>28</v>
      </c>
      <c r="U31" s="438">
        <v>0</v>
      </c>
      <c r="V31" s="431" t="s">
        <v>13</v>
      </c>
      <c r="W31" s="479">
        <v>-89.6663180045025</v>
      </c>
      <c r="X31" s="479">
        <v>-0.59373434893889321</v>
      </c>
      <c r="Y31" s="479">
        <v>938.52465950944088</v>
      </c>
      <c r="Z31" s="483">
        <v>117.95141</v>
      </c>
      <c r="AA31" s="483">
        <v>15.68731</v>
      </c>
      <c r="AB31" s="480">
        <v>144.98070000000001</v>
      </c>
      <c r="AC31" s="480">
        <v>70.686400000000006</v>
      </c>
      <c r="AD31" s="482">
        <v>7.1194690645999996</v>
      </c>
      <c r="AE31" s="480">
        <v>1.0589999999999999</v>
      </c>
      <c r="AF31" s="480">
        <v>0.16800000000000001</v>
      </c>
      <c r="AG31" s="480">
        <v>3.47</v>
      </c>
      <c r="AH31" s="480">
        <v>99.787999999999997</v>
      </c>
      <c r="AI31" s="479">
        <v>1789.6279999999999</v>
      </c>
      <c r="AJ31" s="480">
        <v>359.87898000000001</v>
      </c>
      <c r="AK31" s="480">
        <v>6.7416099999999997</v>
      </c>
      <c r="AL31" s="480">
        <v>358.80975000000001</v>
      </c>
      <c r="AM31" s="480">
        <v>1.5773600000000001</v>
      </c>
      <c r="AN31" s="478">
        <v>147562327.5</v>
      </c>
      <c r="AO31" s="481">
        <v>9.5037800000000006E-2</v>
      </c>
      <c r="AP31" s="478">
        <v>400491.62838000001</v>
      </c>
      <c r="AQ31" s="481">
        <v>-7.3211300000000007E-2</v>
      </c>
      <c r="AR31" s="480">
        <v>174.7114</v>
      </c>
      <c r="AS31" s="478" t="s">
        <v>473</v>
      </c>
      <c r="AT31" s="480">
        <v>5.2743000000000002</v>
      </c>
    </row>
    <row r="32" spans="1:46">
      <c r="A32" t="s">
        <v>1079</v>
      </c>
      <c r="B32" t="s">
        <v>1043</v>
      </c>
      <c r="C32" s="15">
        <v>0.28888888888888892</v>
      </c>
      <c r="E32">
        <v>300</v>
      </c>
      <c r="F32" s="16" t="s">
        <v>744</v>
      </c>
      <c r="G32" s="140">
        <v>1190</v>
      </c>
      <c r="H32" s="140">
        <v>1101</v>
      </c>
      <c r="I32" t="s">
        <v>910</v>
      </c>
      <c r="J32" s="16" t="s">
        <v>621</v>
      </c>
      <c r="K32" s="16">
        <v>4</v>
      </c>
      <c r="L32" s="16">
        <v>180</v>
      </c>
      <c r="M32" s="19">
        <v>5889.9508999999998</v>
      </c>
      <c r="S32" s="431" t="s">
        <v>1262</v>
      </c>
      <c r="T32" s="358">
        <v>42</v>
      </c>
      <c r="U32" s="438">
        <v>0</v>
      </c>
      <c r="V32" s="431" t="s">
        <v>13</v>
      </c>
      <c r="W32" s="479">
        <v>-89.813553422910999</v>
      </c>
      <c r="X32" s="479">
        <v>0.85751670291760262</v>
      </c>
      <c r="Y32" s="479">
        <v>1324.3844426829364</v>
      </c>
      <c r="Z32" s="483">
        <v>117.99164</v>
      </c>
      <c r="AA32" s="483">
        <v>15.67543</v>
      </c>
      <c r="AB32" s="480">
        <v>150.1568</v>
      </c>
      <c r="AC32" s="480">
        <v>71.570700000000002</v>
      </c>
      <c r="AD32" s="482">
        <v>7.2531674553999999</v>
      </c>
      <c r="AE32" s="480">
        <v>1.054</v>
      </c>
      <c r="AF32" s="480">
        <v>0.16700000000000001</v>
      </c>
      <c r="AG32" s="480">
        <v>3.48</v>
      </c>
      <c r="AH32" s="480">
        <v>99.787000000000006</v>
      </c>
      <c r="AI32" s="479">
        <v>1789.7719999999999</v>
      </c>
      <c r="AJ32" s="480">
        <v>359.84631000000002</v>
      </c>
      <c r="AK32" s="480">
        <v>6.7461399999999996</v>
      </c>
      <c r="AL32" s="480">
        <v>358.74236000000002</v>
      </c>
      <c r="AM32" s="480">
        <v>1.5773699999999999</v>
      </c>
      <c r="AN32" s="478">
        <v>147562372.90000001</v>
      </c>
      <c r="AO32" s="481">
        <v>9.4132199999999999E-2</v>
      </c>
      <c r="AP32" s="478">
        <v>400459.45017000003</v>
      </c>
      <c r="AQ32" s="481">
        <v>-6.0851299999999997E-2</v>
      </c>
      <c r="AR32" s="480">
        <v>174.69980000000001</v>
      </c>
      <c r="AS32" s="478" t="s">
        <v>473</v>
      </c>
      <c r="AT32" s="480">
        <v>5.2858999999999998</v>
      </c>
    </row>
    <row r="33" spans="1:46">
      <c r="A33" t="s">
        <v>1079</v>
      </c>
      <c r="B33" t="s">
        <v>1044</v>
      </c>
      <c r="C33" s="15">
        <v>0.29444444444444445</v>
      </c>
      <c r="E33">
        <v>300</v>
      </c>
      <c r="F33" s="16" t="s">
        <v>744</v>
      </c>
      <c r="G33" s="140">
        <v>1190</v>
      </c>
      <c r="H33" s="140">
        <v>1101</v>
      </c>
      <c r="I33" t="s">
        <v>680</v>
      </c>
      <c r="J33" s="16" t="s">
        <v>621</v>
      </c>
      <c r="K33" s="16">
        <v>4</v>
      </c>
      <c r="L33" s="16">
        <v>180</v>
      </c>
      <c r="M33" s="19">
        <v>5889.9508999999998</v>
      </c>
      <c r="S33" s="431" t="s">
        <v>1262</v>
      </c>
      <c r="T33" s="358">
        <v>60</v>
      </c>
      <c r="U33" s="438">
        <v>0</v>
      </c>
      <c r="V33" s="431" t="s">
        <v>13</v>
      </c>
      <c r="W33" s="479">
        <v>-89.94143386884663</v>
      </c>
      <c r="X33" s="479">
        <v>2.2674773772628498</v>
      </c>
      <c r="Y33" s="479">
        <v>1822.6396005885795</v>
      </c>
      <c r="Z33" s="483">
        <v>118.03171</v>
      </c>
      <c r="AA33" s="483">
        <v>15.66329</v>
      </c>
      <c r="AB33" s="480">
        <v>155.7706</v>
      </c>
      <c r="AC33" s="480">
        <v>72.318100000000001</v>
      </c>
      <c r="AD33" s="482">
        <v>7.3868658462000001</v>
      </c>
      <c r="AE33" s="480">
        <v>1.0489999999999999</v>
      </c>
      <c r="AF33" s="480">
        <v>0.16600000000000001</v>
      </c>
      <c r="AG33" s="480">
        <v>3.48</v>
      </c>
      <c r="AH33" s="480">
        <v>99.787000000000006</v>
      </c>
      <c r="AI33" s="479">
        <v>1789.8889999999999</v>
      </c>
      <c r="AJ33" s="480">
        <v>359.81353999999999</v>
      </c>
      <c r="AK33" s="480">
        <v>6.7509499999999996</v>
      </c>
      <c r="AL33" s="480">
        <v>358.67498000000001</v>
      </c>
      <c r="AM33" s="480">
        <v>1.5773900000000001</v>
      </c>
      <c r="AN33" s="478">
        <v>147562417.90000001</v>
      </c>
      <c r="AO33" s="481">
        <v>9.3226500000000004E-2</v>
      </c>
      <c r="AP33" s="478">
        <v>400433.22308000003</v>
      </c>
      <c r="AQ33" s="481">
        <v>-4.8417399999999999E-2</v>
      </c>
      <c r="AR33" s="480">
        <v>174.68780000000001</v>
      </c>
      <c r="AS33" s="478" t="s">
        <v>473</v>
      </c>
      <c r="AT33" s="480">
        <v>5.2979000000000003</v>
      </c>
    </row>
    <row r="34" spans="1:46">
      <c r="A34" t="s">
        <v>1188</v>
      </c>
      <c r="B34" t="s">
        <v>874</v>
      </c>
      <c r="C34" s="15">
        <v>0.29930555555555555</v>
      </c>
      <c r="E34">
        <v>30</v>
      </c>
      <c r="F34" s="16" t="s">
        <v>744</v>
      </c>
      <c r="G34" s="140">
        <v>1190</v>
      </c>
      <c r="H34" s="140">
        <v>1101</v>
      </c>
      <c r="I34" t="s">
        <v>1181</v>
      </c>
      <c r="J34" s="16" t="s">
        <v>621</v>
      </c>
      <c r="K34" s="16">
        <v>4</v>
      </c>
      <c r="L34" s="16">
        <v>180</v>
      </c>
      <c r="M34" s="19">
        <v>5889.9508999999998</v>
      </c>
      <c r="S34" s="431" t="s">
        <v>1188</v>
      </c>
      <c r="T34" s="358"/>
      <c r="U34" s="438"/>
      <c r="V34" s="342"/>
      <c r="W34"/>
      <c r="X34"/>
      <c r="Y34"/>
      <c r="Z34" s="483">
        <v>118.0517</v>
      </c>
      <c r="AA34" s="483">
        <v>15.657120000000001</v>
      </c>
      <c r="AB34" s="480">
        <v>158.73339999999999</v>
      </c>
      <c r="AC34" s="480">
        <v>72.634799999999998</v>
      </c>
      <c r="AD34" s="482">
        <v>7.4537150415999998</v>
      </c>
      <c r="AE34" s="480">
        <v>1.0469999999999999</v>
      </c>
      <c r="AF34" s="480">
        <v>0.16600000000000001</v>
      </c>
      <c r="AG34" s="480">
        <v>3.48</v>
      </c>
      <c r="AH34" s="480">
        <v>99.786000000000001</v>
      </c>
      <c r="AI34" s="479">
        <v>1789.9380000000001</v>
      </c>
      <c r="AJ34" s="480">
        <v>359.79712000000001</v>
      </c>
      <c r="AK34" s="480">
        <v>6.7534599999999996</v>
      </c>
      <c r="AL34" s="480">
        <v>358.64127999999999</v>
      </c>
      <c r="AM34" s="480">
        <v>1.5773999999999999</v>
      </c>
      <c r="AN34" s="478">
        <v>147562440.19999999</v>
      </c>
      <c r="AO34" s="481">
        <v>9.2773700000000001E-2</v>
      </c>
      <c r="AP34" s="478">
        <v>400422.35146999999</v>
      </c>
      <c r="AQ34" s="481">
        <v>-4.2177300000000001E-2</v>
      </c>
      <c r="AR34" s="480">
        <v>174.6816</v>
      </c>
      <c r="AS34" s="478" t="s">
        <v>473</v>
      </c>
      <c r="AT34" s="480">
        <v>5.3041</v>
      </c>
    </row>
    <row r="35" spans="1:46">
      <c r="A35" t="s">
        <v>1172</v>
      </c>
      <c r="B35" t="s">
        <v>986</v>
      </c>
      <c r="C35" s="15">
        <v>0.30138888888888887</v>
      </c>
      <c r="E35">
        <v>300</v>
      </c>
      <c r="F35" s="16" t="s">
        <v>744</v>
      </c>
      <c r="G35" s="140">
        <v>1190</v>
      </c>
      <c r="H35" s="140">
        <v>1101</v>
      </c>
      <c r="I35" t="s">
        <v>333</v>
      </c>
      <c r="J35" s="16" t="s">
        <v>621</v>
      </c>
      <c r="K35" s="16">
        <v>4</v>
      </c>
      <c r="L35" s="16">
        <v>180</v>
      </c>
      <c r="M35" s="19">
        <v>5889.9508999999998</v>
      </c>
      <c r="S35"/>
      <c r="T35" s="358"/>
      <c r="U35" s="438"/>
      <c r="V35" s="342"/>
      <c r="W35"/>
      <c r="X35"/>
      <c r="Y35"/>
    </row>
    <row r="36" spans="1:46">
      <c r="A36" t="s">
        <v>437</v>
      </c>
      <c r="B36" t="s">
        <v>877</v>
      </c>
      <c r="C36" s="15">
        <v>0.30694444444444441</v>
      </c>
      <c r="E36">
        <v>300</v>
      </c>
      <c r="F36" s="16" t="s">
        <v>744</v>
      </c>
      <c r="G36" s="140">
        <v>1190</v>
      </c>
      <c r="H36" s="140">
        <v>1101</v>
      </c>
      <c r="I36" t="s">
        <v>606</v>
      </c>
      <c r="J36" s="16" t="s">
        <v>621</v>
      </c>
      <c r="K36" s="16">
        <v>4</v>
      </c>
      <c r="L36" s="16">
        <v>180</v>
      </c>
      <c r="M36" s="19">
        <v>5889.9508999999998</v>
      </c>
      <c r="S36" s="431" t="s">
        <v>652</v>
      </c>
      <c r="T36" s="358">
        <v>0</v>
      </c>
      <c r="U36" s="438">
        <v>0</v>
      </c>
      <c r="V36" s="431" t="s">
        <v>13</v>
      </c>
      <c r="W36" s="479">
        <v>-92.556074677260014</v>
      </c>
      <c r="X36" s="479">
        <v>20.859210709665067</v>
      </c>
      <c r="Y36" s="479">
        <v>174.70408964188255</v>
      </c>
      <c r="Z36" s="483">
        <v>118.12146</v>
      </c>
      <c r="AA36" s="483">
        <v>15.635</v>
      </c>
      <c r="AB36" s="480">
        <v>169.7843</v>
      </c>
      <c r="AC36" s="480">
        <v>73.407600000000002</v>
      </c>
      <c r="AD36" s="482">
        <v>7.6876872255000004</v>
      </c>
      <c r="AE36" s="480">
        <v>1.0429999999999999</v>
      </c>
      <c r="AF36" s="480">
        <v>0.16500000000000001</v>
      </c>
      <c r="AG36" s="480">
        <v>3.48</v>
      </c>
      <c r="AH36" s="480">
        <v>99.784000000000006</v>
      </c>
      <c r="AI36" s="479">
        <v>1790.0550000000001</v>
      </c>
      <c r="AJ36" s="480">
        <v>359.73959000000002</v>
      </c>
      <c r="AK36" s="480">
        <v>6.7627499999999996</v>
      </c>
      <c r="AL36" s="480">
        <v>358.52334999999999</v>
      </c>
      <c r="AM36" s="480">
        <v>1.57744</v>
      </c>
      <c r="AN36" s="478">
        <v>147562517.5</v>
      </c>
      <c r="AO36" s="481">
        <v>9.1188900000000003E-2</v>
      </c>
      <c r="AP36" s="478">
        <v>400396.12481000001</v>
      </c>
      <c r="AQ36" s="481">
        <v>-2.0247500000000002E-2</v>
      </c>
      <c r="AR36" s="480">
        <v>174.65899999999999</v>
      </c>
      <c r="AS36" s="478" t="s">
        <v>473</v>
      </c>
      <c r="AT36" s="480">
        <v>5.3265000000000002</v>
      </c>
    </row>
    <row r="37" spans="1:46">
      <c r="A37" t="s">
        <v>437</v>
      </c>
      <c r="B37" t="s">
        <v>879</v>
      </c>
      <c r="C37" s="15">
        <v>0.31180555555555556</v>
      </c>
      <c r="E37">
        <v>300</v>
      </c>
      <c r="F37" s="16" t="s">
        <v>744</v>
      </c>
      <c r="G37" s="140">
        <v>1190</v>
      </c>
      <c r="H37" s="140">
        <v>1101</v>
      </c>
      <c r="I37" t="s">
        <v>989</v>
      </c>
      <c r="J37" s="16" t="s">
        <v>621</v>
      </c>
      <c r="K37" s="16">
        <v>4</v>
      </c>
      <c r="L37" s="16">
        <v>180</v>
      </c>
      <c r="M37" s="19">
        <v>5889.9508999999998</v>
      </c>
      <c r="S37" s="431" t="s">
        <v>652</v>
      </c>
      <c r="T37" s="358">
        <v>0</v>
      </c>
      <c r="U37" s="438">
        <v>0</v>
      </c>
      <c r="V37" s="431" t="s">
        <v>203</v>
      </c>
      <c r="W37" s="479">
        <v>-92.407247001766109</v>
      </c>
      <c r="X37" s="479">
        <v>19.787544974944307</v>
      </c>
      <c r="Y37" s="479">
        <v>400.35659976189663</v>
      </c>
      <c r="Z37" s="483">
        <v>118.15626</v>
      </c>
      <c r="AA37" s="483">
        <v>15.62364</v>
      </c>
      <c r="AB37" s="480">
        <v>175.58590000000001</v>
      </c>
      <c r="AC37" s="480">
        <v>73.5822</v>
      </c>
      <c r="AD37" s="482">
        <v>7.8046733173999998</v>
      </c>
      <c r="AE37" s="480">
        <v>1.042</v>
      </c>
      <c r="AF37" s="480">
        <v>0.16500000000000001</v>
      </c>
      <c r="AG37" s="480">
        <v>3.48</v>
      </c>
      <c r="AH37" s="480">
        <v>99.783000000000001</v>
      </c>
      <c r="AI37" s="479">
        <v>1790.0830000000001</v>
      </c>
      <c r="AJ37" s="480">
        <v>359.71082000000001</v>
      </c>
      <c r="AK37" s="480">
        <v>6.76769</v>
      </c>
      <c r="AL37" s="480">
        <v>358.46438999999998</v>
      </c>
      <c r="AM37" s="480">
        <v>1.57745</v>
      </c>
      <c r="AN37" s="478">
        <v>147562555.59999999</v>
      </c>
      <c r="AO37" s="481">
        <v>9.0396500000000005E-2</v>
      </c>
      <c r="AP37" s="478">
        <v>400389.9302</v>
      </c>
      <c r="AQ37" s="481">
        <v>-9.2482999999999992E-3</v>
      </c>
      <c r="AR37" s="480">
        <v>174.6472</v>
      </c>
      <c r="AS37" s="478" t="s">
        <v>473</v>
      </c>
      <c r="AT37" s="480">
        <v>5.3383000000000003</v>
      </c>
    </row>
    <row r="38" spans="1:46">
      <c r="A38" t="s">
        <v>437</v>
      </c>
      <c r="B38" t="s">
        <v>1090</v>
      </c>
      <c r="C38" s="15">
        <v>0.31875000000000003</v>
      </c>
      <c r="E38">
        <v>300</v>
      </c>
      <c r="F38" s="16" t="s">
        <v>744</v>
      </c>
      <c r="G38" s="140">
        <v>1190</v>
      </c>
      <c r="H38" s="140">
        <v>1101</v>
      </c>
      <c r="I38" t="s">
        <v>754</v>
      </c>
      <c r="J38" s="16" t="s">
        <v>621</v>
      </c>
      <c r="K38" s="16">
        <v>4</v>
      </c>
      <c r="L38" s="16">
        <v>180</v>
      </c>
      <c r="M38" s="19">
        <v>5889.9508999999998</v>
      </c>
      <c r="S38" s="431" t="s">
        <v>652</v>
      </c>
      <c r="T38" s="358">
        <v>28</v>
      </c>
      <c r="U38" s="438">
        <v>0</v>
      </c>
      <c r="V38" s="431" t="s">
        <v>13</v>
      </c>
      <c r="W38" s="479">
        <v>-92.129218184095109</v>
      </c>
      <c r="X38" s="479">
        <v>17.941901953211882</v>
      </c>
      <c r="Y38" s="479">
        <v>950.95505191179291</v>
      </c>
      <c r="Z38" s="483">
        <v>118.20596</v>
      </c>
      <c r="AA38" s="483">
        <v>15.60707</v>
      </c>
      <c r="AB38" s="480">
        <v>183.96520000000001</v>
      </c>
      <c r="AC38" s="480">
        <v>73.573800000000006</v>
      </c>
      <c r="AD38" s="482">
        <v>7.9717963058999999</v>
      </c>
      <c r="AE38" s="480">
        <v>1.042</v>
      </c>
      <c r="AF38" s="480">
        <v>0.16500000000000001</v>
      </c>
      <c r="AG38" s="480">
        <v>3.48</v>
      </c>
      <c r="AH38" s="480">
        <v>99.781999999999996</v>
      </c>
      <c r="AI38" s="479">
        <v>1790.087</v>
      </c>
      <c r="AJ38" s="480">
        <v>359.66976</v>
      </c>
      <c r="AK38" s="480">
        <v>6.7750899999999996</v>
      </c>
      <c r="AL38" s="480">
        <v>358.38015000000001</v>
      </c>
      <c r="AM38" s="480">
        <v>1.5774699999999999</v>
      </c>
      <c r="AN38" s="478">
        <v>147562609.5</v>
      </c>
      <c r="AO38" s="481">
        <v>8.9264499999999997E-2</v>
      </c>
      <c r="AP38" s="478">
        <v>400389.09915000002</v>
      </c>
      <c r="AQ38" s="481">
        <v>6.4789000000000001E-3</v>
      </c>
      <c r="AR38" s="480">
        <v>174.62979999999999</v>
      </c>
      <c r="AS38" s="478" t="s">
        <v>473</v>
      </c>
      <c r="AT38" s="480">
        <v>5.3556999999999997</v>
      </c>
    </row>
    <row r="39" spans="1:46">
      <c r="A39" t="s">
        <v>437</v>
      </c>
      <c r="B39" t="s">
        <v>1092</v>
      </c>
      <c r="C39" s="15">
        <v>0.32361111111111113</v>
      </c>
      <c r="E39">
        <v>300</v>
      </c>
      <c r="F39" s="16" t="s">
        <v>744</v>
      </c>
      <c r="G39" s="140">
        <v>1190</v>
      </c>
      <c r="H39" s="140">
        <v>1101</v>
      </c>
      <c r="I39" t="s">
        <v>910</v>
      </c>
      <c r="J39" s="16" t="s">
        <v>621</v>
      </c>
      <c r="K39" s="16">
        <v>4</v>
      </c>
      <c r="L39" s="16">
        <v>180</v>
      </c>
      <c r="M39" s="19">
        <v>5889.9508999999998</v>
      </c>
      <c r="S39" s="431" t="s">
        <v>652</v>
      </c>
      <c r="T39" s="358">
        <v>42</v>
      </c>
      <c r="U39" s="438">
        <v>0</v>
      </c>
      <c r="V39" s="431" t="s">
        <v>13</v>
      </c>
      <c r="W39" s="479">
        <v>-91.983638371319117</v>
      </c>
      <c r="X39" s="479">
        <v>17.047295893035457</v>
      </c>
      <c r="Y39" s="479">
        <v>1340.8664975930978</v>
      </c>
      <c r="Z39" s="483">
        <v>118.24075000000001</v>
      </c>
      <c r="AA39" s="483">
        <v>15.595219999999999</v>
      </c>
      <c r="AB39" s="480">
        <v>189.75819999999999</v>
      </c>
      <c r="AC39" s="480">
        <v>73.3874</v>
      </c>
      <c r="AD39" s="482">
        <v>8.0887823977999993</v>
      </c>
      <c r="AE39" s="480">
        <v>1.0429999999999999</v>
      </c>
      <c r="AF39" s="480">
        <v>0.16500000000000001</v>
      </c>
      <c r="AG39" s="480">
        <v>3.48</v>
      </c>
      <c r="AH39" s="480">
        <v>99.781000000000006</v>
      </c>
      <c r="AI39" s="479">
        <v>1790.0640000000001</v>
      </c>
      <c r="AJ39" s="480">
        <v>359.64107000000001</v>
      </c>
      <c r="AK39" s="480">
        <v>6.7804900000000004</v>
      </c>
      <c r="AL39" s="480">
        <v>358.32119</v>
      </c>
      <c r="AM39" s="480">
        <v>1.5774900000000001</v>
      </c>
      <c r="AN39" s="478">
        <v>147562646.90000001</v>
      </c>
      <c r="AO39" s="481">
        <v>8.8472099999999998E-2</v>
      </c>
      <c r="AP39" s="478">
        <v>400394.13166000001</v>
      </c>
      <c r="AQ39" s="481">
        <v>1.7483800000000001E-2</v>
      </c>
      <c r="AR39" s="480">
        <v>174.6172</v>
      </c>
      <c r="AS39" s="478" t="s">
        <v>473</v>
      </c>
      <c r="AT39" s="480">
        <v>5.3682999999999996</v>
      </c>
    </row>
    <row r="40" spans="1:46">
      <c r="A40" t="s">
        <v>437</v>
      </c>
      <c r="B40" t="s">
        <v>884</v>
      </c>
      <c r="C40" s="15">
        <v>0.33055555555555555</v>
      </c>
      <c r="E40">
        <v>300</v>
      </c>
      <c r="F40" s="16" t="s">
        <v>744</v>
      </c>
      <c r="G40" s="140">
        <v>1190</v>
      </c>
      <c r="H40" s="140">
        <v>1101</v>
      </c>
      <c r="I40" t="s">
        <v>680</v>
      </c>
      <c r="J40" s="16" t="s">
        <v>621</v>
      </c>
      <c r="K40" s="16">
        <v>4</v>
      </c>
      <c r="L40" s="16">
        <v>180</v>
      </c>
      <c r="M40" s="19">
        <v>5889.9508999999998</v>
      </c>
      <c r="S40" s="431" t="s">
        <v>652</v>
      </c>
      <c r="T40" s="358">
        <v>60</v>
      </c>
      <c r="U40" s="438">
        <v>0</v>
      </c>
      <c r="V40" s="431" t="s">
        <v>13</v>
      </c>
      <c r="W40" s="479">
        <v>-91.843376276135075</v>
      </c>
      <c r="X40" s="479">
        <v>16.192198242297614</v>
      </c>
      <c r="Y40" s="479">
        <v>1843.2114259572386</v>
      </c>
      <c r="Z40" s="483">
        <v>118.29052</v>
      </c>
      <c r="AA40" s="483">
        <v>15.57795</v>
      </c>
      <c r="AB40" s="480">
        <v>197.72880000000001</v>
      </c>
      <c r="AC40" s="480">
        <v>72.874300000000005</v>
      </c>
      <c r="AD40" s="482">
        <v>8.2559053862000003</v>
      </c>
      <c r="AE40" s="480">
        <v>1.046</v>
      </c>
      <c r="AF40" s="480">
        <v>0.16500000000000001</v>
      </c>
      <c r="AG40" s="480">
        <v>3.48</v>
      </c>
      <c r="AH40" s="480">
        <v>99.778999999999996</v>
      </c>
      <c r="AI40" s="479">
        <v>1789.9960000000001</v>
      </c>
      <c r="AJ40" s="480">
        <v>359.60023000000001</v>
      </c>
      <c r="AK40" s="480">
        <v>6.7885200000000001</v>
      </c>
      <c r="AL40" s="480">
        <v>358.23694999999998</v>
      </c>
      <c r="AM40" s="480">
        <v>1.57751</v>
      </c>
      <c r="AN40" s="478">
        <v>147562699.59999999</v>
      </c>
      <c r="AO40" s="481">
        <v>8.7340200000000007E-2</v>
      </c>
      <c r="AP40" s="478">
        <v>400409.33202999999</v>
      </c>
      <c r="AQ40" s="481">
        <v>3.3176700000000003E-2</v>
      </c>
      <c r="AR40" s="480">
        <v>174.5986</v>
      </c>
      <c r="AS40" s="478" t="s">
        <v>473</v>
      </c>
      <c r="AT40" s="480">
        <v>5.3868</v>
      </c>
    </row>
    <row r="41" spans="1:46">
      <c r="A41" t="s">
        <v>1188</v>
      </c>
      <c r="B41" t="s">
        <v>885</v>
      </c>
      <c r="C41" s="15">
        <v>0.3354166666666667</v>
      </c>
      <c r="E41">
        <v>30</v>
      </c>
      <c r="F41" s="16" t="s">
        <v>744</v>
      </c>
      <c r="G41" s="140">
        <v>1190</v>
      </c>
      <c r="H41" s="140">
        <v>1101</v>
      </c>
      <c r="I41" t="s">
        <v>1181</v>
      </c>
      <c r="J41" s="16" t="s">
        <v>621</v>
      </c>
      <c r="K41" s="16">
        <v>4</v>
      </c>
      <c r="L41" s="16">
        <v>180</v>
      </c>
      <c r="M41" s="19">
        <v>5889.9508999999998</v>
      </c>
      <c r="S41" s="431" t="s">
        <v>1188</v>
      </c>
      <c r="T41" s="358"/>
      <c r="U41" s="438"/>
      <c r="V41" s="342"/>
      <c r="W41"/>
      <c r="X41"/>
      <c r="Y41"/>
      <c r="Z41" s="483">
        <v>118.31046000000001</v>
      </c>
      <c r="AA41" s="483">
        <v>15.570930000000001</v>
      </c>
      <c r="AB41" s="480">
        <v>200.77500000000001</v>
      </c>
      <c r="AC41" s="480">
        <v>72.592500000000001</v>
      </c>
      <c r="AD41" s="482">
        <v>8.3227545815999999</v>
      </c>
      <c r="AE41" s="480">
        <v>1.048</v>
      </c>
      <c r="AF41" s="480">
        <v>0.16600000000000001</v>
      </c>
      <c r="AG41" s="480">
        <v>3.48</v>
      </c>
      <c r="AH41" s="480">
        <v>99.778999999999996</v>
      </c>
      <c r="AI41" s="479">
        <v>1789.9570000000001</v>
      </c>
      <c r="AJ41" s="480">
        <v>359.58393999999998</v>
      </c>
      <c r="AK41" s="480">
        <v>6.79183</v>
      </c>
      <c r="AL41" s="480">
        <v>358.20326</v>
      </c>
      <c r="AM41" s="480">
        <v>1.57752</v>
      </c>
      <c r="AN41" s="478">
        <v>147562720.5</v>
      </c>
      <c r="AO41" s="481">
        <v>8.6887400000000004E-2</v>
      </c>
      <c r="AP41" s="478">
        <v>400418.04606999998</v>
      </c>
      <c r="AQ41" s="481">
        <v>3.9438800000000003E-2</v>
      </c>
      <c r="AR41" s="480">
        <v>174.59100000000001</v>
      </c>
      <c r="AS41" s="478" t="s">
        <v>473</v>
      </c>
      <c r="AT41" s="480">
        <v>5.3944000000000001</v>
      </c>
    </row>
    <row r="42" spans="1:46">
      <c r="A42" t="s">
        <v>1172</v>
      </c>
      <c r="B42" t="s">
        <v>922</v>
      </c>
      <c r="C42" s="15">
        <v>0.33680555555555558</v>
      </c>
      <c r="E42">
        <v>300</v>
      </c>
      <c r="F42" s="16" t="s">
        <v>744</v>
      </c>
      <c r="G42" s="140">
        <v>1190</v>
      </c>
      <c r="H42" s="140">
        <v>1101</v>
      </c>
      <c r="I42" t="s">
        <v>334</v>
      </c>
      <c r="J42" s="16" t="s">
        <v>621</v>
      </c>
      <c r="K42" s="16">
        <v>4</v>
      </c>
      <c r="L42" s="16">
        <v>180</v>
      </c>
      <c r="M42" s="19">
        <v>5889.9508999999998</v>
      </c>
      <c r="S42"/>
      <c r="T42" s="358"/>
      <c r="U42" s="438"/>
      <c r="V42" s="342"/>
      <c r="W42"/>
      <c r="X42"/>
      <c r="Y42"/>
    </row>
    <row r="43" spans="1:46">
      <c r="A43" t="s">
        <v>998</v>
      </c>
      <c r="B43" t="s">
        <v>1134</v>
      </c>
      <c r="C43" s="15">
        <v>0.34236111111111112</v>
      </c>
      <c r="D43" s="15">
        <v>0</v>
      </c>
      <c r="E43">
        <v>30</v>
      </c>
      <c r="F43" s="16" t="s">
        <v>744</v>
      </c>
      <c r="G43" s="140">
        <v>1190</v>
      </c>
      <c r="H43" s="140">
        <v>995</v>
      </c>
      <c r="I43" s="35" t="s">
        <v>526</v>
      </c>
      <c r="J43" s="16" t="s">
        <v>620</v>
      </c>
      <c r="K43" s="16">
        <v>4</v>
      </c>
      <c r="L43" s="16">
        <v>180</v>
      </c>
      <c r="M43" s="8">
        <v>5891.451</v>
      </c>
      <c r="O43" s="140">
        <v>266.5</v>
      </c>
      <c r="P43" s="140">
        <v>270</v>
      </c>
      <c r="S43"/>
      <c r="T43" s="358"/>
      <c r="U43" s="438"/>
      <c r="V43" s="342"/>
      <c r="W43"/>
      <c r="X43"/>
      <c r="Y43"/>
    </row>
    <row r="44" spans="1:46">
      <c r="A44" t="s">
        <v>257</v>
      </c>
      <c r="B44" t="s">
        <v>658</v>
      </c>
      <c r="C44" s="15">
        <v>0.34652777777777777</v>
      </c>
      <c r="E44">
        <v>300</v>
      </c>
      <c r="F44" s="16" t="s">
        <v>744</v>
      </c>
      <c r="G44" s="140">
        <v>1190</v>
      </c>
      <c r="H44" s="140">
        <v>1101</v>
      </c>
      <c r="I44" t="s">
        <v>703</v>
      </c>
      <c r="J44" s="16" t="s">
        <v>621</v>
      </c>
      <c r="K44" s="16">
        <v>4</v>
      </c>
      <c r="L44" s="16">
        <v>180</v>
      </c>
      <c r="M44" s="19">
        <v>5889.9508999999998</v>
      </c>
      <c r="S44" s="431" t="s">
        <v>498</v>
      </c>
      <c r="T44" s="358">
        <v>0</v>
      </c>
      <c r="U44" s="438">
        <v>0</v>
      </c>
      <c r="V44" s="431" t="s">
        <v>12</v>
      </c>
      <c r="W44" s="479">
        <v>91.463849781958999</v>
      </c>
      <c r="X44" s="479">
        <v>18.177450126982386</v>
      </c>
      <c r="Y44" s="479">
        <v>174.73814131120139</v>
      </c>
      <c r="Z44" s="483">
        <v>118.40559</v>
      </c>
      <c r="AA44" s="483">
        <v>15.5367</v>
      </c>
      <c r="AB44" s="480">
        <v>213.83959999999999</v>
      </c>
      <c r="AC44" s="480">
        <v>70.735799999999998</v>
      </c>
      <c r="AD44" s="482">
        <v>8.6402882594000001</v>
      </c>
      <c r="AE44" s="480">
        <v>1.0589999999999999</v>
      </c>
      <c r="AF44" s="480">
        <v>0.16700000000000001</v>
      </c>
      <c r="AG44" s="480">
        <v>3.48</v>
      </c>
      <c r="AH44" s="480">
        <v>99.775999999999996</v>
      </c>
      <c r="AI44" s="479">
        <v>1789.681</v>
      </c>
      <c r="AJ44" s="480">
        <v>359.50716999999997</v>
      </c>
      <c r="AK44" s="480">
        <v>6.8083299999999998</v>
      </c>
      <c r="AL44" s="480">
        <v>358.04320999999999</v>
      </c>
      <c r="AM44" s="480">
        <v>1.5775699999999999</v>
      </c>
      <c r="AN44" s="478">
        <v>147562818.30000001</v>
      </c>
      <c r="AO44" s="481">
        <v>8.4736900000000004E-2</v>
      </c>
      <c r="AP44" s="478">
        <v>400479.88764999999</v>
      </c>
      <c r="AQ44" s="481">
        <v>6.8995899999999999E-2</v>
      </c>
      <c r="AR44" s="480">
        <v>174.5532</v>
      </c>
      <c r="AS44" s="478" t="s">
        <v>473</v>
      </c>
      <c r="AT44" s="480">
        <v>5.4321000000000002</v>
      </c>
    </row>
    <row r="45" spans="1:46">
      <c r="A45" t="s">
        <v>257</v>
      </c>
      <c r="B45" t="s">
        <v>810</v>
      </c>
      <c r="C45" s="15">
        <v>0.3520833333333333</v>
      </c>
      <c r="E45">
        <v>300</v>
      </c>
      <c r="F45" s="16" t="s">
        <v>744</v>
      </c>
      <c r="G45" s="140">
        <v>1190</v>
      </c>
      <c r="H45" s="140">
        <v>1101</v>
      </c>
      <c r="I45" t="s">
        <v>989</v>
      </c>
      <c r="J45" s="16" t="s">
        <v>621</v>
      </c>
      <c r="K45" s="16">
        <v>4</v>
      </c>
      <c r="L45" s="16">
        <v>180</v>
      </c>
      <c r="M45" s="19">
        <v>5889.9508999999998</v>
      </c>
      <c r="S45" s="431" t="s">
        <v>498</v>
      </c>
      <c r="T45" s="358">
        <v>0</v>
      </c>
      <c r="U45" s="438">
        <v>0</v>
      </c>
      <c r="V45" s="431" t="s">
        <v>200</v>
      </c>
      <c r="W45" s="479">
        <v>90.978819790363957</v>
      </c>
      <c r="X45" s="479">
        <v>14.89978683784614</v>
      </c>
      <c r="Y45" s="479">
        <v>400.48526357107903</v>
      </c>
      <c r="Z45" s="483">
        <v>118.44591</v>
      </c>
      <c r="AA45" s="483">
        <v>15.521850000000001</v>
      </c>
      <c r="AB45" s="480">
        <v>218.60149999999999</v>
      </c>
      <c r="AC45" s="480">
        <v>69.737300000000005</v>
      </c>
      <c r="AD45" s="482">
        <v>8.7739866500999995</v>
      </c>
      <c r="AE45" s="480">
        <v>1.0649999999999999</v>
      </c>
      <c r="AF45" s="480">
        <v>0.16900000000000001</v>
      </c>
      <c r="AG45" s="480">
        <v>3.48</v>
      </c>
      <c r="AH45" s="480">
        <v>99.774000000000001</v>
      </c>
      <c r="AI45" s="479">
        <v>1789.52</v>
      </c>
      <c r="AJ45" s="480">
        <v>359.47519</v>
      </c>
      <c r="AK45" s="480">
        <v>6.81562</v>
      </c>
      <c r="AL45" s="480">
        <v>357.97582</v>
      </c>
      <c r="AM45" s="480">
        <v>1.57758</v>
      </c>
      <c r="AN45" s="478">
        <v>147562858.80000001</v>
      </c>
      <c r="AO45" s="481">
        <v>8.38314E-2</v>
      </c>
      <c r="AP45" s="478">
        <v>400515.96591999999</v>
      </c>
      <c r="AQ45" s="481">
        <v>8.1315899999999997E-2</v>
      </c>
      <c r="AR45" s="480">
        <v>174.53649999999999</v>
      </c>
      <c r="AS45" s="478" t="s">
        <v>473</v>
      </c>
      <c r="AT45" s="480">
        <v>5.4488000000000003</v>
      </c>
    </row>
    <row r="46" spans="1:46">
      <c r="A46" t="s">
        <v>476</v>
      </c>
      <c r="B46" t="s">
        <v>1135</v>
      </c>
      <c r="C46" s="15">
        <v>0.3576388888888889</v>
      </c>
      <c r="E46">
        <v>300</v>
      </c>
      <c r="F46" s="16" t="s">
        <v>744</v>
      </c>
      <c r="G46" s="140">
        <v>1190</v>
      </c>
      <c r="H46" s="140">
        <v>1101</v>
      </c>
      <c r="I46" t="s">
        <v>943</v>
      </c>
      <c r="J46" s="16" t="s">
        <v>621</v>
      </c>
      <c r="K46" s="16">
        <v>4</v>
      </c>
      <c r="L46" s="16">
        <v>180</v>
      </c>
      <c r="M46" s="19">
        <v>5889.9508999999998</v>
      </c>
      <c r="S46" s="431" t="s">
        <v>498</v>
      </c>
      <c r="T46" s="358">
        <v>-28</v>
      </c>
      <c r="U46" s="438">
        <v>0</v>
      </c>
      <c r="V46" s="431" t="s">
        <v>12</v>
      </c>
      <c r="W46" s="479">
        <v>90.2562218191797</v>
      </c>
      <c r="X46" s="479">
        <v>9.9071104583388738</v>
      </c>
      <c r="Y46" s="479">
        <v>889.40660047942856</v>
      </c>
      <c r="Z46" s="483">
        <v>118.48645</v>
      </c>
      <c r="AA46" s="483">
        <v>15.50676</v>
      </c>
      <c r="AB46" s="480">
        <v>222.9392</v>
      </c>
      <c r="AC46" s="480">
        <v>68.635800000000003</v>
      </c>
      <c r="AD46" s="482">
        <v>8.9076850407000006</v>
      </c>
      <c r="AE46" s="480">
        <v>1.073</v>
      </c>
      <c r="AF46" s="480">
        <v>0.17</v>
      </c>
      <c r="AG46" s="480">
        <v>3.48</v>
      </c>
      <c r="AH46" s="480">
        <v>99.772999999999996</v>
      </c>
      <c r="AI46" s="479">
        <v>1789.3320000000001</v>
      </c>
      <c r="AJ46" s="480">
        <v>359.44346000000002</v>
      </c>
      <c r="AK46" s="480">
        <v>6.8231200000000003</v>
      </c>
      <c r="AL46" s="480">
        <v>357.90843999999998</v>
      </c>
      <c r="AM46" s="480">
        <v>1.5775999999999999</v>
      </c>
      <c r="AN46" s="478">
        <v>147562898.80000001</v>
      </c>
      <c r="AO46" s="481">
        <v>8.2926E-2</v>
      </c>
      <c r="AP46" s="478">
        <v>400557.93540000002</v>
      </c>
      <c r="AQ46" s="481">
        <v>9.3540300000000007E-2</v>
      </c>
      <c r="AR46" s="480">
        <v>174.51939999999999</v>
      </c>
      <c r="AS46" s="478" t="s">
        <v>473</v>
      </c>
      <c r="AT46" s="480">
        <v>5.4657999999999998</v>
      </c>
    </row>
    <row r="47" spans="1:46">
      <c r="A47" t="s">
        <v>498</v>
      </c>
      <c r="B47" t="s">
        <v>1136</v>
      </c>
      <c r="C47" s="15">
        <v>0.36249999999999999</v>
      </c>
      <c r="E47">
        <v>300</v>
      </c>
      <c r="F47" s="16" t="s">
        <v>744</v>
      </c>
      <c r="G47" s="140">
        <v>1190</v>
      </c>
      <c r="H47" s="140">
        <v>1101</v>
      </c>
      <c r="I47" s="324" t="s">
        <v>1154</v>
      </c>
      <c r="J47" s="16" t="s">
        <v>621</v>
      </c>
      <c r="K47" s="16">
        <v>4</v>
      </c>
      <c r="L47" s="16">
        <v>180</v>
      </c>
      <c r="M47" s="19">
        <v>5889.9508999999998</v>
      </c>
      <c r="S47" s="431" t="s">
        <v>498</v>
      </c>
      <c r="T47" s="358">
        <v>-42</v>
      </c>
      <c r="U47" s="438">
        <v>0</v>
      </c>
      <c r="V47" s="431" t="s">
        <v>12</v>
      </c>
      <c r="W47" s="479">
        <v>89.857082705369734</v>
      </c>
      <c r="X47" s="479">
        <v>7.2744778452502432</v>
      </c>
      <c r="Y47" s="479">
        <v>1260.2202375437641</v>
      </c>
      <c r="Z47" s="483">
        <v>118.52211</v>
      </c>
      <c r="AA47" s="483">
        <v>15.49335</v>
      </c>
      <c r="AB47" s="480">
        <v>226.40960000000001</v>
      </c>
      <c r="AC47" s="480">
        <v>67.599400000000003</v>
      </c>
      <c r="AD47" s="482">
        <v>9.0246711325</v>
      </c>
      <c r="AE47" s="480">
        <v>1.081</v>
      </c>
      <c r="AF47" s="480">
        <v>0.17100000000000001</v>
      </c>
      <c r="AG47" s="480">
        <v>3.48</v>
      </c>
      <c r="AH47" s="480">
        <v>99.772000000000006</v>
      </c>
      <c r="AI47" s="479">
        <v>1789.1469999999999</v>
      </c>
      <c r="AJ47" s="480">
        <v>359.41593</v>
      </c>
      <c r="AK47" s="480">
        <v>6.8298300000000003</v>
      </c>
      <c r="AL47" s="480">
        <v>357.84947</v>
      </c>
      <c r="AM47" s="480">
        <v>1.57762</v>
      </c>
      <c r="AN47" s="478">
        <v>147562933.5</v>
      </c>
      <c r="AO47" s="481">
        <v>8.2133700000000004E-2</v>
      </c>
      <c r="AP47" s="478">
        <v>400599.45267000003</v>
      </c>
      <c r="AQ47" s="481">
        <v>0.10414669999999999</v>
      </c>
      <c r="AR47" s="480">
        <v>174.50399999999999</v>
      </c>
      <c r="AS47" s="478" t="s">
        <v>473</v>
      </c>
      <c r="AT47" s="480">
        <v>5.4810999999999996</v>
      </c>
    </row>
    <row r="48" spans="1:46">
      <c r="A48" t="s">
        <v>498</v>
      </c>
      <c r="B48" t="s">
        <v>814</v>
      </c>
      <c r="C48" s="15">
        <v>0.36805555555555558</v>
      </c>
      <c r="E48">
        <v>300</v>
      </c>
      <c r="F48" s="16" t="s">
        <v>744</v>
      </c>
      <c r="G48" s="140">
        <v>1190</v>
      </c>
      <c r="H48" s="140">
        <v>1101</v>
      </c>
      <c r="I48" t="s">
        <v>331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498</v>
      </c>
      <c r="T48" s="358">
        <v>-60</v>
      </c>
      <c r="U48" s="438">
        <v>0</v>
      </c>
      <c r="V48" s="431" t="s">
        <v>12</v>
      </c>
      <c r="W48" s="479">
        <v>89.44978746224605</v>
      </c>
      <c r="X48" s="479">
        <v>4.722415090651813</v>
      </c>
      <c r="Y48" s="479">
        <v>1744.2838512814124</v>
      </c>
      <c r="Z48" s="483">
        <v>118.56310999999999</v>
      </c>
      <c r="AA48" s="483">
        <v>15.477790000000001</v>
      </c>
      <c r="AB48" s="480">
        <v>230.03620000000001</v>
      </c>
      <c r="AC48" s="480">
        <v>66.344300000000004</v>
      </c>
      <c r="AD48" s="482">
        <v>9.1583695230999993</v>
      </c>
      <c r="AE48" s="480">
        <v>1.091</v>
      </c>
      <c r="AF48" s="480">
        <v>0.17299999999999999</v>
      </c>
      <c r="AG48" s="480">
        <v>3.48</v>
      </c>
      <c r="AH48" s="480">
        <v>99.77</v>
      </c>
      <c r="AI48" s="479">
        <v>1788.9110000000001</v>
      </c>
      <c r="AJ48" s="480">
        <v>359.38475</v>
      </c>
      <c r="AK48" s="480">
        <v>6.8376799999999998</v>
      </c>
      <c r="AL48" s="480">
        <v>357.78208000000001</v>
      </c>
      <c r="AM48" s="480">
        <v>1.5776300000000001</v>
      </c>
      <c r="AN48" s="478">
        <v>147562972.69999999</v>
      </c>
      <c r="AO48" s="481">
        <v>8.1228300000000003E-2</v>
      </c>
      <c r="AP48" s="478">
        <v>400652.32955999998</v>
      </c>
      <c r="AQ48" s="481">
        <v>0.1161527</v>
      </c>
      <c r="AR48" s="480">
        <v>174.48609999999999</v>
      </c>
      <c r="AS48" s="478" t="s">
        <v>473</v>
      </c>
      <c r="AT48" s="480">
        <v>5.4989999999999997</v>
      </c>
    </row>
    <row r="49" spans="1:46">
      <c r="A49" t="s">
        <v>1188</v>
      </c>
      <c r="B49" t="s">
        <v>1214</v>
      </c>
      <c r="C49" s="15">
        <v>0.37291666666666662</v>
      </c>
      <c r="E49">
        <v>30</v>
      </c>
      <c r="F49" s="16" t="s">
        <v>744</v>
      </c>
      <c r="G49" s="140">
        <v>1190</v>
      </c>
      <c r="H49" s="140">
        <v>1101</v>
      </c>
      <c r="I49" t="s">
        <v>1181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1188</v>
      </c>
      <c r="T49" s="358"/>
      <c r="U49" s="438"/>
      <c r="V49" s="342"/>
      <c r="W49"/>
      <c r="X49"/>
      <c r="Y49"/>
      <c r="Z49" s="483">
        <v>118.58373</v>
      </c>
      <c r="AA49" s="483">
        <v>15.46992</v>
      </c>
      <c r="AB49" s="480">
        <v>231.72470000000001</v>
      </c>
      <c r="AC49" s="480">
        <v>65.691999999999993</v>
      </c>
      <c r="AD49" s="482">
        <v>9.2252187184000007</v>
      </c>
      <c r="AE49" s="480">
        <v>1.097</v>
      </c>
      <c r="AF49" s="480">
        <v>0.17299999999999999</v>
      </c>
      <c r="AG49" s="480">
        <v>3.48</v>
      </c>
      <c r="AH49" s="480">
        <v>99.769000000000005</v>
      </c>
      <c r="AI49" s="479">
        <v>1788.7829999999999</v>
      </c>
      <c r="AJ49" s="480">
        <v>359.36928999999998</v>
      </c>
      <c r="AK49" s="480">
        <v>6.8416600000000001</v>
      </c>
      <c r="AL49" s="480">
        <v>357.74838999999997</v>
      </c>
      <c r="AM49" s="480">
        <v>1.5776399999999999</v>
      </c>
      <c r="AN49" s="478">
        <v>147562992.09999999</v>
      </c>
      <c r="AO49" s="481">
        <v>8.0775600000000003E-2</v>
      </c>
      <c r="AP49" s="478">
        <v>400680.92111</v>
      </c>
      <c r="AQ49" s="481">
        <v>0.12210509999999999</v>
      </c>
      <c r="AR49" s="480">
        <v>174.4769</v>
      </c>
      <c r="AS49" s="478" t="s">
        <v>473</v>
      </c>
      <c r="AT49" s="480">
        <v>5.5082000000000004</v>
      </c>
    </row>
    <row r="50" spans="1:46">
      <c r="A50" t="s">
        <v>1172</v>
      </c>
      <c r="B50" t="s">
        <v>639</v>
      </c>
      <c r="C50" s="15">
        <v>0.3756944444444445</v>
      </c>
      <c r="E50">
        <v>300</v>
      </c>
      <c r="F50" s="16" t="s">
        <v>744</v>
      </c>
      <c r="G50" s="140">
        <v>1190</v>
      </c>
      <c r="H50" s="140">
        <v>1101</v>
      </c>
      <c r="I50" t="s">
        <v>335</v>
      </c>
      <c r="J50" s="16" t="s">
        <v>621</v>
      </c>
      <c r="K50" s="16">
        <v>4</v>
      </c>
      <c r="L50" s="16">
        <v>180</v>
      </c>
      <c r="M50" s="19">
        <v>5889.9508999999998</v>
      </c>
      <c r="S50"/>
      <c r="T50" s="358"/>
      <c r="U50" s="438"/>
      <c r="V50" s="342"/>
      <c r="W50"/>
      <c r="X50"/>
      <c r="Y50"/>
    </row>
    <row r="51" spans="1:46">
      <c r="A51" t="s">
        <v>998</v>
      </c>
      <c r="B51" t="s">
        <v>640</v>
      </c>
      <c r="C51" s="15">
        <v>0.38125000000000003</v>
      </c>
      <c r="D51" s="15">
        <v>0</v>
      </c>
      <c r="E51">
        <v>30</v>
      </c>
      <c r="F51" s="16" t="s">
        <v>744</v>
      </c>
      <c r="G51" s="140">
        <v>1190</v>
      </c>
      <c r="H51" s="140">
        <v>995</v>
      </c>
      <c r="I51" s="35" t="s">
        <v>526</v>
      </c>
      <c r="J51" s="16" t="s">
        <v>620</v>
      </c>
      <c r="K51" s="16">
        <v>4</v>
      </c>
      <c r="L51" s="16">
        <v>180</v>
      </c>
      <c r="M51" s="8">
        <v>5891.451</v>
      </c>
      <c r="O51" s="140">
        <v>266.5</v>
      </c>
      <c r="P51" s="140">
        <v>270</v>
      </c>
      <c r="S51"/>
      <c r="T51" s="358"/>
      <c r="U51" s="438"/>
      <c r="V51" s="342"/>
      <c r="W51"/>
      <c r="X51"/>
      <c r="Y51"/>
    </row>
    <row r="52" spans="1:46">
      <c r="A52" t="s">
        <v>988</v>
      </c>
      <c r="B52" t="s">
        <v>1218</v>
      </c>
      <c r="C52" s="15">
        <v>0.38541666666666669</v>
      </c>
      <c r="E52">
        <v>300</v>
      </c>
      <c r="F52" s="16" t="s">
        <v>744</v>
      </c>
      <c r="G52" s="140">
        <v>1190</v>
      </c>
      <c r="H52" s="140">
        <v>1101</v>
      </c>
      <c r="I52" t="s">
        <v>320</v>
      </c>
      <c r="J52" s="16" t="s">
        <v>621</v>
      </c>
      <c r="K52" s="16">
        <v>4</v>
      </c>
      <c r="L52" s="16">
        <v>180</v>
      </c>
      <c r="M52" s="19">
        <v>5889.9508999999998</v>
      </c>
      <c r="S52" s="431" t="s">
        <v>375</v>
      </c>
      <c r="T52" s="358">
        <v>0</v>
      </c>
      <c r="U52" s="438">
        <v>0</v>
      </c>
      <c r="V52" s="431" t="s">
        <v>198</v>
      </c>
      <c r="W52" s="479">
        <v>-173.00257248858603</v>
      </c>
      <c r="X52" s="479">
        <v>83.350225853706462</v>
      </c>
      <c r="Y52" s="479">
        <v>174.91241341278351</v>
      </c>
      <c r="Z52" s="483">
        <v>118.69331</v>
      </c>
      <c r="AA52" s="483">
        <v>15.427619999999999</v>
      </c>
      <c r="AB52" s="480">
        <v>239.42859999999999</v>
      </c>
      <c r="AC52" s="480">
        <v>62.051499999999997</v>
      </c>
      <c r="AD52" s="482">
        <v>9.5761769937000008</v>
      </c>
      <c r="AE52" s="480">
        <v>1.131</v>
      </c>
      <c r="AF52" s="480">
        <v>0.17899999999999999</v>
      </c>
      <c r="AG52" s="480">
        <v>3.48</v>
      </c>
      <c r="AH52" s="480">
        <v>99.765000000000001</v>
      </c>
      <c r="AI52" s="479">
        <v>1788.01</v>
      </c>
      <c r="AJ52" s="480">
        <v>359.28960000000001</v>
      </c>
      <c r="AK52" s="480">
        <v>6.8632499999999999</v>
      </c>
      <c r="AL52" s="480">
        <v>357.57148999999998</v>
      </c>
      <c r="AM52" s="480">
        <v>1.57769</v>
      </c>
      <c r="AN52" s="478">
        <v>147563092.40000001</v>
      </c>
      <c r="AO52" s="481">
        <v>7.8399099999999999E-2</v>
      </c>
      <c r="AP52" s="478">
        <v>400854.18030000001</v>
      </c>
      <c r="AQ52" s="481">
        <v>0.15272379999999999</v>
      </c>
      <c r="AR52" s="480">
        <v>174.42699999999999</v>
      </c>
      <c r="AS52" s="478" t="s">
        <v>473</v>
      </c>
      <c r="AT52" s="480">
        <v>5.5579999999999998</v>
      </c>
    </row>
    <row r="53" spans="1:46">
      <c r="A53" t="s">
        <v>988</v>
      </c>
      <c r="B53" t="s">
        <v>1219</v>
      </c>
      <c r="C53" s="15">
        <v>0.39027777777777778</v>
      </c>
      <c r="E53">
        <v>300</v>
      </c>
      <c r="F53" s="16" t="s">
        <v>744</v>
      </c>
      <c r="G53" s="140">
        <v>1190</v>
      </c>
      <c r="H53" s="140">
        <v>1101</v>
      </c>
      <c r="I53" t="s">
        <v>989</v>
      </c>
      <c r="J53" s="16" t="s">
        <v>621</v>
      </c>
      <c r="K53" s="16">
        <v>4</v>
      </c>
      <c r="L53" s="16">
        <v>180</v>
      </c>
      <c r="M53" s="19">
        <v>5889.9508999999998</v>
      </c>
      <c r="S53" s="431" t="s">
        <v>375</v>
      </c>
      <c r="T53" s="358">
        <v>0</v>
      </c>
      <c r="U53" s="438">
        <v>0</v>
      </c>
      <c r="V53" s="431" t="s">
        <v>201</v>
      </c>
      <c r="W53" s="479">
        <v>175.8363364813971</v>
      </c>
      <c r="X53" s="479">
        <v>83.421642412907659</v>
      </c>
      <c r="Y53" s="479">
        <v>400.89305194586541</v>
      </c>
      <c r="Z53" s="483">
        <v>118.7304</v>
      </c>
      <c r="AA53" s="483">
        <v>15.413169999999999</v>
      </c>
      <c r="AB53" s="480">
        <v>241.63050000000001</v>
      </c>
      <c r="AC53" s="480">
        <v>60.773299999999999</v>
      </c>
      <c r="AD53" s="482">
        <v>9.6931630854000002</v>
      </c>
      <c r="AE53" s="480">
        <v>1.145</v>
      </c>
      <c r="AF53" s="480">
        <v>0.18099999999999999</v>
      </c>
      <c r="AG53" s="480">
        <v>3.48</v>
      </c>
      <c r="AH53" s="480">
        <v>99.763999999999996</v>
      </c>
      <c r="AI53" s="479">
        <v>1787.7139999999999</v>
      </c>
      <c r="AJ53" s="480">
        <v>359.26366000000002</v>
      </c>
      <c r="AK53" s="480">
        <v>6.8706699999999996</v>
      </c>
      <c r="AL53" s="480">
        <v>357.51253000000003</v>
      </c>
      <c r="AM53" s="480">
        <v>1.5777000000000001</v>
      </c>
      <c r="AN53" s="478">
        <v>147563125.19999999</v>
      </c>
      <c r="AO53" s="481">
        <v>7.7606999999999995E-2</v>
      </c>
      <c r="AP53" s="478">
        <v>400920.41691000003</v>
      </c>
      <c r="AQ53" s="481">
        <v>0.1626659</v>
      </c>
      <c r="AR53" s="480">
        <v>174.40969999999999</v>
      </c>
      <c r="AS53" s="478" t="s">
        <v>473</v>
      </c>
      <c r="AT53" s="480">
        <v>5.5751999999999997</v>
      </c>
    </row>
    <row r="54" spans="1:46">
      <c r="A54" t="s">
        <v>477</v>
      </c>
      <c r="B54" t="s">
        <v>1052</v>
      </c>
      <c r="C54" s="15">
        <v>0.39513888888888887</v>
      </c>
      <c r="E54">
        <v>300</v>
      </c>
      <c r="F54" s="16" t="s">
        <v>744</v>
      </c>
      <c r="G54" s="140">
        <v>1190</v>
      </c>
      <c r="H54" s="140">
        <v>1101</v>
      </c>
      <c r="I54" t="s">
        <v>925</v>
      </c>
      <c r="J54" s="16" t="s">
        <v>621</v>
      </c>
      <c r="K54" s="16">
        <v>4</v>
      </c>
      <c r="L54" s="16">
        <v>180</v>
      </c>
      <c r="M54" s="19">
        <v>5889.9508999999998</v>
      </c>
      <c r="S54" s="431" t="s">
        <v>375</v>
      </c>
      <c r="T54" s="358">
        <v>0</v>
      </c>
      <c r="U54" s="438">
        <v>7</v>
      </c>
      <c r="V54" s="431" t="s">
        <v>198</v>
      </c>
      <c r="W54" s="479">
        <v>156.79091407713238</v>
      </c>
      <c r="X54" s="479">
        <v>82.982373537962872</v>
      </c>
      <c r="Y54" s="479">
        <v>979.3570730670358</v>
      </c>
      <c r="Z54" s="483">
        <v>118.76782</v>
      </c>
      <c r="AA54" s="483">
        <v>15.398540000000001</v>
      </c>
      <c r="AB54" s="480">
        <v>243.6815</v>
      </c>
      <c r="AC54" s="480">
        <v>59.469799999999999</v>
      </c>
      <c r="AD54" s="482">
        <v>9.8101491770999996</v>
      </c>
      <c r="AE54" s="480">
        <v>1.1599999999999999</v>
      </c>
      <c r="AF54" s="480">
        <v>0.183</v>
      </c>
      <c r="AG54" s="480">
        <v>3.48</v>
      </c>
      <c r="AH54" s="480">
        <v>99.762</v>
      </c>
      <c r="AI54" s="479">
        <v>1787.4010000000001</v>
      </c>
      <c r="AJ54" s="480">
        <v>359.23806999999999</v>
      </c>
      <c r="AK54" s="480">
        <v>6.8781999999999996</v>
      </c>
      <c r="AL54" s="480">
        <v>357.45357000000001</v>
      </c>
      <c r="AM54" s="480">
        <v>1.57772</v>
      </c>
      <c r="AN54" s="478">
        <v>147563157.59999999</v>
      </c>
      <c r="AO54" s="481">
        <v>7.6814900000000005E-2</v>
      </c>
      <c r="AP54" s="478">
        <v>400990.79861</v>
      </c>
      <c r="AQ54" s="481">
        <v>0.1724609</v>
      </c>
      <c r="AR54" s="480">
        <v>174.392</v>
      </c>
      <c r="AS54" s="478" t="s">
        <v>473</v>
      </c>
      <c r="AT54" s="480">
        <v>5.5929000000000002</v>
      </c>
    </row>
    <row r="55" spans="1:46">
      <c r="A55" t="s">
        <v>375</v>
      </c>
      <c r="B55" t="s">
        <v>641</v>
      </c>
      <c r="C55" s="15">
        <v>0.40069444444444446</v>
      </c>
      <c r="E55">
        <v>300</v>
      </c>
      <c r="F55" s="16" t="s">
        <v>744</v>
      </c>
      <c r="G55" s="140">
        <v>1190</v>
      </c>
      <c r="H55" s="140">
        <v>1101</v>
      </c>
      <c r="I55" t="s">
        <v>927</v>
      </c>
      <c r="J55" s="16" t="s">
        <v>621</v>
      </c>
      <c r="K55" s="16">
        <v>4</v>
      </c>
      <c r="L55" s="16">
        <v>180</v>
      </c>
      <c r="M55" s="19">
        <v>5889.9508999999998</v>
      </c>
      <c r="S55" s="431" t="s">
        <v>375</v>
      </c>
      <c r="T55" s="358">
        <v>0</v>
      </c>
      <c r="U55" s="438">
        <v>10.5</v>
      </c>
      <c r="V55" s="431" t="s">
        <v>198</v>
      </c>
      <c r="W55" s="479">
        <v>148.74987824064618</v>
      </c>
      <c r="X55" s="479">
        <v>82.539631758455684</v>
      </c>
      <c r="Y55" s="479">
        <v>1384.2087761630078</v>
      </c>
      <c r="Z55" s="483">
        <v>118.81099</v>
      </c>
      <c r="AA55" s="483">
        <v>15.38161</v>
      </c>
      <c r="AB55" s="480">
        <v>245.86199999999999</v>
      </c>
      <c r="AC55" s="480">
        <v>57.953299999999999</v>
      </c>
      <c r="AD55" s="482">
        <v>9.9438475676000007</v>
      </c>
      <c r="AE55" s="480">
        <v>1.179</v>
      </c>
      <c r="AF55" s="480">
        <v>0.186</v>
      </c>
      <c r="AG55" s="480">
        <v>3.48</v>
      </c>
      <c r="AH55" s="480">
        <v>99.76</v>
      </c>
      <c r="AI55" s="479">
        <v>1787.02</v>
      </c>
      <c r="AJ55" s="480">
        <v>359.20925</v>
      </c>
      <c r="AK55" s="480">
        <v>6.8869100000000003</v>
      </c>
      <c r="AL55" s="480">
        <v>357.38618000000002</v>
      </c>
      <c r="AM55" s="480">
        <v>1.5777399999999999</v>
      </c>
      <c r="AN55" s="478">
        <v>147563194.19999999</v>
      </c>
      <c r="AO55" s="481">
        <v>7.5909699999999997E-2</v>
      </c>
      <c r="AP55" s="478">
        <v>401076.22863000003</v>
      </c>
      <c r="AQ55" s="481">
        <v>0.18346370000000001</v>
      </c>
      <c r="AR55" s="480">
        <v>174.37129999999999</v>
      </c>
      <c r="AS55" s="478" t="s">
        <v>473</v>
      </c>
      <c r="AT55" s="480">
        <v>5.6135000000000002</v>
      </c>
    </row>
    <row r="56" spans="1:46">
      <c r="A56" t="s">
        <v>1188</v>
      </c>
      <c r="B56" t="s">
        <v>642</v>
      </c>
      <c r="C56" s="15">
        <v>0.40763888888888888</v>
      </c>
      <c r="E56">
        <v>300</v>
      </c>
      <c r="F56" s="16" t="s">
        <v>744</v>
      </c>
      <c r="G56" s="140">
        <v>1190</v>
      </c>
      <c r="H56" s="140">
        <v>1101</v>
      </c>
      <c r="I56" t="s">
        <v>1181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1188</v>
      </c>
      <c r="T56" s="358"/>
      <c r="U56" s="438"/>
      <c r="V56" s="342"/>
      <c r="W56"/>
      <c r="X56"/>
      <c r="Y56"/>
      <c r="Z56" s="483">
        <v>118.86561</v>
      </c>
      <c r="AA56" s="483">
        <v>15.360150000000001</v>
      </c>
      <c r="AB56" s="480">
        <v>248.37350000000001</v>
      </c>
      <c r="AC56" s="480">
        <v>56.023800000000001</v>
      </c>
      <c r="AD56" s="482">
        <v>10.1109705557</v>
      </c>
      <c r="AE56" s="480">
        <v>1.2050000000000001</v>
      </c>
      <c r="AF56" s="480">
        <v>0.191</v>
      </c>
      <c r="AG56" s="480">
        <v>3.48</v>
      </c>
      <c r="AH56" s="480">
        <v>99.757999999999996</v>
      </c>
      <c r="AI56" s="479">
        <v>1786.5119999999999</v>
      </c>
      <c r="AJ56" s="480">
        <v>359.17392999999998</v>
      </c>
      <c r="AK56" s="480">
        <v>6.8979699999999999</v>
      </c>
      <c r="AL56" s="480">
        <v>357.30194</v>
      </c>
      <c r="AM56" s="480">
        <v>1.5777600000000001</v>
      </c>
      <c r="AN56" s="478">
        <v>147563239.40000001</v>
      </c>
      <c r="AO56" s="481">
        <v>7.4778200000000003E-2</v>
      </c>
      <c r="AP56" s="478">
        <v>401190.35811999999</v>
      </c>
      <c r="AQ56" s="481">
        <v>0.1969108</v>
      </c>
      <c r="AR56" s="480">
        <v>174.34479999999999</v>
      </c>
      <c r="AS56" s="478" t="s">
        <v>473</v>
      </c>
      <c r="AT56" s="480">
        <v>5.6398999999999999</v>
      </c>
    </row>
    <row r="57" spans="1:46">
      <c r="A57" t="s">
        <v>1163</v>
      </c>
      <c r="B57" t="s">
        <v>1066</v>
      </c>
      <c r="C57" s="15">
        <v>0.4201388888888889</v>
      </c>
      <c r="E57">
        <v>300</v>
      </c>
      <c r="F57" s="16" t="s">
        <v>744</v>
      </c>
      <c r="G57" s="140">
        <v>1190</v>
      </c>
      <c r="H57" s="140">
        <v>1101</v>
      </c>
      <c r="I57" t="s">
        <v>928</v>
      </c>
      <c r="J57" s="16" t="s">
        <v>621</v>
      </c>
      <c r="K57" s="16">
        <v>4</v>
      </c>
      <c r="L57" s="16">
        <v>180</v>
      </c>
      <c r="M57" s="19">
        <v>5889.9508999999998</v>
      </c>
      <c r="S57" s="431" t="s">
        <v>1132</v>
      </c>
      <c r="T57" s="358">
        <v>0</v>
      </c>
      <c r="U57" s="438">
        <v>0</v>
      </c>
      <c r="V57" s="431" t="s">
        <v>199</v>
      </c>
      <c r="W57" s="479">
        <v>-55.948489177389668</v>
      </c>
      <c r="X57" s="479">
        <v>-77.567229339393592</v>
      </c>
      <c r="Y57" s="479">
        <v>175.15007277519226</v>
      </c>
      <c r="Z57" s="483">
        <v>118.96595000000001</v>
      </c>
      <c r="AA57" s="483">
        <v>15.320690000000001</v>
      </c>
      <c r="AB57" s="480">
        <v>252.39940000000001</v>
      </c>
      <c r="AC57" s="480">
        <v>52.475200000000001</v>
      </c>
      <c r="AD57" s="482">
        <v>10.4117919343</v>
      </c>
      <c r="AE57" s="480">
        <v>1.26</v>
      </c>
      <c r="AF57" s="480">
        <v>0.19900000000000001</v>
      </c>
      <c r="AG57" s="480">
        <v>3.49</v>
      </c>
      <c r="AH57" s="480">
        <v>99.754000000000005</v>
      </c>
      <c r="AI57" s="479">
        <v>1785.509</v>
      </c>
      <c r="AJ57" s="480">
        <v>359.11245000000002</v>
      </c>
      <c r="AK57" s="480">
        <v>6.9182499999999996</v>
      </c>
      <c r="AL57" s="480">
        <v>357.15032000000002</v>
      </c>
      <c r="AM57" s="480">
        <v>1.57779</v>
      </c>
      <c r="AN57" s="478">
        <v>147563319.09999999</v>
      </c>
      <c r="AO57" s="481">
        <v>7.2741600000000003E-2</v>
      </c>
      <c r="AP57" s="478">
        <v>401415.70075000002</v>
      </c>
      <c r="AQ57" s="481">
        <v>0.22018399999999999</v>
      </c>
      <c r="AR57" s="480">
        <v>174.29519999999999</v>
      </c>
      <c r="AS57" s="478" t="s">
        <v>473</v>
      </c>
      <c r="AT57" s="480">
        <v>5.6894</v>
      </c>
    </row>
    <row r="58" spans="1:46">
      <c r="A58" t="s">
        <v>1163</v>
      </c>
      <c r="B58" t="s">
        <v>1068</v>
      </c>
      <c r="C58" s="15">
        <v>0.42638888888888887</v>
      </c>
      <c r="E58">
        <v>300</v>
      </c>
      <c r="F58" s="16" t="s">
        <v>744</v>
      </c>
      <c r="G58" s="140">
        <v>1190</v>
      </c>
      <c r="H58" s="140">
        <v>1101</v>
      </c>
      <c r="I58" t="s">
        <v>989</v>
      </c>
      <c r="J58" s="16" t="s">
        <v>621</v>
      </c>
      <c r="K58" s="16">
        <v>4</v>
      </c>
      <c r="L58" s="16">
        <v>180</v>
      </c>
      <c r="M58" s="19">
        <v>5889.9508999999998</v>
      </c>
      <c r="S58" s="431" t="s">
        <v>1132</v>
      </c>
      <c r="T58" s="358">
        <v>0</v>
      </c>
      <c r="U58" s="438">
        <v>0</v>
      </c>
      <c r="V58" s="431" t="s">
        <v>202</v>
      </c>
      <c r="W58" s="479">
        <v>-56.037628031438985</v>
      </c>
      <c r="X58" s="479">
        <v>-77.478826371309367</v>
      </c>
      <c r="Y58" s="479">
        <v>401.49707901659167</v>
      </c>
      <c r="Z58" s="483">
        <v>119.01716</v>
      </c>
      <c r="AA58" s="483">
        <v>15.30058</v>
      </c>
      <c r="AB58" s="480">
        <v>254.2167</v>
      </c>
      <c r="AC58" s="480">
        <v>50.6723</v>
      </c>
      <c r="AD58" s="482">
        <v>10.562202623599999</v>
      </c>
      <c r="AE58" s="480">
        <v>1.2909999999999999</v>
      </c>
      <c r="AF58" s="480">
        <v>0.20399999999999999</v>
      </c>
      <c r="AG58" s="480">
        <v>3.49</v>
      </c>
      <c r="AH58" s="480">
        <v>99.751999999999995</v>
      </c>
      <c r="AI58" s="479">
        <v>1784.9659999999999</v>
      </c>
      <c r="AJ58" s="480">
        <v>359.08278999999999</v>
      </c>
      <c r="AK58" s="480">
        <v>6.9285399999999999</v>
      </c>
      <c r="AL58" s="480">
        <v>357.07450999999998</v>
      </c>
      <c r="AM58" s="480">
        <v>1.5778099999999999</v>
      </c>
      <c r="AN58" s="478">
        <v>147563358.09999999</v>
      </c>
      <c r="AO58" s="481">
        <v>7.1723400000000007E-2</v>
      </c>
      <c r="AP58" s="478">
        <v>401537.62582000002</v>
      </c>
      <c r="AQ58" s="481">
        <v>0.23133590000000001</v>
      </c>
      <c r="AR58" s="480">
        <v>174.26949999999999</v>
      </c>
      <c r="AS58" s="478" t="s">
        <v>473</v>
      </c>
      <c r="AT58" s="480">
        <v>5.7149999999999999</v>
      </c>
    </row>
    <row r="59" spans="1:46">
      <c r="A59" t="s">
        <v>478</v>
      </c>
      <c r="B59" t="s">
        <v>1069</v>
      </c>
      <c r="C59" s="15">
        <v>0.43124999999999997</v>
      </c>
      <c r="E59">
        <v>300</v>
      </c>
      <c r="F59" s="16" t="s">
        <v>744</v>
      </c>
      <c r="G59" s="140">
        <v>1190</v>
      </c>
      <c r="H59" s="140">
        <v>1101</v>
      </c>
      <c r="I59" t="s">
        <v>926</v>
      </c>
      <c r="J59" s="16" t="s">
        <v>621</v>
      </c>
      <c r="K59" s="16">
        <v>4</v>
      </c>
      <c r="L59" s="16">
        <v>180</v>
      </c>
      <c r="M59" s="19">
        <v>5889.9508999999998</v>
      </c>
      <c r="S59" s="431" t="s">
        <v>1132</v>
      </c>
      <c r="T59" s="358">
        <v>0</v>
      </c>
      <c r="U59" s="438">
        <v>-7</v>
      </c>
      <c r="V59" s="431" t="s">
        <v>199</v>
      </c>
      <c r="W59" s="479">
        <v>-56.153786358203305</v>
      </c>
      <c r="X59" s="479">
        <v>-77.289255115352375</v>
      </c>
      <c r="Y59" s="479">
        <v>992.9776218517859</v>
      </c>
      <c r="Z59" s="483">
        <v>119.0575</v>
      </c>
      <c r="AA59" s="483">
        <v>15.28477</v>
      </c>
      <c r="AB59" s="480">
        <v>255.5548</v>
      </c>
      <c r="AC59" s="480">
        <v>49.259599999999999</v>
      </c>
      <c r="AD59" s="482">
        <v>10.6791887152</v>
      </c>
      <c r="AE59" s="480">
        <v>1.3180000000000001</v>
      </c>
      <c r="AF59" s="480">
        <v>0.20899999999999999</v>
      </c>
      <c r="AG59" s="480">
        <v>3.49</v>
      </c>
      <c r="AH59" s="480">
        <v>99.75</v>
      </c>
      <c r="AI59" s="479">
        <v>1784.527</v>
      </c>
      <c r="AJ59" s="480">
        <v>359.06026000000003</v>
      </c>
      <c r="AK59" s="480">
        <v>6.9366099999999999</v>
      </c>
      <c r="AL59" s="480">
        <v>357.01553999999999</v>
      </c>
      <c r="AM59" s="480">
        <v>1.5778300000000001</v>
      </c>
      <c r="AN59" s="478">
        <v>147563388.09999999</v>
      </c>
      <c r="AO59" s="481">
        <v>7.0931400000000006E-2</v>
      </c>
      <c r="AP59" s="478">
        <v>401636.56546999997</v>
      </c>
      <c r="AQ59" s="481">
        <v>0.2397717</v>
      </c>
      <c r="AR59" s="480">
        <v>174.2491</v>
      </c>
      <c r="AS59" s="478" t="s">
        <v>473</v>
      </c>
      <c r="AT59" s="480">
        <v>5.7354000000000003</v>
      </c>
    </row>
    <row r="60" spans="1:46">
      <c r="A60" t="s">
        <v>1132</v>
      </c>
      <c r="B60" t="s">
        <v>1071</v>
      </c>
      <c r="C60" s="15">
        <v>0.43611111111111112</v>
      </c>
      <c r="E60">
        <v>300</v>
      </c>
      <c r="F60" s="16" t="s">
        <v>744</v>
      </c>
      <c r="G60" s="140">
        <v>1190</v>
      </c>
      <c r="H60" s="140">
        <v>1101</v>
      </c>
      <c r="I60" t="s">
        <v>770</v>
      </c>
      <c r="J60" s="16" t="s">
        <v>621</v>
      </c>
      <c r="K60" s="16">
        <v>4</v>
      </c>
      <c r="L60" s="16">
        <v>180</v>
      </c>
      <c r="M60" s="19">
        <v>5889.9508999999998</v>
      </c>
      <c r="S60" s="431" t="s">
        <v>1132</v>
      </c>
      <c r="T60" s="358">
        <v>0</v>
      </c>
      <c r="U60" s="438">
        <v>-10.5</v>
      </c>
      <c r="V60" s="431" t="s">
        <v>199</v>
      </c>
      <c r="W60" s="479">
        <v>-56.142220422842875</v>
      </c>
      <c r="X60" s="479">
        <v>-77.183708132980769</v>
      </c>
      <c r="Y60" s="479">
        <v>1402.2187532049288</v>
      </c>
      <c r="Z60" s="483">
        <v>119.09831</v>
      </c>
      <c r="AA60" s="483">
        <v>15.26882</v>
      </c>
      <c r="AB60" s="480">
        <v>256.83429999999998</v>
      </c>
      <c r="AC60" s="480">
        <v>47.839100000000002</v>
      </c>
      <c r="AD60" s="482">
        <v>10.7961748068</v>
      </c>
      <c r="AE60" s="480">
        <v>1.347</v>
      </c>
      <c r="AF60" s="480">
        <v>0.21299999999999999</v>
      </c>
      <c r="AG60" s="480">
        <v>3.49</v>
      </c>
      <c r="AH60" s="480">
        <v>99.748000000000005</v>
      </c>
      <c r="AI60" s="479">
        <v>1784.0719999999999</v>
      </c>
      <c r="AJ60" s="480">
        <v>359.03818999999999</v>
      </c>
      <c r="AK60" s="480">
        <v>6.9447099999999997</v>
      </c>
      <c r="AL60" s="480">
        <v>356.95657999999997</v>
      </c>
      <c r="AM60" s="480">
        <v>1.5778399999999999</v>
      </c>
      <c r="AN60" s="478">
        <v>147563417.69999999</v>
      </c>
      <c r="AO60" s="481">
        <v>7.0139499999999994E-2</v>
      </c>
      <c r="AP60" s="478">
        <v>401739.00293999998</v>
      </c>
      <c r="AQ60" s="481">
        <v>0.24799109999999999</v>
      </c>
      <c r="AR60" s="480">
        <v>174.22819999999999</v>
      </c>
      <c r="AS60" s="478" t="s">
        <v>473</v>
      </c>
      <c r="AT60" s="480">
        <v>5.7561999999999998</v>
      </c>
    </row>
    <row r="61" spans="1:46">
      <c r="A61" t="s">
        <v>1188</v>
      </c>
      <c r="B61" t="s">
        <v>1072</v>
      </c>
      <c r="C61" s="15">
        <v>0.44166666666666665</v>
      </c>
      <c r="E61">
        <v>30</v>
      </c>
      <c r="F61" s="16" t="s">
        <v>744</v>
      </c>
      <c r="G61" s="140">
        <v>1190</v>
      </c>
      <c r="H61" s="140">
        <v>1101</v>
      </c>
      <c r="I61" t="s">
        <v>1181</v>
      </c>
      <c r="J61" s="16" t="s">
        <v>621</v>
      </c>
      <c r="K61" s="16">
        <v>4</v>
      </c>
      <c r="L61" s="16">
        <v>180</v>
      </c>
      <c r="M61" s="19">
        <v>5889.9508999999998</v>
      </c>
      <c r="S61" s="431" t="s">
        <v>1188</v>
      </c>
      <c r="T61" s="358"/>
      <c r="U61" s="438"/>
      <c r="V61" s="342"/>
      <c r="W61"/>
      <c r="X61"/>
      <c r="Y61"/>
      <c r="Z61" s="483">
        <v>119.12775000000001</v>
      </c>
      <c r="AA61" s="483">
        <v>15.257339999999999</v>
      </c>
      <c r="AB61" s="480">
        <v>257.7158</v>
      </c>
      <c r="AC61" s="480">
        <v>46.8202</v>
      </c>
      <c r="AD61" s="482">
        <v>10.879736300799999</v>
      </c>
      <c r="AE61" s="480">
        <v>1.37</v>
      </c>
      <c r="AF61" s="480">
        <v>0.217</v>
      </c>
      <c r="AG61" s="480">
        <v>3.49</v>
      </c>
      <c r="AH61" s="480">
        <v>99.747</v>
      </c>
      <c r="AI61" s="479">
        <v>1783.7380000000001</v>
      </c>
      <c r="AJ61" s="480">
        <v>359.02274</v>
      </c>
      <c r="AK61" s="480">
        <v>6.9505299999999997</v>
      </c>
      <c r="AL61" s="480">
        <v>356.91446000000002</v>
      </c>
      <c r="AM61" s="480">
        <v>1.57785</v>
      </c>
      <c r="AN61" s="478">
        <v>147563438.69999999</v>
      </c>
      <c r="AO61" s="481">
        <v>6.9573899999999994E-2</v>
      </c>
      <c r="AP61" s="478">
        <v>401814.26302000001</v>
      </c>
      <c r="AQ61" s="481">
        <v>0.25372549999999999</v>
      </c>
      <c r="AR61" s="480">
        <v>174.2131</v>
      </c>
      <c r="AS61" s="478" t="s">
        <v>473</v>
      </c>
      <c r="AT61" s="480">
        <v>5.7712000000000003</v>
      </c>
    </row>
    <row r="62" spans="1:46">
      <c r="A62" t="s">
        <v>1172</v>
      </c>
      <c r="B62" t="s">
        <v>572</v>
      </c>
      <c r="C62" s="15">
        <v>0.44375000000000003</v>
      </c>
      <c r="E62">
        <v>600</v>
      </c>
      <c r="F62" s="16" t="s">
        <v>744</v>
      </c>
      <c r="G62" s="140">
        <v>1190</v>
      </c>
      <c r="H62" s="140">
        <v>1101</v>
      </c>
      <c r="I62" t="s">
        <v>334</v>
      </c>
      <c r="J62" s="16" t="s">
        <v>621</v>
      </c>
      <c r="K62" s="16">
        <v>4</v>
      </c>
      <c r="L62" s="16">
        <v>180</v>
      </c>
      <c r="M62" s="19">
        <v>5889.9508999999998</v>
      </c>
      <c r="S62"/>
      <c r="T62" s="358"/>
      <c r="U62" s="438"/>
      <c r="V62" s="342"/>
      <c r="W62"/>
      <c r="X62"/>
      <c r="Y62"/>
    </row>
    <row r="63" spans="1:46">
      <c r="A63" t="s">
        <v>998</v>
      </c>
      <c r="B63" t="s">
        <v>573</v>
      </c>
      <c r="C63" s="15">
        <v>0.45694444444444443</v>
      </c>
      <c r="D63" s="15">
        <v>0</v>
      </c>
      <c r="E63">
        <v>30</v>
      </c>
      <c r="F63" s="16" t="s">
        <v>744</v>
      </c>
      <c r="G63" s="140">
        <v>1190</v>
      </c>
      <c r="H63" s="140">
        <v>995</v>
      </c>
      <c r="I63" s="35" t="s">
        <v>526</v>
      </c>
      <c r="J63" s="16" t="s">
        <v>620</v>
      </c>
      <c r="K63" s="16">
        <v>4</v>
      </c>
      <c r="L63" s="16">
        <v>180</v>
      </c>
      <c r="M63" s="8">
        <v>5891.451</v>
      </c>
      <c r="N63" t="s">
        <v>268</v>
      </c>
      <c r="O63" s="140">
        <v>266.5</v>
      </c>
      <c r="P63" s="140">
        <v>270</v>
      </c>
      <c r="S63"/>
      <c r="T63" s="358"/>
      <c r="U63" s="438"/>
      <c r="V63" s="342"/>
      <c r="W63"/>
      <c r="X63"/>
      <c r="Y63"/>
    </row>
    <row r="64" spans="1:46">
      <c r="A64" t="s">
        <v>902</v>
      </c>
      <c r="B64" t="s">
        <v>959</v>
      </c>
      <c r="C64" s="15">
        <v>0.46111111111111108</v>
      </c>
      <c r="E64">
        <v>300</v>
      </c>
      <c r="F64" s="16" t="s">
        <v>744</v>
      </c>
      <c r="G64" s="140">
        <v>1190</v>
      </c>
      <c r="H64" s="140">
        <v>1101</v>
      </c>
      <c r="I64" t="s">
        <v>703</v>
      </c>
      <c r="J64" s="16" t="s">
        <v>621</v>
      </c>
      <c r="K64" s="16">
        <v>4</v>
      </c>
      <c r="L64" s="16">
        <v>180</v>
      </c>
      <c r="M64" s="19">
        <v>5889.9508999999998</v>
      </c>
      <c r="S64" s="433" t="s">
        <v>480</v>
      </c>
      <c r="T64" s="358">
        <v>0</v>
      </c>
      <c r="U64" s="438">
        <v>0</v>
      </c>
      <c r="V64" s="431" t="s">
        <v>12</v>
      </c>
      <c r="W64" s="479">
        <v>84.969402822381184</v>
      </c>
      <c r="X64" s="479">
        <v>-27.481186070915619</v>
      </c>
      <c r="Y64" s="479">
        <v>175.54134327902739</v>
      </c>
      <c r="Z64" s="483">
        <v>119.31609</v>
      </c>
      <c r="AA64" s="483">
        <v>15.18468</v>
      </c>
      <c r="AB64" s="480">
        <v>262.69099999999997</v>
      </c>
      <c r="AC64" s="480">
        <v>40.444699999999997</v>
      </c>
      <c r="AD64" s="482">
        <v>11.3978175634</v>
      </c>
      <c r="AE64" s="480">
        <v>1.5389999999999999</v>
      </c>
      <c r="AF64" s="480">
        <v>0.24299999999999999</v>
      </c>
      <c r="AG64" s="480">
        <v>3.49</v>
      </c>
      <c r="AH64" s="480">
        <v>99.738</v>
      </c>
      <c r="AI64" s="479">
        <v>1781.5060000000001</v>
      </c>
      <c r="AJ64" s="480">
        <v>358.93279000000001</v>
      </c>
      <c r="AK64" s="480">
        <v>6.9867999999999997</v>
      </c>
      <c r="AL64" s="480">
        <v>356.65332999999998</v>
      </c>
      <c r="AM64" s="480">
        <v>1.5779099999999999</v>
      </c>
      <c r="AN64" s="478">
        <v>147563564.80000001</v>
      </c>
      <c r="AO64" s="481">
        <v>6.6067399999999998E-2</v>
      </c>
      <c r="AP64" s="478">
        <v>402317.484</v>
      </c>
      <c r="AQ64" s="481">
        <v>0.2865779</v>
      </c>
      <c r="AR64" s="480">
        <v>174.11510000000001</v>
      </c>
      <c r="AS64" s="478" t="s">
        <v>473</v>
      </c>
      <c r="AT64" s="480">
        <v>5.8689999999999998</v>
      </c>
    </row>
    <row r="65" spans="1:50">
      <c r="A65" t="s">
        <v>902</v>
      </c>
      <c r="B65" t="s">
        <v>960</v>
      </c>
      <c r="C65" s="15">
        <v>0.46736111111111112</v>
      </c>
      <c r="E65">
        <v>300</v>
      </c>
      <c r="F65" s="16" t="s">
        <v>744</v>
      </c>
      <c r="G65" s="140">
        <v>1190</v>
      </c>
      <c r="H65" s="140">
        <v>1101</v>
      </c>
      <c r="I65" s="324" t="s">
        <v>1323</v>
      </c>
      <c r="J65" s="16" t="s">
        <v>621</v>
      </c>
      <c r="K65" s="16">
        <v>4</v>
      </c>
      <c r="L65" s="16">
        <v>180</v>
      </c>
      <c r="M65" s="19">
        <v>5889.9508999999998</v>
      </c>
      <c r="S65" s="433" t="s">
        <v>480</v>
      </c>
      <c r="T65" s="358">
        <v>0</v>
      </c>
      <c r="U65" s="438">
        <v>0</v>
      </c>
      <c r="V65" s="431" t="s">
        <v>200</v>
      </c>
      <c r="W65" s="479">
        <v>85.184609780402425</v>
      </c>
      <c r="X65" s="479">
        <v>-25.68781524627007</v>
      </c>
      <c r="Y65" s="479">
        <v>402.44290591780509</v>
      </c>
      <c r="Z65" s="483">
        <v>119.37275</v>
      </c>
      <c r="AA65" s="483">
        <v>15.16314</v>
      </c>
      <c r="AB65" s="480">
        <v>264.00909999999999</v>
      </c>
      <c r="AC65" s="480">
        <v>38.580599999999997</v>
      </c>
      <c r="AD65" s="482">
        <v>11.5482282525</v>
      </c>
      <c r="AE65" s="480">
        <v>1.6</v>
      </c>
      <c r="AF65" s="480">
        <v>0.253</v>
      </c>
      <c r="AG65" s="480">
        <v>3.49</v>
      </c>
      <c r="AH65" s="480">
        <v>99.734999999999999</v>
      </c>
      <c r="AI65" s="479">
        <v>1780.8109999999999</v>
      </c>
      <c r="AJ65" s="480">
        <v>358.90866999999997</v>
      </c>
      <c r="AK65" s="480">
        <v>6.9973400000000003</v>
      </c>
      <c r="AL65" s="480">
        <v>356.57751999999999</v>
      </c>
      <c r="AM65" s="480">
        <v>1.5779300000000001</v>
      </c>
      <c r="AN65" s="478">
        <v>147563600.19999999</v>
      </c>
      <c r="AO65" s="481">
        <v>6.5049499999999996E-2</v>
      </c>
      <c r="AP65" s="478">
        <v>402474.58098000003</v>
      </c>
      <c r="AQ65" s="481">
        <v>0.29519329999999999</v>
      </c>
      <c r="AR65" s="480">
        <v>174.08510000000001</v>
      </c>
      <c r="AS65" s="478" t="s">
        <v>473</v>
      </c>
      <c r="AT65" s="480">
        <v>5.8989000000000003</v>
      </c>
    </row>
    <row r="66" spans="1:50">
      <c r="A66" t="s">
        <v>902</v>
      </c>
      <c r="B66" t="s">
        <v>961</v>
      </c>
      <c r="C66" s="15">
        <v>0.47569444444444442</v>
      </c>
      <c r="E66">
        <v>300</v>
      </c>
      <c r="F66" s="16" t="s">
        <v>744</v>
      </c>
      <c r="G66" s="140">
        <v>1190</v>
      </c>
      <c r="H66" s="140">
        <v>1101</v>
      </c>
      <c r="I66" t="s">
        <v>943</v>
      </c>
      <c r="J66" s="16" t="s">
        <v>621</v>
      </c>
      <c r="K66" s="16">
        <v>4</v>
      </c>
      <c r="L66" s="16">
        <v>180</v>
      </c>
      <c r="M66" s="19">
        <v>5889.9508999999998</v>
      </c>
      <c r="S66" s="433" t="s">
        <v>480</v>
      </c>
      <c r="T66" s="358">
        <v>-28</v>
      </c>
      <c r="U66" s="438">
        <v>0</v>
      </c>
      <c r="V66" s="431" t="s">
        <v>12</v>
      </c>
      <c r="W66" s="479">
        <v>85.514967708866621</v>
      </c>
      <c r="X66" s="479">
        <v>-22.666293264111363</v>
      </c>
      <c r="Y66" s="479">
        <v>943.95289760096784</v>
      </c>
      <c r="Z66" s="483">
        <v>119.44977</v>
      </c>
      <c r="AA66" s="483">
        <v>15.13414</v>
      </c>
      <c r="AB66" s="480">
        <v>265.69900000000001</v>
      </c>
      <c r="AC66" s="480">
        <v>36.089599999999997</v>
      </c>
      <c r="AD66" s="482">
        <v>11.7487758379</v>
      </c>
      <c r="AE66" s="480">
        <v>1.694</v>
      </c>
      <c r="AF66" s="480">
        <v>0.26800000000000002</v>
      </c>
      <c r="AG66" s="480">
        <v>3.49</v>
      </c>
      <c r="AH66" s="480">
        <v>99.731999999999999</v>
      </c>
      <c r="AI66" s="479">
        <v>1779.854</v>
      </c>
      <c r="AJ66" s="480">
        <v>358.87799000000001</v>
      </c>
      <c r="AK66" s="480">
        <v>7.0113700000000003</v>
      </c>
      <c r="AL66" s="480">
        <v>356.47642999999999</v>
      </c>
      <c r="AM66" s="480">
        <v>1.57795</v>
      </c>
      <c r="AN66" s="478">
        <v>147563646.5</v>
      </c>
      <c r="AO66" s="481">
        <v>6.3692299999999993E-2</v>
      </c>
      <c r="AP66" s="478">
        <v>402691.05588</v>
      </c>
      <c r="AQ66" s="481">
        <v>0.3059964</v>
      </c>
      <c r="AR66" s="480">
        <v>174.04419999999999</v>
      </c>
      <c r="AS66" s="478" t="s">
        <v>473</v>
      </c>
      <c r="AT66" s="480">
        <v>5.9397000000000002</v>
      </c>
    </row>
    <row r="67" spans="1:50">
      <c r="A67" t="s">
        <v>479</v>
      </c>
      <c r="B67" t="s">
        <v>1350</v>
      </c>
      <c r="C67" s="15">
        <v>0.48749999999999999</v>
      </c>
      <c r="E67">
        <v>300</v>
      </c>
      <c r="F67" s="16" t="s">
        <v>744</v>
      </c>
      <c r="G67" s="140">
        <v>1190</v>
      </c>
      <c r="H67" s="140">
        <v>1101</v>
      </c>
      <c r="I67" t="s">
        <v>944</v>
      </c>
      <c r="J67" s="16" t="s">
        <v>621</v>
      </c>
      <c r="K67" s="16">
        <v>4</v>
      </c>
      <c r="L67" s="16">
        <v>180</v>
      </c>
      <c r="M67" s="19">
        <v>5889.9508999999998</v>
      </c>
      <c r="S67" s="433" t="s">
        <v>480</v>
      </c>
      <c r="T67" s="358">
        <v>-42</v>
      </c>
      <c r="U67" s="438">
        <v>0</v>
      </c>
      <c r="V67" s="431" t="s">
        <v>12</v>
      </c>
      <c r="W67" s="479">
        <v>85.626208298879106</v>
      </c>
      <c r="X67" s="479">
        <v>-21.176196100862345</v>
      </c>
      <c r="Y67" s="479">
        <v>1333.9758176242717</v>
      </c>
      <c r="Z67" s="483">
        <v>119.56184</v>
      </c>
      <c r="AA67" s="483">
        <v>15.092560000000001</v>
      </c>
      <c r="AB67" s="480">
        <v>267.98430000000002</v>
      </c>
      <c r="AC67" s="480">
        <v>32.554499999999997</v>
      </c>
      <c r="AD67" s="482">
        <v>12.032884917200001</v>
      </c>
      <c r="AE67" s="480">
        <v>1.853</v>
      </c>
      <c r="AF67" s="480">
        <v>0.29299999999999998</v>
      </c>
      <c r="AG67" s="480">
        <v>3.49</v>
      </c>
      <c r="AH67" s="480">
        <v>99.725999999999999</v>
      </c>
      <c r="AI67" s="479">
        <v>1778.443</v>
      </c>
      <c r="AJ67" s="480">
        <v>358.83749</v>
      </c>
      <c r="AK67" s="480">
        <v>7.0311000000000003</v>
      </c>
      <c r="AL67" s="480">
        <v>356.33323000000001</v>
      </c>
      <c r="AM67" s="480">
        <v>1.57799</v>
      </c>
      <c r="AN67" s="478">
        <v>147563710.5</v>
      </c>
      <c r="AO67" s="481">
        <v>6.1769900000000003E-2</v>
      </c>
      <c r="AP67" s="478">
        <v>403010.40931000002</v>
      </c>
      <c r="AQ67" s="481">
        <v>0.31991380000000003</v>
      </c>
      <c r="AR67" s="480">
        <v>173.98400000000001</v>
      </c>
      <c r="AS67" s="478" t="s">
        <v>473</v>
      </c>
      <c r="AT67" s="480">
        <v>5.9996999999999998</v>
      </c>
    </row>
    <row r="68" spans="1:50">
      <c r="A68" t="s">
        <v>480</v>
      </c>
      <c r="B68" t="s">
        <v>1351</v>
      </c>
      <c r="C68" s="15">
        <v>0.49305555555555558</v>
      </c>
      <c r="E68">
        <v>300</v>
      </c>
      <c r="F68" s="16" t="s">
        <v>744</v>
      </c>
      <c r="G68" s="140">
        <v>1190</v>
      </c>
      <c r="H68" s="140">
        <v>1101</v>
      </c>
      <c r="I68" t="s">
        <v>331</v>
      </c>
      <c r="J68" s="16" t="s">
        <v>621</v>
      </c>
      <c r="K68" s="16">
        <v>4</v>
      </c>
      <c r="L68" s="16">
        <v>180</v>
      </c>
      <c r="M68" s="19">
        <v>5889.9508999999998</v>
      </c>
      <c r="S68" s="433" t="s">
        <v>480</v>
      </c>
      <c r="T68" s="358">
        <v>-60</v>
      </c>
      <c r="U68" s="438">
        <v>0</v>
      </c>
      <c r="V68" s="431" t="s">
        <v>12</v>
      </c>
      <c r="W68" s="479">
        <v>85.737270284651842</v>
      </c>
      <c r="X68" s="479">
        <v>-19.729739909405858</v>
      </c>
      <c r="Y68" s="479">
        <v>1837.4055632572963</v>
      </c>
      <c r="Z68" s="483">
        <v>119.61582</v>
      </c>
      <c r="AA68" s="483">
        <v>15.072800000000001</v>
      </c>
      <c r="AB68" s="480">
        <v>269.02359999999999</v>
      </c>
      <c r="AC68" s="480">
        <v>30.889800000000001</v>
      </c>
      <c r="AD68" s="482">
        <v>12.1665833075</v>
      </c>
      <c r="AE68" s="480">
        <v>1.9410000000000001</v>
      </c>
      <c r="AF68" s="480">
        <v>0.307</v>
      </c>
      <c r="AG68" s="480">
        <v>3.49</v>
      </c>
      <c r="AH68" s="480">
        <v>99.724000000000004</v>
      </c>
      <c r="AI68" s="479">
        <v>1777.76</v>
      </c>
      <c r="AJ68" s="480">
        <v>358.81966</v>
      </c>
      <c r="AK68" s="480">
        <v>7.0403099999999998</v>
      </c>
      <c r="AL68" s="480">
        <v>356.26585</v>
      </c>
      <c r="AM68" s="480">
        <v>1.5780000000000001</v>
      </c>
      <c r="AN68" s="478">
        <v>147563740</v>
      </c>
      <c r="AO68" s="481">
        <v>6.0865200000000001E-2</v>
      </c>
      <c r="AP68" s="478">
        <v>403165.41482000001</v>
      </c>
      <c r="AQ68" s="481">
        <v>0.32588260000000002</v>
      </c>
      <c r="AR68" s="480">
        <v>173.95480000000001</v>
      </c>
      <c r="AS68" s="478" t="s">
        <v>473</v>
      </c>
      <c r="AT68" s="480">
        <v>6.0288000000000004</v>
      </c>
    </row>
    <row r="69" spans="1:50">
      <c r="A69" t="s">
        <v>1188</v>
      </c>
      <c r="B69" t="s">
        <v>575</v>
      </c>
      <c r="C69" s="15">
        <v>0.49861111111111112</v>
      </c>
      <c r="E69">
        <v>30</v>
      </c>
      <c r="F69" s="16" t="s">
        <v>744</v>
      </c>
      <c r="G69" s="140">
        <v>1190</v>
      </c>
      <c r="H69" s="140">
        <v>1101</v>
      </c>
      <c r="I69" t="s">
        <v>1181</v>
      </c>
      <c r="J69" s="16" t="s">
        <v>621</v>
      </c>
      <c r="K69" s="16">
        <v>4</v>
      </c>
      <c r="L69" s="16">
        <v>180</v>
      </c>
      <c r="M69" s="19">
        <v>5889.9508999999998</v>
      </c>
      <c r="S69" s="431" t="s">
        <v>1188</v>
      </c>
      <c r="T69" s="358"/>
      <c r="U69" s="358"/>
      <c r="V69" s="342"/>
      <c r="W69"/>
      <c r="X69"/>
      <c r="Y69"/>
      <c r="Z69" s="483">
        <v>119.64998</v>
      </c>
      <c r="AA69" s="483">
        <v>15.0604</v>
      </c>
      <c r="AB69" s="480">
        <v>269.66320000000002</v>
      </c>
      <c r="AC69" s="480">
        <v>29.849499999999999</v>
      </c>
      <c r="AD69" s="482">
        <v>12.250144801399999</v>
      </c>
      <c r="AE69" s="480">
        <v>2.0019999999999998</v>
      </c>
      <c r="AF69" s="480">
        <v>0.317</v>
      </c>
      <c r="AG69" s="480">
        <v>3.49</v>
      </c>
      <c r="AH69" s="480">
        <v>99.721999999999994</v>
      </c>
      <c r="AI69" s="479">
        <v>1777.326</v>
      </c>
      <c r="AJ69" s="480">
        <v>358.80892999999998</v>
      </c>
      <c r="AK69" s="480">
        <v>7.04603</v>
      </c>
      <c r="AL69" s="480">
        <v>356.22372999999999</v>
      </c>
      <c r="AM69" s="480">
        <v>1.5780099999999999</v>
      </c>
      <c r="AN69" s="478">
        <v>147563758.09999999</v>
      </c>
      <c r="AO69" s="481">
        <v>6.0299899999999997E-2</v>
      </c>
      <c r="AP69" s="478">
        <v>403263.71350999997</v>
      </c>
      <c r="AQ69" s="481">
        <v>0.3294202</v>
      </c>
      <c r="AR69" s="480">
        <v>173.93629999999999</v>
      </c>
      <c r="AS69" s="478" t="s">
        <v>473</v>
      </c>
      <c r="AT69" s="480">
        <v>6.0472000000000001</v>
      </c>
    </row>
    <row r="70" spans="1:50">
      <c r="A70" t="s">
        <v>1172</v>
      </c>
      <c r="B70" t="s">
        <v>576</v>
      </c>
      <c r="C70" s="15">
        <v>0.50069444444444444</v>
      </c>
      <c r="E70">
        <v>600</v>
      </c>
      <c r="F70" s="16" t="s">
        <v>744</v>
      </c>
      <c r="G70" s="140">
        <v>1190</v>
      </c>
      <c r="H70" s="140">
        <v>1101</v>
      </c>
      <c r="I70" t="s">
        <v>334</v>
      </c>
      <c r="J70" s="16" t="s">
        <v>621</v>
      </c>
      <c r="K70" s="16">
        <v>4</v>
      </c>
      <c r="L70" s="16">
        <v>180</v>
      </c>
      <c r="M70" s="19">
        <v>5889.9508999999998</v>
      </c>
      <c r="S70"/>
      <c r="T70" s="358"/>
      <c r="U70" s="358"/>
      <c r="V70" s="342"/>
      <c r="W70"/>
      <c r="X70"/>
      <c r="Y70"/>
    </row>
    <row r="71" spans="1:50">
      <c r="A71" t="s">
        <v>1265</v>
      </c>
      <c r="B71" t="s">
        <v>980</v>
      </c>
      <c r="C71" s="15">
        <v>0.52013888888888882</v>
      </c>
      <c r="D71" s="15">
        <v>0</v>
      </c>
      <c r="E71">
        <v>10</v>
      </c>
      <c r="F71" s="16" t="s">
        <v>744</v>
      </c>
      <c r="G71" s="140">
        <v>1190</v>
      </c>
      <c r="H71" s="140">
        <v>1101</v>
      </c>
      <c r="I71" s="35" t="s">
        <v>395</v>
      </c>
      <c r="J71" s="16" t="s">
        <v>620</v>
      </c>
      <c r="K71" s="16">
        <v>4</v>
      </c>
      <c r="L71" s="16">
        <v>180</v>
      </c>
      <c r="M71" s="19">
        <v>5889.9508999999998</v>
      </c>
      <c r="O71" s="140">
        <v>266.39999999999998</v>
      </c>
      <c r="P71" s="140">
        <v>269.8</v>
      </c>
      <c r="S71"/>
      <c r="T71" s="358"/>
      <c r="U71" s="358"/>
      <c r="V71" s="342"/>
      <c r="W71"/>
      <c r="X71"/>
      <c r="Y71"/>
    </row>
    <row r="72" spans="1:50">
      <c r="A72" t="s">
        <v>998</v>
      </c>
      <c r="B72" t="s">
        <v>585</v>
      </c>
      <c r="C72" s="15">
        <v>0.52708333333333335</v>
      </c>
      <c r="D72" s="15">
        <v>0</v>
      </c>
      <c r="E72">
        <v>30</v>
      </c>
      <c r="F72" s="16" t="s">
        <v>744</v>
      </c>
      <c r="G72" s="140">
        <v>1190</v>
      </c>
      <c r="H72" s="140">
        <v>995</v>
      </c>
      <c r="I72" s="35" t="s">
        <v>526</v>
      </c>
      <c r="J72" s="16" t="s">
        <v>620</v>
      </c>
      <c r="K72" s="16">
        <v>4</v>
      </c>
      <c r="L72" s="16">
        <v>180</v>
      </c>
      <c r="M72" s="8">
        <v>5891.451</v>
      </c>
      <c r="N72" t="s">
        <v>262</v>
      </c>
      <c r="O72" s="140">
        <v>266.5</v>
      </c>
      <c r="P72" s="140">
        <v>270</v>
      </c>
      <c r="S72"/>
      <c r="T72" s="358"/>
      <c r="U72" s="358"/>
      <c r="V72" s="342"/>
      <c r="W72"/>
      <c r="X72"/>
      <c r="Y72"/>
    </row>
    <row r="73" spans="1:50" s="35" customFormat="1" ht="24">
      <c r="A73" s="35" t="s">
        <v>998</v>
      </c>
      <c r="B73" s="35" t="s">
        <v>914</v>
      </c>
      <c r="C73" s="15">
        <v>0.52847222222222223</v>
      </c>
      <c r="D73" s="15">
        <v>0</v>
      </c>
      <c r="E73" s="35">
        <v>30</v>
      </c>
      <c r="F73" s="16" t="s">
        <v>744</v>
      </c>
      <c r="G73" s="16">
        <v>1070</v>
      </c>
      <c r="H73" s="16">
        <v>875</v>
      </c>
      <c r="I73" s="35" t="s">
        <v>387</v>
      </c>
      <c r="J73" s="16" t="s">
        <v>620</v>
      </c>
      <c r="K73" s="16">
        <v>4</v>
      </c>
      <c r="L73" s="16">
        <v>180</v>
      </c>
      <c r="M73" s="19">
        <v>5891.451</v>
      </c>
      <c r="N73" s="25" t="s">
        <v>267</v>
      </c>
      <c r="O73" s="16">
        <v>266.5</v>
      </c>
      <c r="P73" s="16">
        <v>270</v>
      </c>
      <c r="Q73" s="16"/>
      <c r="R73" s="16"/>
      <c r="S73" s="339"/>
      <c r="T73" s="349"/>
      <c r="U73" s="349"/>
      <c r="V73" s="339"/>
      <c r="W73" s="436"/>
      <c r="X73" s="436"/>
      <c r="Y73" s="436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</row>
    <row r="76" spans="1:50">
      <c r="B76" s="3" t="s">
        <v>1260</v>
      </c>
      <c r="C76" s="147" t="s">
        <v>1261</v>
      </c>
      <c r="D76" s="84">
        <v>5888.5839999999998</v>
      </c>
      <c r="E76" s="149"/>
      <c r="F76" s="84" t="s">
        <v>1262</v>
      </c>
      <c r="G76" s="84" t="s">
        <v>1263</v>
      </c>
      <c r="H76" s="84" t="s">
        <v>1264</v>
      </c>
      <c r="I76" s="22" t="s">
        <v>1100</v>
      </c>
      <c r="J76" s="84" t="s">
        <v>1101</v>
      </c>
      <c r="K76" s="84" t="s">
        <v>1102</v>
      </c>
      <c r="L76" s="16"/>
      <c r="S76"/>
      <c r="T76"/>
      <c r="U76"/>
      <c r="V76"/>
      <c r="W76"/>
      <c r="X76"/>
      <c r="Y76"/>
    </row>
    <row r="77" spans="1:50">
      <c r="B77" s="2"/>
      <c r="C77" s="147" t="s">
        <v>1099</v>
      </c>
      <c r="D77" s="84">
        <v>5889.9508999999998</v>
      </c>
      <c r="E77" s="149"/>
      <c r="F77" s="84" t="s">
        <v>652</v>
      </c>
      <c r="G77" s="84" t="s">
        <v>653</v>
      </c>
      <c r="H77" s="84" t="s">
        <v>654</v>
      </c>
      <c r="I77" s="22" t="s">
        <v>1294</v>
      </c>
      <c r="J77" s="84" t="s">
        <v>1295</v>
      </c>
      <c r="K77" s="84" t="s">
        <v>501</v>
      </c>
      <c r="L77" s="16"/>
      <c r="S77"/>
      <c r="T77"/>
      <c r="U77"/>
      <c r="V77"/>
      <c r="W77"/>
      <c r="X77"/>
      <c r="Y77"/>
    </row>
    <row r="78" spans="1:50">
      <c r="B78" s="2"/>
      <c r="C78" s="147" t="s">
        <v>502</v>
      </c>
      <c r="D78" s="84">
        <v>5891.451</v>
      </c>
      <c r="E78" s="149"/>
      <c r="F78" s="84" t="s">
        <v>503</v>
      </c>
      <c r="G78" s="84" t="s">
        <v>504</v>
      </c>
      <c r="H78" s="84" t="s">
        <v>505</v>
      </c>
      <c r="I78" s="22" t="s">
        <v>480</v>
      </c>
      <c r="J78" s="84" t="s">
        <v>496</v>
      </c>
      <c r="K78" s="84" t="s">
        <v>440</v>
      </c>
      <c r="L78" s="16"/>
      <c r="S78"/>
      <c r="T78"/>
      <c r="U78"/>
      <c r="V78"/>
      <c r="W78"/>
      <c r="X78"/>
      <c r="Y78"/>
    </row>
    <row r="79" spans="1:50">
      <c r="B79" s="2"/>
      <c r="C79" s="147" t="s">
        <v>497</v>
      </c>
      <c r="D79" s="155">
        <v>7647.38</v>
      </c>
      <c r="E79" s="149"/>
      <c r="F79" s="84" t="s">
        <v>1132</v>
      </c>
      <c r="G79" s="84" t="s">
        <v>1095</v>
      </c>
      <c r="H79" s="84" t="s">
        <v>1293</v>
      </c>
      <c r="I79" s="22" t="s">
        <v>498</v>
      </c>
      <c r="J79" s="84" t="s">
        <v>499</v>
      </c>
      <c r="K79" s="84" t="s">
        <v>500</v>
      </c>
      <c r="L79" s="16"/>
      <c r="S79"/>
      <c r="T79"/>
      <c r="U79"/>
      <c r="V79"/>
      <c r="W79"/>
      <c r="X79"/>
      <c r="Y79"/>
    </row>
    <row r="80" spans="1:50">
      <c r="B80" s="2"/>
      <c r="C80" s="147" t="s">
        <v>374</v>
      </c>
      <c r="D80" s="84">
        <v>7698.9647000000004</v>
      </c>
      <c r="E80" s="149"/>
      <c r="F80" s="84" t="s">
        <v>375</v>
      </c>
      <c r="G80" s="84" t="s">
        <v>376</v>
      </c>
      <c r="H80" s="84" t="s">
        <v>377</v>
      </c>
      <c r="I80" s="22" t="s">
        <v>378</v>
      </c>
      <c r="J80" s="84" t="s">
        <v>379</v>
      </c>
      <c r="K80" s="84" t="s">
        <v>380</v>
      </c>
      <c r="L80" s="16"/>
      <c r="S80"/>
      <c r="T80"/>
      <c r="U80"/>
      <c r="V80"/>
      <c r="W80"/>
      <c r="X80"/>
      <c r="Y80"/>
    </row>
    <row r="81" spans="2:25">
      <c r="B81" s="2"/>
      <c r="C81" s="147"/>
      <c r="D81" s="84"/>
      <c r="E81" s="149"/>
      <c r="F81" s="84"/>
      <c r="G81" s="16"/>
      <c r="H81" s="16"/>
      <c r="J81" s="16"/>
      <c r="K81" s="16"/>
      <c r="L81" s="16"/>
      <c r="S81"/>
      <c r="T81"/>
      <c r="U81"/>
      <c r="V81"/>
      <c r="W81"/>
      <c r="X81"/>
      <c r="Y81"/>
    </row>
    <row r="82" spans="2:25">
      <c r="B82" s="2"/>
      <c r="C82" s="147" t="s">
        <v>1302</v>
      </c>
      <c r="D82" s="748" t="s">
        <v>1297</v>
      </c>
      <c r="E82" s="748"/>
      <c r="F82" s="84" t="s">
        <v>381</v>
      </c>
      <c r="G82" s="16"/>
      <c r="H82" s="16"/>
      <c r="I82" s="138" t="s">
        <v>1139</v>
      </c>
      <c r="J82" s="736" t="s">
        <v>1140</v>
      </c>
      <c r="K82" s="736"/>
      <c r="L82" s="148" t="s">
        <v>1141</v>
      </c>
      <c r="S82"/>
      <c r="T82"/>
      <c r="U82"/>
      <c r="V82"/>
      <c r="W82"/>
      <c r="X82"/>
      <c r="Y82"/>
    </row>
    <row r="83" spans="2:25">
      <c r="B83" s="2"/>
      <c r="C83" s="147" t="s">
        <v>1303</v>
      </c>
      <c r="D83" s="748" t="s">
        <v>1298</v>
      </c>
      <c r="E83" s="748"/>
      <c r="F83" s="19"/>
      <c r="G83" s="16"/>
      <c r="H83" s="16"/>
      <c r="J83" s="736" t="s">
        <v>441</v>
      </c>
      <c r="K83" s="736"/>
      <c r="L83" s="148" t="s">
        <v>1143</v>
      </c>
      <c r="S83"/>
      <c r="T83"/>
      <c r="U83"/>
      <c r="V83"/>
      <c r="W83"/>
      <c r="X83"/>
      <c r="Y83"/>
    </row>
    <row r="84" spans="2:25">
      <c r="B84" s="2"/>
      <c r="C84" s="147" t="s">
        <v>1304</v>
      </c>
      <c r="D84" s="748" t="s">
        <v>1299</v>
      </c>
      <c r="E84" s="748"/>
      <c r="F84" s="19"/>
      <c r="G84" s="16"/>
      <c r="H84" s="16"/>
      <c r="J84" s="16"/>
      <c r="K84" s="16"/>
      <c r="L84" s="16"/>
      <c r="S84"/>
      <c r="T84"/>
      <c r="U84"/>
      <c r="V84"/>
      <c r="W84"/>
      <c r="X84"/>
      <c r="Y84"/>
    </row>
    <row r="85" spans="2:25">
      <c r="B85" s="2"/>
      <c r="C85" s="147" t="s">
        <v>1305</v>
      </c>
      <c r="D85" s="748" t="s">
        <v>1138</v>
      </c>
      <c r="E85" s="748"/>
      <c r="F85" s="19"/>
      <c r="G85" s="16"/>
      <c r="H85" s="16"/>
      <c r="I85" s="16"/>
      <c r="J85" s="16"/>
      <c r="K85" s="16"/>
      <c r="L85" s="16"/>
      <c r="S85"/>
      <c r="T85"/>
      <c r="U85"/>
      <c r="V85"/>
      <c r="W85"/>
      <c r="X85"/>
      <c r="Y85"/>
    </row>
    <row r="86" spans="2:25">
      <c r="B86" s="2"/>
      <c r="C86" s="85"/>
      <c r="D86" s="16"/>
      <c r="E86" s="15"/>
      <c r="F86" s="19"/>
      <c r="G86" s="16"/>
      <c r="H86" s="16"/>
      <c r="I86" s="16"/>
      <c r="J86" s="16"/>
      <c r="K86" s="16"/>
      <c r="L86" s="16"/>
      <c r="S86"/>
      <c r="T86"/>
      <c r="U86"/>
      <c r="V86"/>
      <c r="W86"/>
      <c r="X86"/>
      <c r="Y86"/>
    </row>
    <row r="87" spans="2:25">
      <c r="B87" s="2"/>
      <c r="C87" s="28" t="s">
        <v>786</v>
      </c>
      <c r="D87" s="141">
        <v>1</v>
      </c>
      <c r="E87" s="749" t="s">
        <v>1032</v>
      </c>
      <c r="F87" s="749"/>
      <c r="G87" s="749"/>
      <c r="H87" s="16"/>
      <c r="I87" s="16"/>
      <c r="J87" s="16"/>
      <c r="K87" s="16"/>
      <c r="L87" s="16"/>
      <c r="S87"/>
      <c r="T87"/>
      <c r="U87"/>
      <c r="V87"/>
      <c r="W87"/>
      <c r="X87"/>
      <c r="Y87"/>
    </row>
    <row r="88" spans="2:25">
      <c r="B88" s="2"/>
      <c r="C88" s="19"/>
      <c r="D88" s="28"/>
      <c r="E88" s="750" t="s">
        <v>1183</v>
      </c>
      <c r="F88" s="751"/>
      <c r="G88" s="751"/>
      <c r="H88" s="16"/>
      <c r="I88" s="16"/>
      <c r="J88" s="16"/>
      <c r="K88" s="16"/>
      <c r="L88" s="16"/>
      <c r="S88"/>
      <c r="T88"/>
      <c r="U88"/>
      <c r="V88"/>
      <c r="W88"/>
      <c r="X88"/>
      <c r="Y88"/>
    </row>
    <row r="89" spans="2:25">
      <c r="B89" s="2"/>
      <c r="C89" s="85"/>
      <c r="D89" s="28">
        <v>2</v>
      </c>
      <c r="E89" s="749" t="s">
        <v>1008</v>
      </c>
      <c r="F89" s="749"/>
      <c r="G89" s="749"/>
      <c r="H89" s="16"/>
      <c r="I89" s="16"/>
      <c r="J89" s="16"/>
      <c r="K89" s="16"/>
      <c r="L89" s="16"/>
      <c r="S89"/>
      <c r="T89"/>
      <c r="U89"/>
      <c r="V89"/>
      <c r="W89"/>
      <c r="X89"/>
      <c r="Y89"/>
    </row>
    <row r="90" spans="2:25">
      <c r="B90" s="2"/>
      <c r="C90" s="85"/>
      <c r="D90" s="28"/>
      <c r="E90" s="750" t="s">
        <v>1009</v>
      </c>
      <c r="F90" s="751"/>
      <c r="G90" s="751"/>
      <c r="H90" s="16"/>
      <c r="I90" s="16"/>
      <c r="J90" s="16"/>
      <c r="K90" s="16"/>
      <c r="L90" s="16"/>
      <c r="S90"/>
      <c r="T90"/>
      <c r="U90"/>
      <c r="V90"/>
      <c r="W90"/>
      <c r="X90"/>
      <c r="Y90"/>
    </row>
    <row r="91" spans="2:25">
      <c r="B91" s="2"/>
      <c r="C91"/>
      <c r="D91" s="141">
        <v>3</v>
      </c>
      <c r="E91" s="736" t="s">
        <v>1010</v>
      </c>
      <c r="F91" s="736"/>
      <c r="G91" s="736"/>
      <c r="H91" s="16"/>
      <c r="I91" s="16"/>
      <c r="J91" s="16"/>
      <c r="K91" s="16"/>
      <c r="L91" s="16"/>
      <c r="S91"/>
      <c r="T91"/>
      <c r="U91"/>
      <c r="V91"/>
      <c r="W91"/>
      <c r="X91"/>
      <c r="Y91"/>
    </row>
    <row r="92" spans="2:25">
      <c r="B92" s="2"/>
      <c r="C92"/>
      <c r="D92" s="141"/>
      <c r="E92" s="746" t="s">
        <v>1353</v>
      </c>
      <c r="F92" s="746"/>
      <c r="G92" s="746"/>
      <c r="H92" s="16"/>
      <c r="I92" s="16"/>
      <c r="J92" s="16"/>
      <c r="K92" s="16"/>
      <c r="L92" s="16"/>
      <c r="S92"/>
      <c r="T92"/>
      <c r="U92"/>
      <c r="V92"/>
      <c r="W92"/>
      <c r="X92"/>
      <c r="Y92"/>
    </row>
    <row r="93" spans="2:25">
      <c r="B93" s="2"/>
      <c r="C93"/>
      <c r="D93" s="141">
        <v>4</v>
      </c>
      <c r="E93" s="736" t="s">
        <v>1035</v>
      </c>
      <c r="F93" s="736"/>
      <c r="G93" s="736"/>
      <c r="H93" s="16"/>
      <c r="I93" s="16"/>
      <c r="J93" s="16"/>
      <c r="K93" s="16"/>
      <c r="L93" s="16"/>
      <c r="S93"/>
      <c r="T93"/>
      <c r="U93"/>
      <c r="V93"/>
      <c r="W93"/>
      <c r="X93"/>
      <c r="Y93"/>
    </row>
    <row r="94" spans="2:25">
      <c r="B94" s="2"/>
      <c r="C94"/>
      <c r="D94" s="16"/>
      <c r="E94" s="746" t="s">
        <v>1036</v>
      </c>
      <c r="F94" s="746"/>
      <c r="G94" s="746"/>
      <c r="H94" s="16"/>
      <c r="I94" s="16"/>
      <c r="J94" s="16"/>
      <c r="K94" s="16"/>
      <c r="L94" s="16"/>
      <c r="S94"/>
      <c r="T94"/>
      <c r="U94"/>
      <c r="V94"/>
      <c r="W94"/>
      <c r="X94"/>
      <c r="Y94"/>
    </row>
  </sheetData>
  <sheetCalcPr fullCalcOnLoad="1"/>
  <mergeCells count="38">
    <mergeCell ref="AJ12:AK12"/>
    <mergeCell ref="AL12:AM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E91:G91"/>
    <mergeCell ref="E92:G92"/>
    <mergeCell ref="E93:G93"/>
    <mergeCell ref="E94:G94"/>
    <mergeCell ref="E89:G89"/>
    <mergeCell ref="E90:G90"/>
    <mergeCell ref="K3:N3"/>
    <mergeCell ref="K4:P4"/>
    <mergeCell ref="K5:P5"/>
    <mergeCell ref="K6:P6"/>
    <mergeCell ref="K7:P7"/>
    <mergeCell ref="E88:G88"/>
    <mergeCell ref="D84:E84"/>
    <mergeCell ref="O12:P12"/>
    <mergeCell ref="D82:E82"/>
    <mergeCell ref="J82:K82"/>
    <mergeCell ref="D83:E83"/>
    <mergeCell ref="J83:K83"/>
    <mergeCell ref="W12:Y12"/>
    <mergeCell ref="K8:P8"/>
    <mergeCell ref="K9:P9"/>
    <mergeCell ref="D85:E85"/>
    <mergeCell ref="E87:G87"/>
    <mergeCell ref="S12:V12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91"/>
  <sheetViews>
    <sheetView topLeftCell="AE1" workbookViewId="0">
      <selection activeCell="AU24" sqref="AU24"/>
    </sheetView>
  </sheetViews>
  <sheetFormatPr baseColWidth="10" defaultColWidth="8.83203125" defaultRowHeight="12"/>
  <cols>
    <col min="1" max="1" width="19.664062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6" bestFit="1" customWidth="1" collapsed="1"/>
    <col min="6" max="6" width="15.6640625" style="140" customWidth="1" collapsed="1"/>
    <col min="7" max="8" width="7.6640625" style="140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8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6"/>
      <c r="P3" s="16"/>
      <c r="Q3" s="100"/>
      <c r="R3" s="100"/>
      <c r="S3"/>
      <c r="T3"/>
      <c r="U3"/>
      <c r="V3"/>
      <c r="W3"/>
      <c r="X3"/>
      <c r="Y3"/>
    </row>
    <row r="4" spans="1:47">
      <c r="A4" s="3" t="s">
        <v>270</v>
      </c>
      <c r="B4" s="3"/>
      <c r="C4" s="141"/>
      <c r="D4" s="148"/>
      <c r="E4" s="141"/>
      <c r="F4" s="738" t="s">
        <v>622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Q4" s="100"/>
      <c r="R4" s="100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481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Q5" s="100"/>
      <c r="R5" s="100"/>
      <c r="S5"/>
      <c r="T5"/>
      <c r="U5"/>
      <c r="V5"/>
      <c r="W5"/>
      <c r="X5"/>
      <c r="Y5"/>
    </row>
    <row r="6" spans="1:47">
      <c r="A6" s="67" t="s">
        <v>1302</v>
      </c>
      <c r="B6" s="131" t="s">
        <v>1303</v>
      </c>
      <c r="C6" s="141" t="s">
        <v>1304</v>
      </c>
      <c r="D6" s="148" t="s">
        <v>1305</v>
      </c>
      <c r="E6" s="141"/>
      <c r="F6" s="742" t="s">
        <v>143</v>
      </c>
      <c r="G6" s="742"/>
      <c r="H6" s="742"/>
      <c r="I6" s="742"/>
      <c r="J6" s="26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>
      <c r="A7" s="67" t="s">
        <v>1220</v>
      </c>
      <c r="B7" s="131" t="s">
        <v>1123</v>
      </c>
      <c r="C7" s="141" t="s">
        <v>1124</v>
      </c>
      <c r="D7" s="148" t="s">
        <v>1125</v>
      </c>
      <c r="E7" s="141"/>
      <c r="F7" s="742" t="s">
        <v>392</v>
      </c>
      <c r="G7" s="742"/>
      <c r="H7" s="742"/>
      <c r="I7" s="742"/>
      <c r="J7" s="26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>
      <c r="A8" s="67" t="s">
        <v>1127</v>
      </c>
      <c r="B8" s="67" t="s">
        <v>1128</v>
      </c>
      <c r="C8" s="141" t="s">
        <v>1129</v>
      </c>
      <c r="D8" s="148" t="s">
        <v>1130</v>
      </c>
      <c r="E8" s="19"/>
      <c r="F8" s="738" t="s">
        <v>1205</v>
      </c>
      <c r="G8" s="738"/>
      <c r="H8" s="738"/>
      <c r="I8" s="738"/>
      <c r="J8" s="7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141"/>
      <c r="D9" s="148"/>
      <c r="E9" s="19"/>
      <c r="F9" s="738" t="s">
        <v>1206</v>
      </c>
      <c r="G9" s="738"/>
      <c r="H9" s="738"/>
      <c r="I9" s="738"/>
      <c r="J9" s="7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1"/>
      <c r="D11" s="148"/>
      <c r="E11" s="19"/>
      <c r="G11" s="16"/>
      <c r="H11" s="16"/>
      <c r="I11" s="44"/>
      <c r="J11" s="130"/>
      <c r="K11" s="130"/>
      <c r="L11" s="130"/>
      <c r="N11" s="75"/>
      <c r="O11" s="16"/>
      <c r="P11" s="16"/>
      <c r="Q11" s="100"/>
      <c r="R11" s="100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>
      <c r="A14" t="s">
        <v>1265</v>
      </c>
      <c r="B14" t="s">
        <v>1335</v>
      </c>
      <c r="C14" s="15">
        <v>8.4027777777777771E-2</v>
      </c>
      <c r="D14" s="15">
        <v>0</v>
      </c>
      <c r="E14" s="16">
        <v>10</v>
      </c>
      <c r="F14" s="16" t="s">
        <v>744</v>
      </c>
      <c r="G14" s="140">
        <v>1190</v>
      </c>
      <c r="H14" s="140">
        <v>1101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O14" s="140">
        <v>266.60000000000002</v>
      </c>
      <c r="P14" s="140">
        <v>269.5</v>
      </c>
      <c r="S14"/>
      <c r="T14" s="359"/>
      <c r="U14" s="437"/>
      <c r="V14" s="342"/>
      <c r="W14"/>
      <c r="X14"/>
      <c r="Y14"/>
    </row>
    <row r="15" spans="1:47">
      <c r="A15" t="s">
        <v>834</v>
      </c>
      <c r="B15" t="s">
        <v>1266</v>
      </c>
      <c r="C15" s="15">
        <v>0.11041666666666666</v>
      </c>
      <c r="D15" s="15">
        <v>0</v>
      </c>
      <c r="E15" s="16">
        <v>30</v>
      </c>
      <c r="F15" s="16" t="s">
        <v>744</v>
      </c>
      <c r="G15" s="140">
        <v>1190</v>
      </c>
      <c r="H15" s="140">
        <v>996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5891.451</v>
      </c>
      <c r="O15" s="140">
        <v>266.5</v>
      </c>
      <c r="P15" s="140">
        <v>270</v>
      </c>
      <c r="S15"/>
      <c r="T15" s="359"/>
      <c r="U15" s="437"/>
      <c r="V15" s="342"/>
      <c r="W15"/>
      <c r="X15"/>
      <c r="Y15"/>
    </row>
    <row r="16" spans="1:47">
      <c r="A16" s="45" t="s">
        <v>834</v>
      </c>
      <c r="B16" s="45" t="s">
        <v>1339</v>
      </c>
      <c r="C16" s="15">
        <v>0.13819444444444443</v>
      </c>
      <c r="D16" s="15">
        <v>0</v>
      </c>
      <c r="E16" s="16">
        <v>30</v>
      </c>
      <c r="F16" s="16" t="s">
        <v>744</v>
      </c>
      <c r="G16" s="140">
        <v>1070</v>
      </c>
      <c r="H16" s="140">
        <v>876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5891.451</v>
      </c>
      <c r="O16" s="140">
        <v>266.5</v>
      </c>
      <c r="P16" s="140">
        <v>270</v>
      </c>
      <c r="S16"/>
      <c r="T16" s="360"/>
      <c r="U16" s="438"/>
      <c r="V16" s="342"/>
      <c r="W16"/>
      <c r="X16"/>
      <c r="Y16"/>
    </row>
    <row r="17" spans="1:47">
      <c r="A17" t="s">
        <v>835</v>
      </c>
      <c r="B17" t="s">
        <v>1340</v>
      </c>
      <c r="C17" s="15">
        <v>0.15</v>
      </c>
      <c r="D17" s="15">
        <v>0</v>
      </c>
      <c r="E17" s="16">
        <v>30</v>
      </c>
      <c r="F17" s="16" t="s">
        <v>1038</v>
      </c>
      <c r="G17" s="140">
        <v>880</v>
      </c>
      <c r="H17" s="140">
        <v>866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t="s">
        <v>1063</v>
      </c>
      <c r="O17" s="140">
        <v>266.8</v>
      </c>
      <c r="P17" s="140">
        <v>266</v>
      </c>
      <c r="S17"/>
      <c r="T17" s="360"/>
      <c r="U17" s="438"/>
      <c r="V17" s="342"/>
      <c r="W17"/>
      <c r="X17"/>
      <c r="Y17"/>
    </row>
    <row r="18" spans="1:47">
      <c r="A18" t="s">
        <v>1309</v>
      </c>
      <c r="B18" t="s">
        <v>1269</v>
      </c>
      <c r="C18" s="15">
        <v>0.16458333333333333</v>
      </c>
      <c r="E18" s="16">
        <v>30</v>
      </c>
      <c r="F18" s="16" t="s">
        <v>1039</v>
      </c>
      <c r="G18" s="140">
        <v>870</v>
      </c>
      <c r="H18" s="140">
        <v>782</v>
      </c>
      <c r="I18" t="s">
        <v>638</v>
      </c>
      <c r="J18" s="16" t="s">
        <v>621</v>
      </c>
      <c r="K18" s="16">
        <v>4</v>
      </c>
      <c r="L18" s="16">
        <v>180</v>
      </c>
      <c r="M18" s="19">
        <v>7698.9647000000004</v>
      </c>
      <c r="N18" t="s">
        <v>367</v>
      </c>
      <c r="S18" s="431" t="s">
        <v>1188</v>
      </c>
      <c r="T18" s="360"/>
      <c r="U18" s="438"/>
      <c r="V18" s="342"/>
      <c r="W18"/>
      <c r="X18"/>
      <c r="Y18"/>
      <c r="Z18" s="489">
        <v>129.01310000000001</v>
      </c>
      <c r="AA18" s="489">
        <v>13.26614</v>
      </c>
      <c r="AB18" s="486">
        <v>91.517099999999999</v>
      </c>
      <c r="AC18" s="486">
        <v>27.9894</v>
      </c>
      <c r="AD18" s="488">
        <v>4.2772392030999997</v>
      </c>
      <c r="AE18" s="486">
        <v>2.121</v>
      </c>
      <c r="AF18" s="486">
        <v>0.33600000000000002</v>
      </c>
      <c r="AG18" s="486">
        <v>3.65</v>
      </c>
      <c r="AH18" s="486">
        <v>98.850999999999999</v>
      </c>
      <c r="AI18" s="485">
        <v>1777.9749999999999</v>
      </c>
      <c r="AJ18" s="486">
        <v>359.34820000000002</v>
      </c>
      <c r="AK18" s="486">
        <v>6.7502300000000002</v>
      </c>
      <c r="AL18" s="486">
        <v>348.14537999999999</v>
      </c>
      <c r="AM18" s="486">
        <v>1.5791200000000001</v>
      </c>
      <c r="AN18" s="484">
        <v>147564118.30000001</v>
      </c>
      <c r="AO18" s="487">
        <v>-4.7541E-2</v>
      </c>
      <c r="AP18" s="484">
        <v>403116.59412999998</v>
      </c>
      <c r="AQ18" s="487">
        <v>-0.34387420000000002</v>
      </c>
      <c r="AR18" s="486">
        <v>167.6533</v>
      </c>
      <c r="AS18" s="484" t="s">
        <v>473</v>
      </c>
      <c r="AT18" s="486">
        <v>12.3134</v>
      </c>
    </row>
    <row r="19" spans="1:47">
      <c r="A19" t="s">
        <v>749</v>
      </c>
      <c r="B19" t="s">
        <v>1244</v>
      </c>
      <c r="C19" s="15">
        <v>0.18055555555555555</v>
      </c>
      <c r="E19" s="16">
        <v>600</v>
      </c>
      <c r="F19" s="16" t="s">
        <v>1039</v>
      </c>
      <c r="G19" s="140">
        <v>870</v>
      </c>
      <c r="H19" s="140">
        <v>782</v>
      </c>
      <c r="I19" t="s">
        <v>606</v>
      </c>
      <c r="J19" s="16" t="s">
        <v>621</v>
      </c>
      <c r="K19" s="16">
        <v>4</v>
      </c>
      <c r="L19" s="16">
        <v>180</v>
      </c>
      <c r="M19" s="19">
        <v>7698.9647000000004</v>
      </c>
      <c r="S19" s="431" t="s">
        <v>1262</v>
      </c>
      <c r="T19" s="360">
        <v>0</v>
      </c>
      <c r="U19" s="438">
        <v>0</v>
      </c>
      <c r="V19" s="431" t="s">
        <v>13</v>
      </c>
      <c r="W19" s="485">
        <v>-89.909485707393117</v>
      </c>
      <c r="X19" s="485">
        <v>-4.5369934368459521</v>
      </c>
      <c r="Y19" s="485">
        <v>175.65173159804408</v>
      </c>
      <c r="Z19" s="489">
        <v>129.19843</v>
      </c>
      <c r="AA19" s="489">
        <v>13.22809</v>
      </c>
      <c r="AB19" s="486">
        <v>95.385000000000005</v>
      </c>
      <c r="AC19" s="486">
        <v>33.757199999999997</v>
      </c>
      <c r="AD19" s="488">
        <v>4.7451835614000002</v>
      </c>
      <c r="AE19" s="486">
        <v>1.7949999999999999</v>
      </c>
      <c r="AF19" s="486">
        <v>0.28399999999999997</v>
      </c>
      <c r="AG19" s="486">
        <v>3.65</v>
      </c>
      <c r="AH19" s="486">
        <v>98.822999999999993</v>
      </c>
      <c r="AI19" s="485">
        <v>1780.452</v>
      </c>
      <c r="AJ19" s="486">
        <v>359.27737999999999</v>
      </c>
      <c r="AK19" s="486">
        <v>6.7411799999999999</v>
      </c>
      <c r="AL19" s="486">
        <v>347.90951000000001</v>
      </c>
      <c r="AM19" s="486">
        <v>1.5791299999999999</v>
      </c>
      <c r="AN19" s="484">
        <v>147564035.80000001</v>
      </c>
      <c r="AO19" s="487">
        <v>-5.0663699999999999E-2</v>
      </c>
      <c r="AP19" s="484">
        <v>402555.71315999998</v>
      </c>
      <c r="AQ19" s="487">
        <v>-0.32307180000000002</v>
      </c>
      <c r="AR19" s="486">
        <v>167.50710000000001</v>
      </c>
      <c r="AS19" s="484" t="s">
        <v>473</v>
      </c>
      <c r="AT19" s="486">
        <v>12.459300000000001</v>
      </c>
    </row>
    <row r="20" spans="1:47">
      <c r="A20" t="s">
        <v>749</v>
      </c>
      <c r="B20" t="s">
        <v>1221</v>
      </c>
      <c r="C20" s="15">
        <v>0.19097222222222221</v>
      </c>
      <c r="E20" s="16">
        <v>600</v>
      </c>
      <c r="F20" s="16" t="s">
        <v>1039</v>
      </c>
      <c r="G20" s="140">
        <v>870</v>
      </c>
      <c r="H20" s="140">
        <v>782</v>
      </c>
      <c r="I20" t="s">
        <v>482</v>
      </c>
      <c r="J20" s="16" t="s">
        <v>621</v>
      </c>
      <c r="K20" s="16">
        <v>4</v>
      </c>
      <c r="L20" s="16">
        <v>180</v>
      </c>
      <c r="M20" s="19">
        <v>7698.9647000000004</v>
      </c>
      <c r="S20" s="431" t="s">
        <v>1262</v>
      </c>
      <c r="T20" s="360">
        <v>0</v>
      </c>
      <c r="U20" s="438">
        <v>0</v>
      </c>
      <c r="V20" s="431" t="s">
        <v>203</v>
      </c>
      <c r="W20" s="485">
        <v>-90.171731330790493</v>
      </c>
      <c r="X20" s="485">
        <v>-2.4136139060230319</v>
      </c>
      <c r="Y20" s="485">
        <v>402.23558840052965</v>
      </c>
      <c r="Z20" s="489">
        <v>129.2937</v>
      </c>
      <c r="AA20" s="489">
        <v>13.207050000000001</v>
      </c>
      <c r="AB20" s="486">
        <v>97.596800000000002</v>
      </c>
      <c r="AC20" s="486">
        <v>36.836100000000002</v>
      </c>
      <c r="AD20" s="488">
        <v>4.9958680389000003</v>
      </c>
      <c r="AE20" s="486">
        <v>1.6639999999999999</v>
      </c>
      <c r="AF20" s="486">
        <v>0.26300000000000001</v>
      </c>
      <c r="AG20" s="486">
        <v>3.65</v>
      </c>
      <c r="AH20" s="486">
        <v>98.808999999999997</v>
      </c>
      <c r="AI20" s="485">
        <v>1781.713</v>
      </c>
      <c r="AJ20" s="486">
        <v>359.23581000000001</v>
      </c>
      <c r="AK20" s="486">
        <v>6.73787</v>
      </c>
      <c r="AL20" s="486">
        <v>347.78314999999998</v>
      </c>
      <c r="AM20" s="486">
        <v>1.5791299999999999</v>
      </c>
      <c r="AN20" s="484">
        <v>147563989.40000001</v>
      </c>
      <c r="AO20" s="487">
        <v>-5.2335800000000002E-2</v>
      </c>
      <c r="AP20" s="484">
        <v>402270.72365</v>
      </c>
      <c r="AQ20" s="487">
        <v>-0.31003750000000002</v>
      </c>
      <c r="AR20" s="486">
        <v>167.43119999999999</v>
      </c>
      <c r="AS20" s="484" t="s">
        <v>473</v>
      </c>
      <c r="AT20" s="486">
        <v>12.5349</v>
      </c>
    </row>
    <row r="21" spans="1:47">
      <c r="A21" t="s">
        <v>836</v>
      </c>
      <c r="B21" t="s">
        <v>1182</v>
      </c>
      <c r="C21" s="15">
        <v>0.19999999999999998</v>
      </c>
      <c r="E21" s="16">
        <v>600</v>
      </c>
      <c r="F21" s="16" t="s">
        <v>1039</v>
      </c>
      <c r="G21" s="140">
        <v>870</v>
      </c>
      <c r="H21" s="140">
        <v>782</v>
      </c>
      <c r="I21" t="s">
        <v>703</v>
      </c>
      <c r="J21" s="156" t="s">
        <v>621</v>
      </c>
      <c r="K21" s="156">
        <v>4</v>
      </c>
      <c r="L21" s="156">
        <v>180</v>
      </c>
      <c r="M21" s="19">
        <v>7698.9647000000004</v>
      </c>
      <c r="S21" s="431" t="s">
        <v>1100</v>
      </c>
      <c r="T21" s="360">
        <v>0</v>
      </c>
      <c r="U21" s="438">
        <v>0</v>
      </c>
      <c r="V21" s="431" t="s">
        <v>12</v>
      </c>
      <c r="W21" s="485">
        <v>87.279710572744193</v>
      </c>
      <c r="X21" s="485">
        <v>-13.589991878030592</v>
      </c>
      <c r="Y21" s="485">
        <v>175.41944173963407</v>
      </c>
      <c r="Z21" s="489">
        <v>129.37411</v>
      </c>
      <c r="AA21" s="489">
        <v>13.188409999999999</v>
      </c>
      <c r="AB21" s="486">
        <v>99.6173</v>
      </c>
      <c r="AC21" s="486">
        <v>39.492899999999999</v>
      </c>
      <c r="AD21" s="488">
        <v>5.2131279192999997</v>
      </c>
      <c r="AE21" s="486">
        <v>1.569</v>
      </c>
      <c r="AF21" s="486">
        <v>0.248</v>
      </c>
      <c r="AG21" s="486">
        <v>3.65</v>
      </c>
      <c r="AH21" s="486">
        <v>98.796999999999997</v>
      </c>
      <c r="AI21" s="485">
        <v>1782.7639999999999</v>
      </c>
      <c r="AJ21" s="486">
        <v>359.19783999999999</v>
      </c>
      <c r="AK21" s="486">
        <v>6.7358900000000004</v>
      </c>
      <c r="AL21" s="486">
        <v>347.67363999999998</v>
      </c>
      <c r="AM21" s="486">
        <v>1.57914</v>
      </c>
      <c r="AN21" s="484">
        <v>147563948</v>
      </c>
      <c r="AO21" s="487">
        <v>-5.3784400000000003E-2</v>
      </c>
      <c r="AP21" s="484">
        <v>402033.64129</v>
      </c>
      <c r="AQ21" s="487">
        <v>-0.2977243</v>
      </c>
      <c r="AR21" s="486">
        <v>167.36680000000001</v>
      </c>
      <c r="AS21" s="484" t="s">
        <v>473</v>
      </c>
      <c r="AT21" s="486">
        <v>12.5992</v>
      </c>
    </row>
    <row r="22" spans="1:47">
      <c r="A22" t="s">
        <v>749</v>
      </c>
      <c r="B22" t="s">
        <v>582</v>
      </c>
      <c r="C22" s="15">
        <v>0.21041666666666667</v>
      </c>
      <c r="E22" s="16">
        <v>600</v>
      </c>
      <c r="F22" s="16" t="s">
        <v>1039</v>
      </c>
      <c r="G22" s="140">
        <v>870</v>
      </c>
      <c r="H22" s="140">
        <v>782</v>
      </c>
      <c r="I22" t="s">
        <v>606</v>
      </c>
      <c r="J22" s="156" t="s">
        <v>621</v>
      </c>
      <c r="K22" s="156">
        <v>4</v>
      </c>
      <c r="L22" s="156">
        <v>120</v>
      </c>
      <c r="M22" s="19">
        <v>7698.9647000000004</v>
      </c>
      <c r="N22" t="s">
        <v>994</v>
      </c>
      <c r="S22" s="431" t="s">
        <v>1262</v>
      </c>
      <c r="T22" s="360">
        <v>0</v>
      </c>
      <c r="U22" s="438">
        <v>0</v>
      </c>
      <c r="V22" s="431" t="s">
        <v>13</v>
      </c>
      <c r="W22" s="485">
        <v>-89.969428869130113</v>
      </c>
      <c r="X22" s="485">
        <v>-5.1609063231868832</v>
      </c>
      <c r="Y22" s="485">
        <v>116.86818721495661</v>
      </c>
      <c r="Z22" s="489">
        <v>129.46449999999999</v>
      </c>
      <c r="AA22" s="489">
        <v>13.166399999999999</v>
      </c>
      <c r="AB22" s="486">
        <v>102.0955</v>
      </c>
      <c r="AC22" s="486">
        <v>42.539299999999997</v>
      </c>
      <c r="AD22" s="488">
        <v>5.4638123967999999</v>
      </c>
      <c r="AE22" s="486">
        <v>1.4770000000000001</v>
      </c>
      <c r="AF22" s="486">
        <v>0.23400000000000001</v>
      </c>
      <c r="AG22" s="486">
        <v>3.66</v>
      </c>
      <c r="AH22" s="486">
        <v>98.783000000000001</v>
      </c>
      <c r="AI22" s="485">
        <v>1783.923</v>
      </c>
      <c r="AJ22" s="486">
        <v>359.15190999999999</v>
      </c>
      <c r="AK22" s="486">
        <v>6.7346399999999997</v>
      </c>
      <c r="AL22" s="486">
        <v>347.54728</v>
      </c>
      <c r="AM22" s="486">
        <v>1.57914</v>
      </c>
      <c r="AN22" s="484">
        <v>147563898.90000001</v>
      </c>
      <c r="AO22" s="487">
        <v>-5.5455499999999998E-2</v>
      </c>
      <c r="AP22" s="484">
        <v>401772.50546999997</v>
      </c>
      <c r="AQ22" s="487">
        <v>-0.28239340000000002</v>
      </c>
      <c r="AR22" s="486">
        <v>167.29400000000001</v>
      </c>
      <c r="AS22" s="484" t="s">
        <v>473</v>
      </c>
      <c r="AT22" s="486">
        <v>12.671900000000001</v>
      </c>
    </row>
    <row r="23" spans="1:47">
      <c r="A23" t="s">
        <v>475</v>
      </c>
      <c r="B23" t="s">
        <v>794</v>
      </c>
      <c r="C23" s="15">
        <v>0.22013888888888888</v>
      </c>
      <c r="E23" s="16">
        <v>600</v>
      </c>
      <c r="F23" s="16" t="s">
        <v>744</v>
      </c>
      <c r="G23" s="140">
        <v>1190</v>
      </c>
      <c r="H23" s="140">
        <v>1101</v>
      </c>
      <c r="I23" t="s">
        <v>606</v>
      </c>
      <c r="J23" s="156" t="s">
        <v>621</v>
      </c>
      <c r="K23" s="156">
        <v>4</v>
      </c>
      <c r="L23" s="327">
        <v>120</v>
      </c>
      <c r="M23" s="19">
        <v>5889.9508999999998</v>
      </c>
      <c r="N23" t="s">
        <v>994</v>
      </c>
      <c r="S23" s="431" t="s">
        <v>1262</v>
      </c>
      <c r="T23" s="360">
        <v>0</v>
      </c>
      <c r="U23" s="438">
        <v>0</v>
      </c>
      <c r="V23" s="431" t="s">
        <v>13</v>
      </c>
      <c r="W23" s="485">
        <v>-90.016226906940702</v>
      </c>
      <c r="X23" s="485">
        <v>-5.1586535706413876</v>
      </c>
      <c r="Y23" s="485">
        <v>116.79473047309375</v>
      </c>
      <c r="Z23" s="489">
        <v>129.54668000000001</v>
      </c>
      <c r="AA23" s="489">
        <v>13.145339999999999</v>
      </c>
      <c r="AB23" s="486">
        <v>104.5818</v>
      </c>
      <c r="AC23" s="486">
        <v>45.357500000000002</v>
      </c>
      <c r="AD23" s="488">
        <v>5.6977845756000001</v>
      </c>
      <c r="AE23" s="486">
        <v>1.403</v>
      </c>
      <c r="AF23" s="486">
        <v>0.222</v>
      </c>
      <c r="AG23" s="486">
        <v>3.66</v>
      </c>
      <c r="AH23" s="486">
        <v>98.77</v>
      </c>
      <c r="AI23" s="485">
        <v>1784.9480000000001</v>
      </c>
      <c r="AJ23" s="486">
        <v>359.1071</v>
      </c>
      <c r="AK23" s="486">
        <v>6.73447</v>
      </c>
      <c r="AL23" s="486">
        <v>347.42935</v>
      </c>
      <c r="AM23" s="486">
        <v>1.5791500000000001</v>
      </c>
      <c r="AN23" s="484">
        <v>147563851.59999999</v>
      </c>
      <c r="AO23" s="487">
        <v>-5.7014599999999999E-2</v>
      </c>
      <c r="AP23" s="484">
        <v>401541.67593000003</v>
      </c>
      <c r="AQ23" s="487">
        <v>-0.26705020000000002</v>
      </c>
      <c r="AR23" s="486">
        <v>167.22720000000001</v>
      </c>
      <c r="AS23" s="484" t="s">
        <v>473</v>
      </c>
      <c r="AT23" s="486">
        <v>12.7384</v>
      </c>
    </row>
    <row r="24" spans="1:47">
      <c r="A24" t="s">
        <v>487</v>
      </c>
      <c r="B24" t="s">
        <v>795</v>
      </c>
      <c r="C24" s="15">
        <v>0.2298611111111111</v>
      </c>
      <c r="E24" s="16">
        <v>600</v>
      </c>
      <c r="F24" s="16" t="s">
        <v>744</v>
      </c>
      <c r="G24" s="140">
        <v>1190</v>
      </c>
      <c r="H24" s="140">
        <v>1101</v>
      </c>
      <c r="I24" t="s">
        <v>606</v>
      </c>
      <c r="J24" s="156" t="s">
        <v>621</v>
      </c>
      <c r="K24" s="156">
        <v>4</v>
      </c>
      <c r="L24" s="327">
        <v>120</v>
      </c>
      <c r="M24" s="19">
        <v>5889.9508999999998</v>
      </c>
      <c r="N24" t="s">
        <v>994</v>
      </c>
      <c r="S24" s="431" t="s">
        <v>652</v>
      </c>
      <c r="T24" s="360">
        <v>0</v>
      </c>
      <c r="U24" s="438">
        <v>0</v>
      </c>
      <c r="V24" s="431" t="s">
        <v>13</v>
      </c>
      <c r="W24" s="485">
        <v>-93.458863390687767</v>
      </c>
      <c r="X24" s="485">
        <v>22.539327267653327</v>
      </c>
      <c r="Y24" s="485">
        <v>116.74533284703193</v>
      </c>
      <c r="Z24" s="489">
        <v>129.62684999999999</v>
      </c>
      <c r="AA24" s="489">
        <v>13.123760000000001</v>
      </c>
      <c r="AB24" s="486">
        <v>107.2728</v>
      </c>
      <c r="AC24" s="486">
        <v>48.143700000000003</v>
      </c>
      <c r="AD24" s="488">
        <v>5.9317567544000003</v>
      </c>
      <c r="AE24" s="486">
        <v>1.341</v>
      </c>
      <c r="AF24" s="486">
        <v>0.21199999999999999</v>
      </c>
      <c r="AG24" s="486">
        <v>3.66</v>
      </c>
      <c r="AH24" s="486">
        <v>98.757999999999996</v>
      </c>
      <c r="AI24" s="485">
        <v>1785.9159999999999</v>
      </c>
      <c r="AJ24" s="486">
        <v>359.06054</v>
      </c>
      <c r="AK24" s="486">
        <v>6.7352600000000002</v>
      </c>
      <c r="AL24" s="486">
        <v>347.31141000000002</v>
      </c>
      <c r="AM24" s="486">
        <v>1.5791500000000001</v>
      </c>
      <c r="AN24" s="484">
        <v>147563803.09999999</v>
      </c>
      <c r="AO24" s="487">
        <v>-5.8573100000000003E-2</v>
      </c>
      <c r="AP24" s="484">
        <v>401324.13465999998</v>
      </c>
      <c r="AQ24" s="487">
        <v>-0.25076330000000002</v>
      </c>
      <c r="AR24" s="486">
        <v>167.1617</v>
      </c>
      <c r="AS24" s="484" t="s">
        <v>473</v>
      </c>
      <c r="AT24" s="486">
        <v>12.803800000000001</v>
      </c>
    </row>
    <row r="25" spans="1:47">
      <c r="A25" t="s">
        <v>609</v>
      </c>
      <c r="B25" t="s">
        <v>797</v>
      </c>
      <c r="C25" s="15">
        <v>0.23958333333333334</v>
      </c>
      <c r="E25" s="16">
        <v>600</v>
      </c>
      <c r="F25" s="16" t="s">
        <v>744</v>
      </c>
      <c r="G25" s="140">
        <v>1190</v>
      </c>
      <c r="H25" s="140">
        <v>1101</v>
      </c>
      <c r="I25" t="s">
        <v>703</v>
      </c>
      <c r="J25" s="156" t="s">
        <v>621</v>
      </c>
      <c r="K25" s="156">
        <v>4</v>
      </c>
      <c r="L25" s="327">
        <v>120</v>
      </c>
      <c r="M25" s="19">
        <v>5889.9508999999998</v>
      </c>
      <c r="N25" t="s">
        <v>994</v>
      </c>
      <c r="S25" s="431" t="s">
        <v>1100</v>
      </c>
      <c r="T25" s="360">
        <v>0</v>
      </c>
      <c r="U25" s="438">
        <v>0</v>
      </c>
      <c r="V25" s="431" t="s">
        <v>12</v>
      </c>
      <c r="W25" s="485">
        <v>87.108105505284939</v>
      </c>
      <c r="X25" s="485">
        <v>-13.538753348894128</v>
      </c>
      <c r="Y25" s="485">
        <v>116.67712531461098</v>
      </c>
      <c r="Z25" s="489">
        <v>129.70515</v>
      </c>
      <c r="AA25" s="489">
        <v>13.10163</v>
      </c>
      <c r="AB25" s="486">
        <v>110.2137</v>
      </c>
      <c r="AC25" s="486">
        <v>50.887999999999998</v>
      </c>
      <c r="AD25" s="488">
        <v>6.1657289331999996</v>
      </c>
      <c r="AE25" s="486">
        <v>1.2869999999999999</v>
      </c>
      <c r="AF25" s="486">
        <v>0.20399999999999999</v>
      </c>
      <c r="AG25" s="486">
        <v>3.66</v>
      </c>
      <c r="AH25" s="486">
        <v>98.745000000000005</v>
      </c>
      <c r="AI25" s="485">
        <v>1786.8219999999999</v>
      </c>
      <c r="AJ25" s="486">
        <v>359.01233999999999</v>
      </c>
      <c r="AK25" s="486">
        <v>6.7370099999999997</v>
      </c>
      <c r="AL25" s="486">
        <v>347.19346999999999</v>
      </c>
      <c r="AM25" s="486">
        <v>1.5791599999999999</v>
      </c>
      <c r="AN25" s="484">
        <v>147563753.19999999</v>
      </c>
      <c r="AO25" s="487">
        <v>-6.0131200000000003E-2</v>
      </c>
      <c r="AP25" s="484">
        <v>401120.65058999998</v>
      </c>
      <c r="AQ25" s="487">
        <v>-0.23358999999999999</v>
      </c>
      <c r="AR25" s="486">
        <v>167.09719999999999</v>
      </c>
      <c r="AS25" s="484" t="s">
        <v>473</v>
      </c>
      <c r="AT25" s="486">
        <v>12.8682</v>
      </c>
    </row>
    <row r="26" spans="1:47">
      <c r="A26" t="s">
        <v>257</v>
      </c>
      <c r="B26" t="s">
        <v>798</v>
      </c>
      <c r="C26" s="15">
        <v>0.25069444444444444</v>
      </c>
      <c r="E26" s="16">
        <v>600</v>
      </c>
      <c r="F26" s="16" t="s">
        <v>744</v>
      </c>
      <c r="G26" s="140">
        <v>1190</v>
      </c>
      <c r="H26" s="140">
        <v>1101</v>
      </c>
      <c r="I26" t="s">
        <v>703</v>
      </c>
      <c r="J26" s="156" t="s">
        <v>621</v>
      </c>
      <c r="K26" s="156">
        <v>4</v>
      </c>
      <c r="L26" s="327">
        <v>120</v>
      </c>
      <c r="M26" s="19">
        <v>5889.9508999999998</v>
      </c>
      <c r="N26" t="s">
        <v>994</v>
      </c>
      <c r="S26" s="431" t="s">
        <v>498</v>
      </c>
      <c r="T26" s="360">
        <v>0</v>
      </c>
      <c r="U26" s="438">
        <v>0</v>
      </c>
      <c r="V26" s="431" t="s">
        <v>12</v>
      </c>
      <c r="W26" s="485">
        <v>90.88244980001862</v>
      </c>
      <c r="X26" s="485">
        <v>18.053676072167768</v>
      </c>
      <c r="Y26" s="485">
        <v>116.61346394749262</v>
      </c>
      <c r="Z26" s="489">
        <v>129.79249999999999</v>
      </c>
      <c r="AA26" s="489">
        <v>13.07565</v>
      </c>
      <c r="AB26" s="486">
        <v>113.9525</v>
      </c>
      <c r="AC26" s="486">
        <v>53.957599999999999</v>
      </c>
      <c r="AD26" s="488">
        <v>6.4331257087999996</v>
      </c>
      <c r="AE26" s="486">
        <v>1.236</v>
      </c>
      <c r="AF26" s="486">
        <v>0.19500000000000001</v>
      </c>
      <c r="AG26" s="486">
        <v>3.66</v>
      </c>
      <c r="AH26" s="486">
        <v>98.730999999999995</v>
      </c>
      <c r="AI26" s="485">
        <v>1787.778</v>
      </c>
      <c r="AJ26" s="486">
        <v>358.95542999999998</v>
      </c>
      <c r="AK26" s="486">
        <v>6.74017</v>
      </c>
      <c r="AL26" s="486">
        <v>347.05869000000001</v>
      </c>
      <c r="AM26" s="486">
        <v>1.5791599999999999</v>
      </c>
      <c r="AN26" s="484">
        <v>147563694.69999999</v>
      </c>
      <c r="AO26" s="487">
        <v>-6.1911300000000002E-2</v>
      </c>
      <c r="AP26" s="484">
        <v>400906.23048000003</v>
      </c>
      <c r="AQ26" s="487">
        <v>-0.21295620000000001</v>
      </c>
      <c r="AR26" s="486">
        <v>167.02459999999999</v>
      </c>
      <c r="AS26" s="484" t="s">
        <v>473</v>
      </c>
      <c r="AT26" s="486">
        <v>12.9406</v>
      </c>
    </row>
    <row r="27" spans="1:47">
      <c r="A27" t="s">
        <v>998</v>
      </c>
      <c r="B27" t="s">
        <v>824</v>
      </c>
      <c r="C27" s="15">
        <v>0.26111111111111113</v>
      </c>
      <c r="D27" s="15">
        <v>0</v>
      </c>
      <c r="E27" s="16">
        <v>30</v>
      </c>
      <c r="F27" s="16" t="s">
        <v>744</v>
      </c>
      <c r="G27" s="140">
        <v>1190</v>
      </c>
      <c r="H27" s="140">
        <v>996</v>
      </c>
      <c r="I27" s="35" t="s">
        <v>526</v>
      </c>
      <c r="J27" s="156" t="s">
        <v>620</v>
      </c>
      <c r="K27" s="156">
        <v>4</v>
      </c>
      <c r="L27" s="327">
        <v>120</v>
      </c>
      <c r="M27" s="8">
        <v>5891.451</v>
      </c>
      <c r="N27" t="s">
        <v>994</v>
      </c>
      <c r="S27"/>
      <c r="T27" s="360"/>
      <c r="U27" s="438"/>
      <c r="V27" s="342"/>
      <c r="W27"/>
      <c r="X27"/>
      <c r="Y27"/>
    </row>
    <row r="28" spans="1:47">
      <c r="A28" t="s">
        <v>998</v>
      </c>
      <c r="B28" t="s">
        <v>941</v>
      </c>
      <c r="C28" s="15">
        <v>0.26250000000000001</v>
      </c>
      <c r="D28" s="15">
        <v>0</v>
      </c>
      <c r="E28" s="16">
        <v>30</v>
      </c>
      <c r="F28" s="16" t="s">
        <v>744</v>
      </c>
      <c r="G28" s="140">
        <v>1190</v>
      </c>
      <c r="H28" s="140">
        <v>996</v>
      </c>
      <c r="I28" s="35" t="s">
        <v>526</v>
      </c>
      <c r="J28" s="156" t="s">
        <v>621</v>
      </c>
      <c r="K28" s="156">
        <v>4</v>
      </c>
      <c r="L28" s="156">
        <v>180</v>
      </c>
      <c r="M28" s="8">
        <v>5891.451</v>
      </c>
      <c r="N28" t="s">
        <v>995</v>
      </c>
      <c r="S28"/>
      <c r="T28" s="360"/>
      <c r="U28" s="438"/>
      <c r="V28" s="342"/>
      <c r="W28"/>
      <c r="X28"/>
      <c r="Y28"/>
    </row>
    <row r="29" spans="1:47" s="35" customFormat="1" ht="24">
      <c r="A29" s="35" t="s">
        <v>998</v>
      </c>
      <c r="B29" s="35" t="s">
        <v>562</v>
      </c>
      <c r="C29" s="15">
        <v>0.2673611111111111</v>
      </c>
      <c r="D29" s="15">
        <v>0</v>
      </c>
      <c r="E29" s="16">
        <v>120</v>
      </c>
      <c r="F29" s="16" t="s">
        <v>744</v>
      </c>
      <c r="G29" s="16">
        <v>1190</v>
      </c>
      <c r="H29" s="16">
        <v>996</v>
      </c>
      <c r="I29" s="25" t="s">
        <v>518</v>
      </c>
      <c r="J29" s="156" t="s">
        <v>621</v>
      </c>
      <c r="K29" s="156">
        <v>4</v>
      </c>
      <c r="L29" s="156">
        <v>180</v>
      </c>
      <c r="M29" s="8">
        <v>5891.451</v>
      </c>
      <c r="N29" s="35" t="s">
        <v>995</v>
      </c>
      <c r="O29" s="16"/>
      <c r="P29" s="16"/>
      <c r="Q29" s="16"/>
      <c r="R29" s="16"/>
      <c r="S29" s="339"/>
      <c r="T29" s="360"/>
      <c r="U29" s="438"/>
      <c r="V29" s="342"/>
      <c r="W29" s="436"/>
      <c r="X29" s="436"/>
      <c r="Y29" s="436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>
      <c r="A30" t="s">
        <v>687</v>
      </c>
      <c r="B30" t="s">
        <v>1041</v>
      </c>
      <c r="C30" s="15">
        <v>0.2722222222222222</v>
      </c>
      <c r="E30" s="16">
        <v>600</v>
      </c>
      <c r="F30" s="16" t="s">
        <v>744</v>
      </c>
      <c r="G30" s="140">
        <v>1190</v>
      </c>
      <c r="H30" s="140">
        <v>1101</v>
      </c>
      <c r="I30" t="s">
        <v>703</v>
      </c>
      <c r="J30" s="156" t="s">
        <v>621</v>
      </c>
      <c r="K30" s="156">
        <v>4</v>
      </c>
      <c r="L30" s="156">
        <v>180</v>
      </c>
      <c r="M30" s="19">
        <v>5889.9508999999998</v>
      </c>
      <c r="N30" t="s">
        <v>995</v>
      </c>
      <c r="S30" s="431" t="s">
        <v>1100</v>
      </c>
      <c r="T30" s="360">
        <v>0</v>
      </c>
      <c r="U30" s="438">
        <v>0</v>
      </c>
      <c r="V30" s="431" t="s">
        <v>12</v>
      </c>
      <c r="W30" s="485">
        <v>86.921963773341972</v>
      </c>
      <c r="X30" s="485">
        <v>-13.560679348804062</v>
      </c>
      <c r="Y30" s="485">
        <v>174.77248084636153</v>
      </c>
      <c r="Z30" s="489">
        <v>129.95600999999999</v>
      </c>
      <c r="AA30" s="489">
        <v>13.02308</v>
      </c>
      <c r="AB30" s="486">
        <v>122.74339999999999</v>
      </c>
      <c r="AC30" s="486">
        <v>59.609400000000001</v>
      </c>
      <c r="AD30" s="488">
        <v>6.9512069612999996</v>
      </c>
      <c r="AE30" s="486">
        <v>1.1579999999999999</v>
      </c>
      <c r="AF30" s="486">
        <v>0.183</v>
      </c>
      <c r="AG30" s="486">
        <v>3.67</v>
      </c>
      <c r="AH30" s="486">
        <v>98.703999999999994</v>
      </c>
      <c r="AI30" s="485">
        <v>1789.3710000000001</v>
      </c>
      <c r="AJ30" s="486">
        <v>358.84035999999998</v>
      </c>
      <c r="AK30" s="486">
        <v>6.7497400000000001</v>
      </c>
      <c r="AL30" s="486">
        <v>346.79755</v>
      </c>
      <c r="AM30" s="486">
        <v>1.5791599999999999</v>
      </c>
      <c r="AN30" s="484">
        <v>147563576.30000001</v>
      </c>
      <c r="AO30" s="487">
        <v>-6.5358100000000002E-2</v>
      </c>
      <c r="AP30" s="484">
        <v>400549.32004999998</v>
      </c>
      <c r="AQ30" s="487">
        <v>-0.1702736</v>
      </c>
      <c r="AR30" s="486">
        <v>166.8869</v>
      </c>
      <c r="AS30" s="484" t="s">
        <v>473</v>
      </c>
      <c r="AT30" s="486">
        <v>13.077999999999999</v>
      </c>
    </row>
    <row r="31" spans="1:47">
      <c r="A31" t="s">
        <v>822</v>
      </c>
      <c r="B31" t="s">
        <v>1042</v>
      </c>
      <c r="C31" s="15">
        <v>0.28194444444444444</v>
      </c>
      <c r="E31" s="16">
        <v>600</v>
      </c>
      <c r="F31" s="16" t="s">
        <v>744</v>
      </c>
      <c r="G31" s="140">
        <v>1190</v>
      </c>
      <c r="H31" s="140">
        <v>1101</v>
      </c>
      <c r="I31" t="s">
        <v>704</v>
      </c>
      <c r="J31" s="156" t="s">
        <v>621</v>
      </c>
      <c r="K31" s="156">
        <v>4</v>
      </c>
      <c r="L31" s="156">
        <v>180</v>
      </c>
      <c r="M31" s="19">
        <v>5889.9508999999998</v>
      </c>
      <c r="S31" s="431" t="s">
        <v>1100</v>
      </c>
      <c r="T31" s="360">
        <v>0</v>
      </c>
      <c r="U31" s="438">
        <v>0</v>
      </c>
      <c r="V31" s="431" t="s">
        <v>200</v>
      </c>
      <c r="W31" s="485">
        <v>86.815779663536546</v>
      </c>
      <c r="X31" s="485">
        <v>-13.687377567186468</v>
      </c>
      <c r="Y31" s="485">
        <v>400.38453121057455</v>
      </c>
      <c r="Z31" s="489">
        <v>130.02772999999999</v>
      </c>
      <c r="AA31" s="489">
        <v>12.99835</v>
      </c>
      <c r="AB31" s="486">
        <v>127.6063</v>
      </c>
      <c r="AC31" s="486">
        <v>61.976999999999997</v>
      </c>
      <c r="AD31" s="488">
        <v>7.1851791397999998</v>
      </c>
      <c r="AE31" s="486">
        <v>1.1319999999999999</v>
      </c>
      <c r="AF31" s="486">
        <v>0.17899999999999999</v>
      </c>
      <c r="AG31" s="486">
        <v>3.67</v>
      </c>
      <c r="AH31" s="486">
        <v>98.691999999999993</v>
      </c>
      <c r="AI31" s="485">
        <v>1789.972</v>
      </c>
      <c r="AJ31" s="486">
        <v>358.78665000000001</v>
      </c>
      <c r="AK31" s="486">
        <v>6.7554999999999996</v>
      </c>
      <c r="AL31" s="486">
        <v>346.67961000000003</v>
      </c>
      <c r="AM31" s="486">
        <v>1.57917</v>
      </c>
      <c r="AN31" s="484">
        <v>147563520.69999999</v>
      </c>
      <c r="AO31" s="487">
        <v>-6.6913899999999998E-2</v>
      </c>
      <c r="AP31" s="484">
        <v>400414.77302000002</v>
      </c>
      <c r="AQ31" s="487">
        <v>-0.1499896</v>
      </c>
      <c r="AR31" s="486">
        <v>166.82570000000001</v>
      </c>
      <c r="AS31" s="484" t="s">
        <v>473</v>
      </c>
      <c r="AT31" s="486">
        <v>13.138999999999999</v>
      </c>
    </row>
    <row r="32" spans="1:47">
      <c r="A32" t="s">
        <v>822</v>
      </c>
      <c r="B32" t="s">
        <v>1043</v>
      </c>
      <c r="C32" s="15">
        <v>0.29166666666666669</v>
      </c>
      <c r="E32" s="16">
        <v>600</v>
      </c>
      <c r="F32" s="16" t="s">
        <v>744</v>
      </c>
      <c r="G32" s="140">
        <v>1190</v>
      </c>
      <c r="H32" s="140">
        <v>1101</v>
      </c>
      <c r="I32" t="s">
        <v>943</v>
      </c>
      <c r="J32" s="156" t="s">
        <v>621</v>
      </c>
      <c r="K32" s="156">
        <v>4</v>
      </c>
      <c r="L32" s="156">
        <v>180</v>
      </c>
      <c r="M32" s="19">
        <v>5889.9508999999998</v>
      </c>
      <c r="S32" s="431" t="s">
        <v>1100</v>
      </c>
      <c r="T32" s="360">
        <v>-28</v>
      </c>
      <c r="U32" s="438">
        <v>0</v>
      </c>
      <c r="V32" s="431" t="s">
        <v>12</v>
      </c>
      <c r="W32" s="485">
        <v>86.644970410687847</v>
      </c>
      <c r="X32" s="485">
        <v>-13.91739724162667</v>
      </c>
      <c r="Y32" s="485">
        <v>968.76763055564879</v>
      </c>
      <c r="Z32" s="489">
        <v>130.09834000000001</v>
      </c>
      <c r="AA32" s="489">
        <v>12.97297</v>
      </c>
      <c r="AB32" s="486">
        <v>133.18950000000001</v>
      </c>
      <c r="AC32" s="486">
        <v>64.181299999999993</v>
      </c>
      <c r="AD32" s="488">
        <v>7.4191513183</v>
      </c>
      <c r="AE32" s="486">
        <v>1.1100000000000001</v>
      </c>
      <c r="AF32" s="486">
        <v>0.17599999999999999</v>
      </c>
      <c r="AG32" s="486">
        <v>3.67</v>
      </c>
      <c r="AH32" s="486">
        <v>98.68</v>
      </c>
      <c r="AI32" s="485">
        <v>1790.4960000000001</v>
      </c>
      <c r="AJ32" s="486">
        <v>358.73205999999999</v>
      </c>
      <c r="AK32" s="486">
        <v>6.76213</v>
      </c>
      <c r="AL32" s="486">
        <v>346.56166999999999</v>
      </c>
      <c r="AM32" s="486">
        <v>1.57917</v>
      </c>
      <c r="AN32" s="484">
        <v>147563463.90000001</v>
      </c>
      <c r="AO32" s="487">
        <v>-6.8469199999999994E-2</v>
      </c>
      <c r="AP32" s="484">
        <v>400297.48994</v>
      </c>
      <c r="AQ32" s="487">
        <v>-0.1291805</v>
      </c>
      <c r="AR32" s="486">
        <v>166.76490000000001</v>
      </c>
      <c r="AS32" s="484" t="s">
        <v>473</v>
      </c>
      <c r="AT32" s="486">
        <v>13.1997</v>
      </c>
    </row>
    <row r="33" spans="1:46">
      <c r="A33" t="s">
        <v>822</v>
      </c>
      <c r="B33" t="s">
        <v>1044</v>
      </c>
      <c r="C33" s="15">
        <v>0.30069444444444443</v>
      </c>
      <c r="E33" s="16">
        <v>600</v>
      </c>
      <c r="F33" s="16" t="s">
        <v>744</v>
      </c>
      <c r="G33" s="140">
        <v>1190</v>
      </c>
      <c r="H33" s="140">
        <v>1101</v>
      </c>
      <c r="I33" s="328" t="s">
        <v>944</v>
      </c>
      <c r="J33" s="156" t="s">
        <v>620</v>
      </c>
      <c r="K33" s="156">
        <v>4</v>
      </c>
      <c r="L33" s="156">
        <v>180</v>
      </c>
      <c r="M33" s="19">
        <v>5889.9508999999998</v>
      </c>
      <c r="S33" s="431" t="s">
        <v>1100</v>
      </c>
      <c r="T33" s="360">
        <v>-42</v>
      </c>
      <c r="U33" s="438">
        <v>0</v>
      </c>
      <c r="V33" s="431" t="s">
        <v>12</v>
      </c>
      <c r="W33" s="485">
        <v>86.518859941539844</v>
      </c>
      <c r="X33" s="485">
        <v>-14.031584515181105</v>
      </c>
      <c r="Y33" s="485">
        <v>1365.6467256053611</v>
      </c>
      <c r="Z33" s="489">
        <v>130.16305</v>
      </c>
      <c r="AA33" s="489">
        <v>12.948829999999999</v>
      </c>
      <c r="AB33" s="486">
        <v>139.13</v>
      </c>
      <c r="AC33" s="486">
        <v>66.040499999999994</v>
      </c>
      <c r="AD33" s="488">
        <v>7.6364111982000002</v>
      </c>
      <c r="AE33" s="486">
        <v>1.0940000000000001</v>
      </c>
      <c r="AF33" s="486">
        <v>0.17299999999999999</v>
      </c>
      <c r="AG33" s="486">
        <v>3.67</v>
      </c>
      <c r="AH33" s="486">
        <v>98.668999999999997</v>
      </c>
      <c r="AI33" s="485">
        <v>1790.913</v>
      </c>
      <c r="AJ33" s="486">
        <v>358.68072999999998</v>
      </c>
      <c r="AK33" s="486">
        <v>6.7690299999999999</v>
      </c>
      <c r="AL33" s="486">
        <v>346.45215999999999</v>
      </c>
      <c r="AM33" s="486">
        <v>1.57917</v>
      </c>
      <c r="AN33" s="484">
        <v>147563409.90000001</v>
      </c>
      <c r="AO33" s="487">
        <v>-6.9912799999999997E-2</v>
      </c>
      <c r="AP33" s="484">
        <v>400204.40151</v>
      </c>
      <c r="AQ33" s="487">
        <v>-0.10945340000000001</v>
      </c>
      <c r="AR33" s="486">
        <v>166.70869999999999</v>
      </c>
      <c r="AS33" s="484" t="s">
        <v>473</v>
      </c>
      <c r="AT33" s="486">
        <v>13.255699999999999</v>
      </c>
    </row>
    <row r="34" spans="1:46">
      <c r="A34" t="s">
        <v>822</v>
      </c>
      <c r="B34" t="s">
        <v>874</v>
      </c>
      <c r="C34" s="15">
        <v>0.30902777777777779</v>
      </c>
      <c r="E34" s="16">
        <v>600</v>
      </c>
      <c r="F34" s="16" t="s">
        <v>744</v>
      </c>
      <c r="G34" s="140">
        <v>1190</v>
      </c>
      <c r="H34" s="140">
        <v>1101</v>
      </c>
      <c r="I34" s="328" t="s">
        <v>878</v>
      </c>
      <c r="J34" s="156" t="s">
        <v>620</v>
      </c>
      <c r="K34" s="156">
        <v>4</v>
      </c>
      <c r="L34" s="156">
        <v>180</v>
      </c>
      <c r="M34" s="19">
        <v>5889.9508999999998</v>
      </c>
      <c r="S34" s="431" t="s">
        <v>1100</v>
      </c>
      <c r="T34" s="360">
        <v>-60</v>
      </c>
      <c r="U34" s="438">
        <v>0</v>
      </c>
      <c r="V34" s="431" t="s">
        <v>12</v>
      </c>
      <c r="W34" s="485">
        <v>86.380502937727584</v>
      </c>
      <c r="X34" s="485">
        <v>-14.139844801238549</v>
      </c>
      <c r="Y34" s="485">
        <v>1875.9165752149315</v>
      </c>
      <c r="Z34" s="489">
        <v>130.22217000000001</v>
      </c>
      <c r="AA34" s="489">
        <v>12.92604</v>
      </c>
      <c r="AB34" s="486">
        <v>145.33850000000001</v>
      </c>
      <c r="AC34" s="486">
        <v>67.554900000000004</v>
      </c>
      <c r="AD34" s="488">
        <v>7.8369587795999998</v>
      </c>
      <c r="AE34" s="486">
        <v>1.081</v>
      </c>
      <c r="AF34" s="486">
        <v>0.17100000000000001</v>
      </c>
      <c r="AG34" s="486">
        <v>3.67</v>
      </c>
      <c r="AH34" s="486">
        <v>98.659000000000006</v>
      </c>
      <c r="AI34" s="485">
        <v>1791.2360000000001</v>
      </c>
      <c r="AJ34" s="486">
        <v>358.63290999999998</v>
      </c>
      <c r="AK34" s="486">
        <v>6.7760199999999999</v>
      </c>
      <c r="AL34" s="486">
        <v>346.35106999999999</v>
      </c>
      <c r="AM34" s="486">
        <v>1.57917</v>
      </c>
      <c r="AN34" s="484">
        <v>147563359.09999999</v>
      </c>
      <c r="AO34" s="487">
        <v>-7.1245100000000006E-2</v>
      </c>
      <c r="AP34" s="484">
        <v>400132.24151000002</v>
      </c>
      <c r="AQ34" s="487">
        <v>-9.0953199999999998E-2</v>
      </c>
      <c r="AR34" s="486">
        <v>166.65710000000001</v>
      </c>
      <c r="AS34" s="484" t="s">
        <v>473</v>
      </c>
      <c r="AT34" s="486">
        <v>13.3072</v>
      </c>
    </row>
    <row r="35" spans="1:46">
      <c r="A35" t="s">
        <v>1309</v>
      </c>
      <c r="B35" t="s">
        <v>875</v>
      </c>
      <c r="C35" s="15">
        <v>0.31805555555555554</v>
      </c>
      <c r="E35" s="16">
        <v>30</v>
      </c>
      <c r="F35" s="16" t="s">
        <v>744</v>
      </c>
      <c r="G35" s="140">
        <v>1190</v>
      </c>
      <c r="H35" s="140">
        <v>1101</v>
      </c>
      <c r="I35" t="s">
        <v>638</v>
      </c>
      <c r="J35" s="16" t="s">
        <v>621</v>
      </c>
      <c r="K35" s="16">
        <v>4</v>
      </c>
      <c r="L35" s="16">
        <v>180</v>
      </c>
      <c r="M35" s="19">
        <v>5889.9508999999998</v>
      </c>
      <c r="S35" s="431" t="s">
        <v>1188</v>
      </c>
      <c r="T35" s="360"/>
      <c r="U35" s="438"/>
      <c r="V35" s="342"/>
      <c r="W35"/>
      <c r="X35"/>
      <c r="Y35"/>
      <c r="Z35" s="489">
        <v>130.26131000000001</v>
      </c>
      <c r="AA35" s="489">
        <v>12.91058</v>
      </c>
      <c r="AB35" s="486">
        <v>149.88550000000001</v>
      </c>
      <c r="AC35" s="486">
        <v>68.435299999999998</v>
      </c>
      <c r="AD35" s="488">
        <v>7.9706571671999997</v>
      </c>
      <c r="AE35" s="486">
        <v>1.075</v>
      </c>
      <c r="AF35" s="486">
        <v>0.17</v>
      </c>
      <c r="AG35" s="486">
        <v>3.67</v>
      </c>
      <c r="AH35" s="486">
        <v>98.652000000000001</v>
      </c>
      <c r="AI35" s="485">
        <v>1791.4179999999999</v>
      </c>
      <c r="AJ35" s="486">
        <v>358.60084000000001</v>
      </c>
      <c r="AK35" s="486">
        <v>6.7809999999999997</v>
      </c>
      <c r="AL35" s="486">
        <v>346.28368</v>
      </c>
      <c r="AM35" s="486">
        <v>1.57917</v>
      </c>
      <c r="AN35" s="484">
        <v>147563324.69999999</v>
      </c>
      <c r="AO35" s="487">
        <v>-7.2133000000000003E-2</v>
      </c>
      <c r="AP35" s="484">
        <v>400091.57231999998</v>
      </c>
      <c r="AQ35" s="487">
        <v>-7.8489799999999998E-2</v>
      </c>
      <c r="AR35" s="486">
        <v>166.62270000000001</v>
      </c>
      <c r="AS35" s="484" t="s">
        <v>473</v>
      </c>
      <c r="AT35" s="486">
        <v>13.3415</v>
      </c>
    </row>
    <row r="36" spans="1:46">
      <c r="A36" t="s">
        <v>1172</v>
      </c>
      <c r="B36" t="s">
        <v>1246</v>
      </c>
      <c r="C36" s="15">
        <v>0.31944444444444448</v>
      </c>
      <c r="E36" s="16">
        <v>600</v>
      </c>
      <c r="F36" s="16" t="s">
        <v>744</v>
      </c>
      <c r="G36" s="140">
        <v>1190</v>
      </c>
      <c r="H36" s="140">
        <v>1101</v>
      </c>
      <c r="I36" t="s">
        <v>183</v>
      </c>
      <c r="J36" s="16" t="s">
        <v>621</v>
      </c>
      <c r="K36" s="16">
        <v>4</v>
      </c>
      <c r="L36" s="16">
        <v>180</v>
      </c>
      <c r="M36" s="19">
        <v>5889.9508999999998</v>
      </c>
      <c r="S36"/>
      <c r="T36" s="360"/>
      <c r="U36" s="438"/>
      <c r="V36" s="342"/>
      <c r="W36"/>
      <c r="X36"/>
      <c r="Y36"/>
    </row>
    <row r="37" spans="1:46">
      <c r="A37" t="s">
        <v>998</v>
      </c>
      <c r="B37" t="s">
        <v>1159</v>
      </c>
      <c r="C37" s="15">
        <v>0.32847222222222222</v>
      </c>
      <c r="D37" s="15">
        <v>0</v>
      </c>
      <c r="E37" s="16">
        <v>30</v>
      </c>
      <c r="F37" s="16" t="s">
        <v>744</v>
      </c>
      <c r="G37" s="140">
        <v>1190</v>
      </c>
      <c r="H37" s="140">
        <v>996</v>
      </c>
      <c r="I37" s="35" t="s">
        <v>526</v>
      </c>
      <c r="J37" s="16" t="s">
        <v>620</v>
      </c>
      <c r="K37" s="16">
        <v>4</v>
      </c>
      <c r="L37" s="16">
        <v>180</v>
      </c>
      <c r="M37" s="8">
        <v>5891.451</v>
      </c>
      <c r="S37"/>
      <c r="T37" s="360"/>
      <c r="U37" s="438"/>
      <c r="V37" s="342"/>
      <c r="W37"/>
      <c r="X37"/>
      <c r="Y37"/>
    </row>
    <row r="38" spans="1:46">
      <c r="A38" t="s">
        <v>475</v>
      </c>
      <c r="B38" t="s">
        <v>1090</v>
      </c>
      <c r="C38" s="15">
        <v>0.33124999999999999</v>
      </c>
      <c r="E38" s="16">
        <v>600</v>
      </c>
      <c r="F38" s="16" t="s">
        <v>744</v>
      </c>
      <c r="G38" s="140">
        <v>1190</v>
      </c>
      <c r="H38" s="140">
        <v>1101</v>
      </c>
      <c r="I38" t="s">
        <v>606</v>
      </c>
      <c r="J38" s="16" t="s">
        <v>621</v>
      </c>
      <c r="K38" s="16">
        <v>4</v>
      </c>
      <c r="L38" s="16">
        <v>180</v>
      </c>
      <c r="M38" s="19">
        <v>5889.9508999999998</v>
      </c>
      <c r="S38" s="431" t="s">
        <v>1262</v>
      </c>
      <c r="T38" s="360">
        <v>0</v>
      </c>
      <c r="U38" s="438">
        <v>0</v>
      </c>
      <c r="V38" s="431" t="s">
        <v>13</v>
      </c>
      <c r="W38" s="485">
        <v>-90.672241810284802</v>
      </c>
      <c r="X38" s="485">
        <v>-4.5037617002331123</v>
      </c>
      <c r="Y38" s="485">
        <v>174.53469378857949</v>
      </c>
      <c r="Z38" s="489">
        <v>130.36811</v>
      </c>
      <c r="AA38" s="489">
        <v>12.86694</v>
      </c>
      <c r="AB38" s="486">
        <v>163.99850000000001</v>
      </c>
      <c r="AC38" s="486">
        <v>70.200400000000002</v>
      </c>
      <c r="AD38" s="488">
        <v>8.3383277329999999</v>
      </c>
      <c r="AE38" s="486">
        <v>1.0620000000000001</v>
      </c>
      <c r="AF38" s="486">
        <v>0.16800000000000001</v>
      </c>
      <c r="AG38" s="486">
        <v>3.67</v>
      </c>
      <c r="AH38" s="486">
        <v>98.632999999999996</v>
      </c>
      <c r="AI38" s="485">
        <v>1791.78</v>
      </c>
      <c r="AJ38" s="486">
        <v>358.51218</v>
      </c>
      <c r="AK38" s="486">
        <v>6.7959199999999997</v>
      </c>
      <c r="AL38" s="486">
        <v>346.09834999999998</v>
      </c>
      <c r="AM38" s="486">
        <v>1.57917</v>
      </c>
      <c r="AN38" s="484">
        <v>147563227.90000001</v>
      </c>
      <c r="AO38" s="487">
        <v>-7.4573799999999996E-2</v>
      </c>
      <c r="AP38" s="484">
        <v>400010.79846000002</v>
      </c>
      <c r="AQ38" s="487">
        <v>-4.3814400000000003E-2</v>
      </c>
      <c r="AR38" s="486">
        <v>166.52799999999999</v>
      </c>
      <c r="AS38" s="484" t="s">
        <v>473</v>
      </c>
      <c r="AT38" s="486">
        <v>13.436</v>
      </c>
    </row>
    <row r="39" spans="1:46">
      <c r="A39" t="s">
        <v>1079</v>
      </c>
      <c r="B39" t="s">
        <v>1092</v>
      </c>
      <c r="C39" s="15">
        <v>0.33958333333333335</v>
      </c>
      <c r="E39" s="16">
        <v>600</v>
      </c>
      <c r="F39" s="16" t="s">
        <v>744</v>
      </c>
      <c r="G39" s="140">
        <v>1190</v>
      </c>
      <c r="H39" s="140">
        <v>1101</v>
      </c>
      <c r="I39" t="s">
        <v>989</v>
      </c>
      <c r="J39" s="16" t="s">
        <v>621</v>
      </c>
      <c r="K39" s="16">
        <v>4</v>
      </c>
      <c r="L39" s="16">
        <v>180</v>
      </c>
      <c r="M39" s="19">
        <v>5889.9508999999998</v>
      </c>
      <c r="S39" s="431" t="s">
        <v>1262</v>
      </c>
      <c r="T39" s="360">
        <v>0</v>
      </c>
      <c r="U39" s="438">
        <v>0</v>
      </c>
      <c r="V39" s="431" t="s">
        <v>203</v>
      </c>
      <c r="W39" s="485">
        <v>-90.954800504165505</v>
      </c>
      <c r="X39" s="485">
        <v>-2.352164617280299</v>
      </c>
      <c r="Y39" s="485">
        <v>399.95024180067139</v>
      </c>
      <c r="Z39" s="489">
        <v>130.43566000000001</v>
      </c>
      <c r="AA39" s="489">
        <v>12.83831</v>
      </c>
      <c r="AB39" s="486">
        <v>173.92250000000001</v>
      </c>
      <c r="AC39" s="486">
        <v>70.732799999999997</v>
      </c>
      <c r="AD39" s="488">
        <v>8.5722999112</v>
      </c>
      <c r="AE39" s="486">
        <v>1.0589999999999999</v>
      </c>
      <c r="AF39" s="486">
        <v>0.16700000000000001</v>
      </c>
      <c r="AG39" s="486">
        <v>3.68</v>
      </c>
      <c r="AH39" s="486">
        <v>98.62</v>
      </c>
      <c r="AI39" s="485">
        <v>1791.903</v>
      </c>
      <c r="AJ39" s="486">
        <v>358.45560999999998</v>
      </c>
      <c r="AK39" s="486">
        <v>6.8063099999999999</v>
      </c>
      <c r="AL39" s="486">
        <v>345.98041000000001</v>
      </c>
      <c r="AM39" s="486">
        <v>1.57917</v>
      </c>
      <c r="AN39" s="484">
        <v>147563164.59999999</v>
      </c>
      <c r="AO39" s="487">
        <v>-7.6126299999999994E-2</v>
      </c>
      <c r="AP39" s="484">
        <v>399983.33893000003</v>
      </c>
      <c r="AQ39" s="487">
        <v>-2.15506E-2</v>
      </c>
      <c r="AR39" s="486">
        <v>166.4675</v>
      </c>
      <c r="AS39" s="484" t="s">
        <v>473</v>
      </c>
      <c r="AT39" s="486">
        <v>13.4963</v>
      </c>
    </row>
    <row r="40" spans="1:46">
      <c r="A40" t="s">
        <v>1079</v>
      </c>
      <c r="B40" t="s">
        <v>884</v>
      </c>
      <c r="C40" s="15">
        <v>0.34791666666666665</v>
      </c>
      <c r="E40" s="16">
        <v>600</v>
      </c>
      <c r="F40" s="16" t="s">
        <v>744</v>
      </c>
      <c r="G40" s="140">
        <v>1190</v>
      </c>
      <c r="H40" s="140">
        <v>1101</v>
      </c>
      <c r="I40" s="328" t="s">
        <v>482</v>
      </c>
      <c r="J40" s="156" t="s">
        <v>620</v>
      </c>
      <c r="K40" s="156">
        <v>4</v>
      </c>
      <c r="L40" s="156">
        <v>180</v>
      </c>
      <c r="M40" s="19">
        <v>5889.9508999999998</v>
      </c>
      <c r="S40" s="431" t="s">
        <v>1262</v>
      </c>
      <c r="T40" s="360">
        <v>0</v>
      </c>
      <c r="U40" s="438">
        <v>0</v>
      </c>
      <c r="V40" s="431" t="s">
        <v>203</v>
      </c>
      <c r="W40" s="485">
        <v>-91.00435538825613</v>
      </c>
      <c r="X40" s="485">
        <v>-2.3498080077068524</v>
      </c>
      <c r="Y40" s="485">
        <v>399.9441306704739</v>
      </c>
      <c r="Z40" s="489">
        <v>130.49346</v>
      </c>
      <c r="AA40" s="489">
        <v>12.81324</v>
      </c>
      <c r="AB40" s="486">
        <v>182.6601</v>
      </c>
      <c r="AC40" s="486">
        <v>70.782399999999996</v>
      </c>
      <c r="AD40" s="488">
        <v>8.7728474924000004</v>
      </c>
      <c r="AE40" s="486">
        <v>1.0589999999999999</v>
      </c>
      <c r="AF40" s="486">
        <v>0.16700000000000001</v>
      </c>
      <c r="AG40" s="486">
        <v>3.68</v>
      </c>
      <c r="AH40" s="486">
        <v>98.61</v>
      </c>
      <c r="AI40" s="485">
        <v>1791.941</v>
      </c>
      <c r="AJ40" s="486">
        <v>358.40717999999998</v>
      </c>
      <c r="AK40" s="486">
        <v>6.8157300000000003</v>
      </c>
      <c r="AL40" s="486">
        <v>345.87932000000001</v>
      </c>
      <c r="AM40" s="486">
        <v>1.57917</v>
      </c>
      <c r="AN40" s="484">
        <v>147563109.30000001</v>
      </c>
      <c r="AO40" s="487">
        <v>-7.74566E-2</v>
      </c>
      <c r="AP40" s="484">
        <v>399974.70908</v>
      </c>
      <c r="AQ40" s="487">
        <v>-2.4191E-3</v>
      </c>
      <c r="AR40" s="486">
        <v>166.41540000000001</v>
      </c>
      <c r="AS40" s="484" t="s">
        <v>473</v>
      </c>
      <c r="AT40" s="486">
        <v>13.548299999999999</v>
      </c>
    </row>
    <row r="41" spans="1:46">
      <c r="A41" t="s">
        <v>1079</v>
      </c>
      <c r="B41" t="s">
        <v>885</v>
      </c>
      <c r="C41" s="15">
        <v>0.35625000000000001</v>
      </c>
      <c r="E41" s="16">
        <v>600</v>
      </c>
      <c r="F41" s="16" t="s">
        <v>744</v>
      </c>
      <c r="G41" s="140">
        <v>1190</v>
      </c>
      <c r="H41" s="140">
        <v>1101</v>
      </c>
      <c r="I41" s="328" t="s">
        <v>754</v>
      </c>
      <c r="J41" s="156" t="s">
        <v>620</v>
      </c>
      <c r="K41" s="156">
        <v>4</v>
      </c>
      <c r="L41" s="156">
        <v>180</v>
      </c>
      <c r="M41" s="19">
        <v>5889.9508999999998</v>
      </c>
      <c r="N41" t="s">
        <v>307</v>
      </c>
      <c r="S41" s="431" t="s">
        <v>1262</v>
      </c>
      <c r="T41" s="360">
        <v>28</v>
      </c>
      <c r="U41" s="438">
        <v>0</v>
      </c>
      <c r="V41" s="431" t="s">
        <v>13</v>
      </c>
      <c r="W41" s="485">
        <v>-91.406112540397615</v>
      </c>
      <c r="X41" s="485">
        <v>1.2640693815993642</v>
      </c>
      <c r="Y41" s="485">
        <v>935.47007082606297</v>
      </c>
      <c r="Z41" s="489">
        <v>130.55127999999999</v>
      </c>
      <c r="AA41" s="489">
        <v>12.78769</v>
      </c>
      <c r="AB41" s="486">
        <v>191.28190000000001</v>
      </c>
      <c r="AC41" s="486">
        <v>70.452399999999997</v>
      </c>
      <c r="AD41" s="488">
        <v>8.9733950736000008</v>
      </c>
      <c r="AE41" s="486">
        <v>1.0609999999999999</v>
      </c>
      <c r="AF41" s="486">
        <v>0.16800000000000001</v>
      </c>
      <c r="AG41" s="486">
        <v>3.68</v>
      </c>
      <c r="AH41" s="486">
        <v>98.599000000000004</v>
      </c>
      <c r="AI41" s="485">
        <v>1791.9179999999999</v>
      </c>
      <c r="AJ41" s="486">
        <v>358.35890999999998</v>
      </c>
      <c r="AK41" s="486">
        <v>6.8255800000000004</v>
      </c>
      <c r="AL41" s="486">
        <v>345.77823000000001</v>
      </c>
      <c r="AM41" s="486">
        <v>1.57917</v>
      </c>
      <c r="AN41" s="484">
        <v>147563053</v>
      </c>
      <c r="AO41" s="487">
        <v>-7.8786499999999995E-2</v>
      </c>
      <c r="AP41" s="484">
        <v>399979.85317999998</v>
      </c>
      <c r="AQ41" s="487">
        <v>1.6702700000000001E-2</v>
      </c>
      <c r="AR41" s="486">
        <v>166.363</v>
      </c>
      <c r="AS41" s="484" t="s">
        <v>473</v>
      </c>
      <c r="AT41" s="486">
        <v>13.6006</v>
      </c>
    </row>
    <row r="42" spans="1:46">
      <c r="A42" t="s">
        <v>1079</v>
      </c>
      <c r="B42" t="s">
        <v>886</v>
      </c>
      <c r="C42" s="15">
        <v>0.36458333333333331</v>
      </c>
      <c r="E42" s="16">
        <v>600</v>
      </c>
      <c r="F42" s="16" t="s">
        <v>744</v>
      </c>
      <c r="G42" s="140">
        <v>1190</v>
      </c>
      <c r="H42" s="140">
        <v>1101</v>
      </c>
      <c r="I42" s="328" t="s">
        <v>910</v>
      </c>
      <c r="J42" s="156" t="s">
        <v>620</v>
      </c>
      <c r="K42" s="156">
        <v>4</v>
      </c>
      <c r="L42" s="156">
        <v>180</v>
      </c>
      <c r="M42" s="19">
        <v>5889.9508999999998</v>
      </c>
      <c r="S42" s="431" t="s">
        <v>1262</v>
      </c>
      <c r="T42" s="360">
        <v>42</v>
      </c>
      <c r="U42" s="438">
        <v>0</v>
      </c>
      <c r="V42" s="431" t="s">
        <v>13</v>
      </c>
      <c r="W42" s="485">
        <v>-91.615879435160039</v>
      </c>
      <c r="X42" s="485">
        <v>3.0752192504116178</v>
      </c>
      <c r="Y42" s="485">
        <v>1322.4135506744497</v>
      </c>
      <c r="Z42" s="489">
        <v>130.60924</v>
      </c>
      <c r="AA42" s="489">
        <v>12.761659999999999</v>
      </c>
      <c r="AB42" s="486">
        <v>199.5001</v>
      </c>
      <c r="AC42" s="486">
        <v>69.761499999999998</v>
      </c>
      <c r="AD42" s="488">
        <v>9.1739426547999994</v>
      </c>
      <c r="AE42" s="486">
        <v>1.0649999999999999</v>
      </c>
      <c r="AF42" s="486">
        <v>0.16800000000000001</v>
      </c>
      <c r="AG42" s="486">
        <v>3.68</v>
      </c>
      <c r="AH42" s="486">
        <v>98.587999999999994</v>
      </c>
      <c r="AI42" s="485">
        <v>1791.8340000000001</v>
      </c>
      <c r="AJ42" s="486">
        <v>358.31088999999997</v>
      </c>
      <c r="AK42" s="486">
        <v>6.8358499999999998</v>
      </c>
      <c r="AL42" s="486">
        <v>345.67714999999998</v>
      </c>
      <c r="AM42" s="486">
        <v>1.57917</v>
      </c>
      <c r="AN42" s="484">
        <v>147562995.80000001</v>
      </c>
      <c r="AO42" s="487">
        <v>-8.0116000000000007E-2</v>
      </c>
      <c r="AP42" s="484">
        <v>399998.74567999999</v>
      </c>
      <c r="AQ42" s="487">
        <v>3.5763200000000002E-2</v>
      </c>
      <c r="AR42" s="486">
        <v>166.31010000000001</v>
      </c>
      <c r="AS42" s="484" t="s">
        <v>473</v>
      </c>
      <c r="AT42" s="486">
        <v>13.6532</v>
      </c>
    </row>
    <row r="43" spans="1:46">
      <c r="A43" t="s">
        <v>1309</v>
      </c>
      <c r="B43" t="s">
        <v>657</v>
      </c>
      <c r="C43" s="15">
        <v>0.37291666666666662</v>
      </c>
      <c r="E43" s="16">
        <v>30</v>
      </c>
      <c r="F43" s="16" t="s">
        <v>744</v>
      </c>
      <c r="G43" s="140">
        <v>1190</v>
      </c>
      <c r="H43" s="140">
        <v>1101</v>
      </c>
      <c r="I43" s="328" t="s">
        <v>969</v>
      </c>
      <c r="J43" s="156" t="s">
        <v>620</v>
      </c>
      <c r="K43" s="156">
        <v>4</v>
      </c>
      <c r="L43" s="156">
        <v>180</v>
      </c>
      <c r="M43" s="19">
        <v>5889.9508999999998</v>
      </c>
      <c r="S43" s="431" t="s">
        <v>1188</v>
      </c>
      <c r="T43" s="360"/>
      <c r="U43" s="438"/>
      <c r="V43" s="342"/>
      <c r="W43"/>
      <c r="X43"/>
      <c r="Y43"/>
      <c r="Z43" s="489">
        <v>130.64314999999999</v>
      </c>
      <c r="AA43" s="489">
        <v>12.74625</v>
      </c>
      <c r="AB43" s="486">
        <v>204.02119999999999</v>
      </c>
      <c r="AC43" s="486">
        <v>69.205299999999994</v>
      </c>
      <c r="AD43" s="488">
        <v>9.2909287438000003</v>
      </c>
      <c r="AE43" s="486">
        <v>1.069</v>
      </c>
      <c r="AF43" s="486">
        <v>0.16900000000000001</v>
      </c>
      <c r="AG43" s="486">
        <v>3.68</v>
      </c>
      <c r="AH43" s="486">
        <v>98.581999999999994</v>
      </c>
      <c r="AI43" s="485">
        <v>1791.7560000000001</v>
      </c>
      <c r="AJ43" s="486">
        <v>358.28305</v>
      </c>
      <c r="AK43" s="486">
        <v>6.8420100000000001</v>
      </c>
      <c r="AL43" s="486">
        <v>345.61818</v>
      </c>
      <c r="AM43" s="486">
        <v>1.57917</v>
      </c>
      <c r="AN43" s="484">
        <v>147562962</v>
      </c>
      <c r="AO43" s="487">
        <v>-8.0891299999999999E-2</v>
      </c>
      <c r="AP43" s="484">
        <v>400016.09201999998</v>
      </c>
      <c r="AQ43" s="487">
        <v>4.6833100000000003E-2</v>
      </c>
      <c r="AR43" s="486">
        <v>166.2791</v>
      </c>
      <c r="AS43" s="484" t="s">
        <v>473</v>
      </c>
      <c r="AT43" s="486">
        <v>13.684200000000001</v>
      </c>
    </row>
    <row r="44" spans="1:46">
      <c r="A44" t="s">
        <v>1172</v>
      </c>
      <c r="B44" t="s">
        <v>1061</v>
      </c>
      <c r="C44" s="15">
        <v>0.3743055555555555</v>
      </c>
      <c r="E44" s="16">
        <v>600</v>
      </c>
      <c r="F44" s="16" t="s">
        <v>744</v>
      </c>
      <c r="G44" s="140">
        <v>1190</v>
      </c>
      <c r="H44" s="140">
        <v>1101</v>
      </c>
      <c r="I44" t="s">
        <v>184</v>
      </c>
      <c r="J44" s="16" t="s">
        <v>621</v>
      </c>
      <c r="K44" s="16">
        <v>4</v>
      </c>
      <c r="L44" s="16">
        <v>180</v>
      </c>
      <c r="M44" s="19">
        <v>5889.9508999999998</v>
      </c>
      <c r="S44"/>
      <c r="T44" s="360"/>
      <c r="U44" s="438"/>
      <c r="V44" s="342"/>
      <c r="W44"/>
      <c r="X44"/>
      <c r="Y44"/>
    </row>
    <row r="45" spans="1:46">
      <c r="A45" t="s">
        <v>998</v>
      </c>
      <c r="B45" t="s">
        <v>1155</v>
      </c>
      <c r="C45" s="15">
        <v>0.38263888888888892</v>
      </c>
      <c r="D45" s="15">
        <v>0</v>
      </c>
      <c r="E45" s="16">
        <v>30</v>
      </c>
      <c r="F45" s="16" t="s">
        <v>744</v>
      </c>
      <c r="G45" s="140">
        <v>1190</v>
      </c>
      <c r="H45" s="140">
        <v>996</v>
      </c>
      <c r="I45" s="35" t="s">
        <v>526</v>
      </c>
      <c r="J45" s="16" t="s">
        <v>620</v>
      </c>
      <c r="K45" s="16">
        <v>4</v>
      </c>
      <c r="L45" s="16">
        <v>180</v>
      </c>
      <c r="M45" s="8">
        <v>5891.451</v>
      </c>
      <c r="S45"/>
      <c r="T45" s="360"/>
      <c r="U45" s="438"/>
      <c r="V45" s="342"/>
      <c r="W45"/>
      <c r="X45"/>
      <c r="Y45"/>
    </row>
    <row r="46" spans="1:46">
      <c r="A46" t="s">
        <v>487</v>
      </c>
      <c r="B46" t="s">
        <v>1135</v>
      </c>
      <c r="C46" s="15">
        <v>0.38541666666666669</v>
      </c>
      <c r="E46" s="16">
        <v>600</v>
      </c>
      <c r="F46" s="16" t="s">
        <v>744</v>
      </c>
      <c r="G46" s="140">
        <v>1190</v>
      </c>
      <c r="H46" s="140">
        <v>1101</v>
      </c>
      <c r="I46" t="s">
        <v>606</v>
      </c>
      <c r="J46" s="16" t="s">
        <v>621</v>
      </c>
      <c r="K46" s="16">
        <v>4</v>
      </c>
      <c r="L46" s="16">
        <v>180</v>
      </c>
      <c r="M46" s="19">
        <v>5889.9508999999998</v>
      </c>
      <c r="S46" s="431" t="s">
        <v>652</v>
      </c>
      <c r="T46" s="360">
        <v>0</v>
      </c>
      <c r="U46" s="438">
        <v>0</v>
      </c>
      <c r="V46" s="431" t="s">
        <v>13</v>
      </c>
      <c r="W46" s="485">
        <v>-94.356798492062865</v>
      </c>
      <c r="X46" s="485">
        <v>22.427630410970714</v>
      </c>
      <c r="Y46" s="485">
        <v>174.58361327877969</v>
      </c>
      <c r="Z46" s="489">
        <v>130.75541000000001</v>
      </c>
      <c r="AA46" s="489">
        <v>12.6945</v>
      </c>
      <c r="AB46" s="486">
        <v>217.16919999999999</v>
      </c>
      <c r="AC46" s="486">
        <v>66.706800000000001</v>
      </c>
      <c r="AD46" s="488">
        <v>9.6753116074999994</v>
      </c>
      <c r="AE46" s="486">
        <v>1.0880000000000001</v>
      </c>
      <c r="AF46" s="486">
        <v>0.17199999999999999</v>
      </c>
      <c r="AG46" s="486">
        <v>3.68</v>
      </c>
      <c r="AH46" s="486">
        <v>98.56</v>
      </c>
      <c r="AI46" s="485">
        <v>1791.355</v>
      </c>
      <c r="AJ46" s="486">
        <v>358.19268</v>
      </c>
      <c r="AK46" s="486">
        <v>6.8630699999999996</v>
      </c>
      <c r="AL46" s="486">
        <v>345.42442</v>
      </c>
      <c r="AM46" s="486">
        <v>1.57917</v>
      </c>
      <c r="AN46" s="484">
        <v>147562848.59999999</v>
      </c>
      <c r="AO46" s="487">
        <v>-8.3437700000000004E-2</v>
      </c>
      <c r="AP46" s="484">
        <v>400105.6249</v>
      </c>
      <c r="AQ46" s="487">
        <v>8.2810700000000001E-2</v>
      </c>
      <c r="AR46" s="486">
        <v>166.17580000000001</v>
      </c>
      <c r="AS46" s="484" t="s">
        <v>473</v>
      </c>
      <c r="AT46" s="486">
        <v>13.7873</v>
      </c>
    </row>
    <row r="47" spans="1:46">
      <c r="A47" t="s">
        <v>487</v>
      </c>
      <c r="B47" t="s">
        <v>1136</v>
      </c>
      <c r="C47" s="15">
        <v>0.39305555555555555</v>
      </c>
      <c r="E47" s="16">
        <v>600</v>
      </c>
      <c r="F47" s="16" t="s">
        <v>744</v>
      </c>
      <c r="G47" s="140">
        <v>1190</v>
      </c>
      <c r="H47" s="140">
        <v>1101</v>
      </c>
      <c r="I47" t="s">
        <v>482</v>
      </c>
      <c r="J47" s="16" t="s">
        <v>621</v>
      </c>
      <c r="K47" s="16">
        <v>4</v>
      </c>
      <c r="L47" s="16">
        <v>180</v>
      </c>
      <c r="M47" s="19">
        <v>5889.9508999999998</v>
      </c>
      <c r="S47" s="431" t="s">
        <v>652</v>
      </c>
      <c r="T47" s="360">
        <v>0</v>
      </c>
      <c r="U47" s="438">
        <v>0</v>
      </c>
      <c r="V47" s="431" t="s">
        <v>203</v>
      </c>
      <c r="W47" s="485">
        <v>-94.264981907141546</v>
      </c>
      <c r="X47" s="485">
        <v>21.67886301178261</v>
      </c>
      <c r="Y47" s="485">
        <v>400.13640278499315</v>
      </c>
      <c r="Z47" s="489">
        <v>130.80971</v>
      </c>
      <c r="AA47" s="489">
        <v>12.66915</v>
      </c>
      <c r="AB47" s="486">
        <v>222.51480000000001</v>
      </c>
      <c r="AC47" s="486">
        <v>65.215299999999999</v>
      </c>
      <c r="AD47" s="488">
        <v>9.8591468900999999</v>
      </c>
      <c r="AE47" s="486">
        <v>1.101</v>
      </c>
      <c r="AF47" s="486">
        <v>0.17399999999999999</v>
      </c>
      <c r="AG47" s="486">
        <v>3.68</v>
      </c>
      <c r="AH47" s="486">
        <v>98.55</v>
      </c>
      <c r="AI47" s="485">
        <v>1791.085</v>
      </c>
      <c r="AJ47" s="486">
        <v>358.15021000000002</v>
      </c>
      <c r="AK47" s="486">
        <v>6.8735299999999997</v>
      </c>
      <c r="AL47" s="486">
        <v>345.33175999999997</v>
      </c>
      <c r="AM47" s="486">
        <v>1.57917</v>
      </c>
      <c r="AN47" s="484">
        <v>147562793.19999999</v>
      </c>
      <c r="AO47" s="487">
        <v>-8.4654999999999994E-2</v>
      </c>
      <c r="AP47" s="484">
        <v>400165.87365999998</v>
      </c>
      <c r="AQ47" s="487">
        <v>9.9728700000000003E-2</v>
      </c>
      <c r="AR47" s="486">
        <v>166.12549999999999</v>
      </c>
      <c r="AS47" s="484" t="s">
        <v>473</v>
      </c>
      <c r="AT47" s="486">
        <v>13.837400000000001</v>
      </c>
    </row>
    <row r="48" spans="1:46">
      <c r="A48" t="s">
        <v>487</v>
      </c>
      <c r="B48" t="s">
        <v>814</v>
      </c>
      <c r="C48" s="15">
        <v>0.40208333333333335</v>
      </c>
      <c r="E48" s="16">
        <v>600</v>
      </c>
      <c r="F48" s="16" t="s">
        <v>744</v>
      </c>
      <c r="G48" s="140">
        <v>1190</v>
      </c>
      <c r="H48" s="140">
        <v>1101</v>
      </c>
      <c r="I48" s="328" t="s">
        <v>754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652</v>
      </c>
      <c r="T48" s="360">
        <v>28</v>
      </c>
      <c r="U48" s="438">
        <v>0</v>
      </c>
      <c r="V48" s="431" t="s">
        <v>13</v>
      </c>
      <c r="W48" s="485">
        <v>-94.05223903663375</v>
      </c>
      <c r="X48" s="485">
        <v>20.361468684539442</v>
      </c>
      <c r="Y48" s="485">
        <v>965.38218625833633</v>
      </c>
      <c r="Z48" s="489">
        <v>130.87454</v>
      </c>
      <c r="AA48" s="489">
        <v>12.63871</v>
      </c>
      <c r="AB48" s="486">
        <v>228.1129</v>
      </c>
      <c r="AC48" s="486">
        <v>63.263300000000001</v>
      </c>
      <c r="AD48" s="488">
        <v>10.0764067694</v>
      </c>
      <c r="AE48" s="486">
        <v>1.119</v>
      </c>
      <c r="AF48" s="486">
        <v>0.17699999999999999</v>
      </c>
      <c r="AG48" s="486">
        <v>3.69</v>
      </c>
      <c r="AH48" s="486">
        <v>98.537000000000006</v>
      </c>
      <c r="AI48" s="485">
        <v>1790.703</v>
      </c>
      <c r="AJ48" s="486">
        <v>358.10079000000002</v>
      </c>
      <c r="AK48" s="486">
        <v>6.8861699999999999</v>
      </c>
      <c r="AL48" s="486">
        <v>345.22224</v>
      </c>
      <c r="AM48" s="486">
        <v>1.57917</v>
      </c>
      <c r="AN48" s="484">
        <v>147562726.59999999</v>
      </c>
      <c r="AO48" s="487">
        <v>-8.6093199999999995E-2</v>
      </c>
      <c r="AP48" s="484">
        <v>400251.36018000002</v>
      </c>
      <c r="AQ48" s="487">
        <v>0.11941160000000001</v>
      </c>
      <c r="AR48" s="486">
        <v>166.06530000000001</v>
      </c>
      <c r="AS48" s="484" t="s">
        <v>473</v>
      </c>
      <c r="AT48" s="486">
        <v>13.897500000000001</v>
      </c>
    </row>
    <row r="49" spans="1:47">
      <c r="A49" t="s">
        <v>487</v>
      </c>
      <c r="B49" t="s">
        <v>1214</v>
      </c>
      <c r="C49" s="15">
        <v>0.41111111111111115</v>
      </c>
      <c r="E49" s="16">
        <v>600</v>
      </c>
      <c r="F49" s="16" t="s">
        <v>744</v>
      </c>
      <c r="G49" s="140">
        <v>1190</v>
      </c>
      <c r="H49" s="140">
        <v>1101</v>
      </c>
      <c r="I49" s="328" t="s">
        <v>910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652</v>
      </c>
      <c r="T49" s="360">
        <v>42</v>
      </c>
      <c r="U49" s="438">
        <v>0</v>
      </c>
      <c r="V49" s="431" t="s">
        <v>13</v>
      </c>
      <c r="W49" s="485">
        <v>-93.961244204952251</v>
      </c>
      <c r="X49" s="485">
        <v>19.737441964939435</v>
      </c>
      <c r="Y49" s="485">
        <v>1362.1068111987579</v>
      </c>
      <c r="Z49" s="489">
        <v>130.9402</v>
      </c>
      <c r="AA49" s="489">
        <v>12.607749999999999</v>
      </c>
      <c r="AB49" s="486">
        <v>233.02420000000001</v>
      </c>
      <c r="AC49" s="486">
        <v>61.146799999999999</v>
      </c>
      <c r="AD49" s="488">
        <v>10.2936666488</v>
      </c>
      <c r="AE49" s="486">
        <v>1.141</v>
      </c>
      <c r="AF49" s="486">
        <v>0.18</v>
      </c>
      <c r="AG49" s="486">
        <v>3.69</v>
      </c>
      <c r="AH49" s="486">
        <v>98.525000000000006</v>
      </c>
      <c r="AI49" s="485">
        <v>1790.252</v>
      </c>
      <c r="AJ49" s="486">
        <v>358.05230999999998</v>
      </c>
      <c r="AK49" s="486">
        <v>6.8990600000000004</v>
      </c>
      <c r="AL49" s="486">
        <v>345.11273</v>
      </c>
      <c r="AM49" s="486">
        <v>1.57917</v>
      </c>
      <c r="AN49" s="484">
        <v>147562658.80000001</v>
      </c>
      <c r="AO49" s="487">
        <v>-8.7530800000000006E-2</v>
      </c>
      <c r="AP49" s="484">
        <v>400352.04869999998</v>
      </c>
      <c r="AQ49" s="487">
        <v>0.13869890000000001</v>
      </c>
      <c r="AR49" s="486">
        <v>166.00409999999999</v>
      </c>
      <c r="AS49" s="484" t="s">
        <v>473</v>
      </c>
      <c r="AT49" s="486">
        <v>13.958500000000001</v>
      </c>
    </row>
    <row r="50" spans="1:47">
      <c r="A50" t="s">
        <v>487</v>
      </c>
      <c r="B50" t="s">
        <v>1215</v>
      </c>
      <c r="C50" s="15">
        <v>0.42083333333333334</v>
      </c>
      <c r="E50" s="16">
        <v>600</v>
      </c>
      <c r="F50" s="16" t="s">
        <v>744</v>
      </c>
      <c r="G50" s="140">
        <v>1190</v>
      </c>
      <c r="H50" s="140">
        <v>1101</v>
      </c>
      <c r="I50" s="328" t="s">
        <v>969</v>
      </c>
      <c r="J50" s="16" t="s">
        <v>621</v>
      </c>
      <c r="K50" s="16">
        <v>4</v>
      </c>
      <c r="L50" s="16">
        <v>180</v>
      </c>
      <c r="M50" s="19">
        <v>5889.9508999999998</v>
      </c>
      <c r="S50" s="431" t="s">
        <v>652</v>
      </c>
      <c r="T50" s="360">
        <v>60</v>
      </c>
      <c r="U50" s="438">
        <v>0</v>
      </c>
      <c r="V50" s="431" t="s">
        <v>13</v>
      </c>
      <c r="W50" s="485">
        <v>-93.857996045829296</v>
      </c>
      <c r="X50" s="485">
        <v>19.146176925646259</v>
      </c>
      <c r="Y50" s="485">
        <v>1873.0206914509677</v>
      </c>
      <c r="Z50" s="489">
        <v>131.01199</v>
      </c>
      <c r="AA50" s="489">
        <v>12.57385</v>
      </c>
      <c r="AB50" s="486">
        <v>237.6619</v>
      </c>
      <c r="AC50" s="486">
        <v>58.722999999999999</v>
      </c>
      <c r="AD50" s="488">
        <v>10.5276388265</v>
      </c>
      <c r="AE50" s="486">
        <v>1.169</v>
      </c>
      <c r="AF50" s="486">
        <v>0.185</v>
      </c>
      <c r="AG50" s="486">
        <v>3.69</v>
      </c>
      <c r="AH50" s="486">
        <v>98.510999999999996</v>
      </c>
      <c r="AI50" s="485">
        <v>1789.693</v>
      </c>
      <c r="AJ50" s="486">
        <v>358.00128999999998</v>
      </c>
      <c r="AK50" s="486">
        <v>6.91317</v>
      </c>
      <c r="AL50" s="486">
        <v>344.99479000000002</v>
      </c>
      <c r="AM50" s="486">
        <v>1.57917</v>
      </c>
      <c r="AN50" s="484">
        <v>147562584.69999999</v>
      </c>
      <c r="AO50" s="487">
        <v>-8.9078500000000005E-2</v>
      </c>
      <c r="AP50" s="484">
        <v>400477.10132000002</v>
      </c>
      <c r="AQ50" s="487">
        <v>0.15895790000000001</v>
      </c>
      <c r="AR50" s="486">
        <v>165.93700000000001</v>
      </c>
      <c r="AS50" s="484" t="s">
        <v>473</v>
      </c>
      <c r="AT50" s="486">
        <v>14.025399999999999</v>
      </c>
    </row>
    <row r="51" spans="1:47">
      <c r="A51" t="s">
        <v>1309</v>
      </c>
      <c r="B51" t="s">
        <v>1217</v>
      </c>
      <c r="C51" s="15">
        <v>0.4291666666666667</v>
      </c>
      <c r="E51" s="16">
        <v>30</v>
      </c>
      <c r="F51" s="16" t="s">
        <v>744</v>
      </c>
      <c r="G51" s="140">
        <v>1190</v>
      </c>
      <c r="H51" s="140">
        <v>1101</v>
      </c>
      <c r="I51" t="s">
        <v>638</v>
      </c>
      <c r="J51" s="16" t="s">
        <v>621</v>
      </c>
      <c r="K51" s="16">
        <v>4</v>
      </c>
      <c r="L51" s="16">
        <v>180</v>
      </c>
      <c r="M51" s="19">
        <v>5889.9508999999998</v>
      </c>
      <c r="S51" s="431" t="s">
        <v>1188</v>
      </c>
      <c r="T51" s="360"/>
      <c r="U51" s="438"/>
      <c r="V51" s="342"/>
      <c r="W51"/>
      <c r="X51"/>
      <c r="Y51"/>
      <c r="Z51" s="489">
        <v>131.04836</v>
      </c>
      <c r="AA51" s="489">
        <v>12.55669</v>
      </c>
      <c r="AB51" s="486">
        <v>239.7636</v>
      </c>
      <c r="AC51" s="486">
        <v>57.465400000000002</v>
      </c>
      <c r="AD51" s="488">
        <v>10.6446249153</v>
      </c>
      <c r="AE51" s="486">
        <v>1.1850000000000001</v>
      </c>
      <c r="AF51" s="486">
        <v>0.187</v>
      </c>
      <c r="AG51" s="486">
        <v>3.69</v>
      </c>
      <c r="AH51" s="486">
        <v>98.503</v>
      </c>
      <c r="AI51" s="485">
        <v>1789.386</v>
      </c>
      <c r="AJ51" s="486">
        <v>357.97627999999997</v>
      </c>
      <c r="AK51" s="486">
        <v>6.9202899999999996</v>
      </c>
      <c r="AL51" s="486">
        <v>344.93581999999998</v>
      </c>
      <c r="AM51" s="486">
        <v>1.5791599999999999</v>
      </c>
      <c r="AN51" s="484">
        <v>147562547.09999999</v>
      </c>
      <c r="AO51" s="487">
        <v>-8.9852100000000004E-2</v>
      </c>
      <c r="AP51" s="484">
        <v>400545.94816999999</v>
      </c>
      <c r="AQ51" s="487">
        <v>0.16886590000000001</v>
      </c>
      <c r="AR51" s="486">
        <v>165.90289999999999</v>
      </c>
      <c r="AS51" s="484" t="s">
        <v>473</v>
      </c>
      <c r="AT51" s="486">
        <v>14.0594</v>
      </c>
    </row>
    <row r="52" spans="1:47">
      <c r="A52" t="s">
        <v>1172</v>
      </c>
      <c r="B52" t="s">
        <v>250</v>
      </c>
      <c r="C52" s="15">
        <v>0.43055555555555558</v>
      </c>
      <c r="E52" s="16">
        <v>600</v>
      </c>
      <c r="F52" s="16" t="s">
        <v>744</v>
      </c>
      <c r="G52" s="140">
        <v>1190</v>
      </c>
      <c r="H52" s="140">
        <v>1101</v>
      </c>
      <c r="I52" t="s">
        <v>184</v>
      </c>
      <c r="J52" s="16" t="s">
        <v>621</v>
      </c>
      <c r="K52" s="16">
        <v>4</v>
      </c>
      <c r="L52" s="16">
        <v>180</v>
      </c>
      <c r="M52" s="19">
        <v>5889.9508999999998</v>
      </c>
      <c r="S52"/>
      <c r="T52" s="360"/>
      <c r="U52" s="438"/>
      <c r="V52" s="342"/>
      <c r="W52"/>
      <c r="X52"/>
      <c r="Y52"/>
    </row>
    <row r="53" spans="1:47">
      <c r="A53" t="s">
        <v>998</v>
      </c>
      <c r="B53" t="s">
        <v>633</v>
      </c>
      <c r="C53" s="15">
        <v>0.44166666666666665</v>
      </c>
      <c r="D53" s="15">
        <v>0</v>
      </c>
      <c r="E53" s="16">
        <v>30</v>
      </c>
      <c r="F53" s="16" t="s">
        <v>744</v>
      </c>
      <c r="G53" s="140">
        <v>1190</v>
      </c>
      <c r="H53" s="140">
        <v>996</v>
      </c>
      <c r="I53" s="35" t="s">
        <v>526</v>
      </c>
      <c r="J53" s="16" t="s">
        <v>620</v>
      </c>
      <c r="K53" s="16">
        <v>4</v>
      </c>
      <c r="L53" s="16">
        <v>180</v>
      </c>
      <c r="M53" s="8">
        <v>5891.451</v>
      </c>
      <c r="S53"/>
      <c r="T53" s="360"/>
      <c r="U53" s="438"/>
      <c r="V53" s="342"/>
      <c r="W53"/>
      <c r="X53"/>
      <c r="Y53"/>
    </row>
    <row r="54" spans="1:47">
      <c r="A54" t="s">
        <v>682</v>
      </c>
      <c r="B54" t="s">
        <v>1052</v>
      </c>
      <c r="C54" s="15">
        <v>0.44444444444444442</v>
      </c>
      <c r="E54" s="16">
        <v>600</v>
      </c>
      <c r="F54" s="16" t="s">
        <v>744</v>
      </c>
      <c r="G54" s="140">
        <v>1190</v>
      </c>
      <c r="H54" s="140">
        <v>1101</v>
      </c>
      <c r="I54" t="s">
        <v>703</v>
      </c>
      <c r="J54" s="16" t="s">
        <v>621</v>
      </c>
      <c r="K54" s="16">
        <v>4</v>
      </c>
      <c r="L54" s="16">
        <v>180</v>
      </c>
      <c r="M54" s="19">
        <v>5889.9508999999998</v>
      </c>
      <c r="S54" s="431" t="s">
        <v>498</v>
      </c>
      <c r="T54" s="360">
        <v>0</v>
      </c>
      <c r="U54" s="438">
        <v>0</v>
      </c>
      <c r="V54" s="431" t="s">
        <v>12</v>
      </c>
      <c r="W54" s="485">
        <v>89.714328436690749</v>
      </c>
      <c r="X54" s="485">
        <v>16.888219774519847</v>
      </c>
      <c r="Y54" s="485">
        <v>174.89906605614215</v>
      </c>
      <c r="Z54" s="489">
        <v>131.19193000000001</v>
      </c>
      <c r="AA54" s="489">
        <v>12.48925</v>
      </c>
      <c r="AB54" s="486">
        <v>246.78569999999999</v>
      </c>
      <c r="AC54" s="486">
        <v>52.399900000000002</v>
      </c>
      <c r="AD54" s="488">
        <v>11.0958569721</v>
      </c>
      <c r="AE54" s="486">
        <v>1.2609999999999999</v>
      </c>
      <c r="AF54" s="486">
        <v>0.19900000000000001</v>
      </c>
      <c r="AG54" s="486">
        <v>3.69</v>
      </c>
      <c r="AH54" s="486">
        <v>98.474999999999994</v>
      </c>
      <c r="AI54" s="485">
        <v>1788.03</v>
      </c>
      <c r="AJ54" s="486">
        <v>357.88335000000001</v>
      </c>
      <c r="AK54" s="486">
        <v>6.9480300000000002</v>
      </c>
      <c r="AL54" s="486">
        <v>344.70837</v>
      </c>
      <c r="AM54" s="486">
        <v>1.5791599999999999</v>
      </c>
      <c r="AN54" s="484">
        <v>147562399.09999999</v>
      </c>
      <c r="AO54" s="487">
        <v>-9.28345E-2</v>
      </c>
      <c r="AP54" s="484">
        <v>400849.53918999998</v>
      </c>
      <c r="AQ54" s="487">
        <v>0.20550889999999999</v>
      </c>
      <c r="AR54" s="486">
        <v>165.76820000000001</v>
      </c>
      <c r="AS54" s="484" t="s">
        <v>473</v>
      </c>
      <c r="AT54" s="486">
        <v>14.1937</v>
      </c>
    </row>
    <row r="55" spans="1:47">
      <c r="A55" t="s">
        <v>257</v>
      </c>
      <c r="B55" t="s">
        <v>641</v>
      </c>
      <c r="C55" s="15">
        <v>0.45277777777777778</v>
      </c>
      <c r="E55" s="16">
        <v>600</v>
      </c>
      <c r="F55" s="16" t="s">
        <v>744</v>
      </c>
      <c r="G55" s="140">
        <v>1190</v>
      </c>
      <c r="H55" s="140">
        <v>1101</v>
      </c>
      <c r="I55" t="s">
        <v>704</v>
      </c>
      <c r="J55" s="16" t="s">
        <v>621</v>
      </c>
      <c r="K55" s="16">
        <v>4</v>
      </c>
      <c r="L55" s="16">
        <v>180</v>
      </c>
      <c r="M55" s="19">
        <v>5889.9508999999998</v>
      </c>
      <c r="S55" s="431" t="s">
        <v>498</v>
      </c>
      <c r="T55" s="360">
        <v>0</v>
      </c>
      <c r="U55" s="438">
        <v>0</v>
      </c>
      <c r="V55" s="431" t="s">
        <v>200</v>
      </c>
      <c r="W55" s="485">
        <v>89.162135203303578</v>
      </c>
      <c r="X55" s="485">
        <v>13.148453596541598</v>
      </c>
      <c r="Y55" s="485">
        <v>400.97501517237833</v>
      </c>
      <c r="Z55" s="489">
        <v>131.25761</v>
      </c>
      <c r="AA55" s="489">
        <v>12.45866</v>
      </c>
      <c r="AB55" s="486">
        <v>249.46250000000001</v>
      </c>
      <c r="AC55" s="486">
        <v>50.064900000000002</v>
      </c>
      <c r="AD55" s="488">
        <v>11.2964045527</v>
      </c>
      <c r="AE55" s="486">
        <v>1.3029999999999999</v>
      </c>
      <c r="AF55" s="486">
        <v>0.20599999999999999</v>
      </c>
      <c r="AG55" s="486">
        <v>3.69</v>
      </c>
      <c r="AH55" s="486">
        <v>98.462000000000003</v>
      </c>
      <c r="AI55" s="485">
        <v>1787.346</v>
      </c>
      <c r="AJ55" s="486">
        <v>357.84401000000003</v>
      </c>
      <c r="AK55" s="486">
        <v>6.9604200000000001</v>
      </c>
      <c r="AL55" s="486">
        <v>344.60728</v>
      </c>
      <c r="AM55" s="486">
        <v>1.5791599999999999</v>
      </c>
      <c r="AN55" s="484">
        <v>147562331.80000001</v>
      </c>
      <c r="AO55" s="487">
        <v>-9.4159300000000001E-2</v>
      </c>
      <c r="AP55" s="484">
        <v>401003.07916000002</v>
      </c>
      <c r="AQ55" s="487">
        <v>0.22090309999999999</v>
      </c>
      <c r="AR55" s="486">
        <v>165.70650000000001</v>
      </c>
      <c r="AS55" s="484" t="s">
        <v>473</v>
      </c>
      <c r="AT55" s="486">
        <v>14.2552</v>
      </c>
    </row>
    <row r="56" spans="1:47">
      <c r="A56" t="s">
        <v>257</v>
      </c>
      <c r="B56" t="s">
        <v>642</v>
      </c>
      <c r="C56" s="15">
        <v>0.46111111111111108</v>
      </c>
      <c r="E56" s="16">
        <v>600</v>
      </c>
      <c r="F56" s="16" t="s">
        <v>744</v>
      </c>
      <c r="G56" s="140">
        <v>1190</v>
      </c>
      <c r="H56" s="140">
        <v>1101</v>
      </c>
      <c r="I56" s="328" t="s">
        <v>943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498</v>
      </c>
      <c r="T56" s="360">
        <v>-28</v>
      </c>
      <c r="U56" s="438">
        <v>0</v>
      </c>
      <c r="V56" s="431" t="s">
        <v>12</v>
      </c>
      <c r="W56" s="485">
        <v>88.35696001171948</v>
      </c>
      <c r="X56" s="485">
        <v>7.5783853759907451</v>
      </c>
      <c r="Y56" s="485">
        <v>883.2846434988187</v>
      </c>
      <c r="Z56" s="489">
        <v>131.32456999999999</v>
      </c>
      <c r="AA56" s="489">
        <v>12.427720000000001</v>
      </c>
      <c r="AB56" s="486">
        <v>251.92609999999999</v>
      </c>
      <c r="AC56" s="486">
        <v>47.691899999999997</v>
      </c>
      <c r="AD56" s="488">
        <v>11.496952133400001</v>
      </c>
      <c r="AE56" s="486">
        <v>1.351</v>
      </c>
      <c r="AF56" s="486">
        <v>0.214</v>
      </c>
      <c r="AG56" s="486">
        <v>3.7</v>
      </c>
      <c r="AH56" s="486">
        <v>98.447999999999993</v>
      </c>
      <c r="AI56" s="485">
        <v>1786.6130000000001</v>
      </c>
      <c r="AJ56" s="486">
        <v>357.80597999999998</v>
      </c>
      <c r="AK56" s="486">
        <v>6.9727699999999997</v>
      </c>
      <c r="AL56" s="486">
        <v>344.50619</v>
      </c>
      <c r="AM56" s="486">
        <v>1.5791500000000001</v>
      </c>
      <c r="AN56" s="484">
        <v>147562263.5</v>
      </c>
      <c r="AO56" s="487">
        <v>-9.5483700000000005E-2</v>
      </c>
      <c r="AP56" s="484">
        <v>401167.48663</v>
      </c>
      <c r="AQ56" s="487">
        <v>0.2356905</v>
      </c>
      <c r="AR56" s="486">
        <v>165.64359999999999</v>
      </c>
      <c r="AS56" s="484" t="s">
        <v>473</v>
      </c>
      <c r="AT56" s="486">
        <v>14.318</v>
      </c>
    </row>
    <row r="57" spans="1:47" s="328" customFormat="1">
      <c r="A57" s="328" t="s">
        <v>257</v>
      </c>
      <c r="B57" s="328" t="s">
        <v>1066</v>
      </c>
      <c r="C57" s="15">
        <v>0.47013888888888888</v>
      </c>
      <c r="D57" s="327"/>
      <c r="E57" s="327">
        <v>600</v>
      </c>
      <c r="F57" s="327" t="s">
        <v>744</v>
      </c>
      <c r="G57" s="325">
        <v>1190</v>
      </c>
      <c r="H57" s="325">
        <v>1101</v>
      </c>
      <c r="I57" s="328" t="s">
        <v>944</v>
      </c>
      <c r="J57" s="327" t="s">
        <v>621</v>
      </c>
      <c r="K57" s="327">
        <v>4</v>
      </c>
      <c r="L57" s="327">
        <v>180</v>
      </c>
      <c r="M57" s="19">
        <v>5889.9508999999998</v>
      </c>
      <c r="O57" s="325"/>
      <c r="P57" s="325"/>
      <c r="Q57" s="325"/>
      <c r="R57" s="325"/>
      <c r="S57" s="431" t="s">
        <v>498</v>
      </c>
      <c r="T57" s="360">
        <v>-42</v>
      </c>
      <c r="U57" s="438">
        <v>0</v>
      </c>
      <c r="V57" s="431" t="s">
        <v>12</v>
      </c>
      <c r="W57" s="485">
        <v>87.900628503276863</v>
      </c>
      <c r="X57" s="485">
        <v>4.6045655184094967</v>
      </c>
      <c r="Y57" s="485">
        <v>1254.9530340950255</v>
      </c>
      <c r="Z57" s="489">
        <v>131.39864</v>
      </c>
      <c r="AA57" s="489">
        <v>12.393829999999999</v>
      </c>
      <c r="AB57" s="486">
        <v>254.3931</v>
      </c>
      <c r="AC57" s="486">
        <v>45.0867</v>
      </c>
      <c r="AD57" s="488">
        <v>11.714212012400001</v>
      </c>
      <c r="AE57" s="486">
        <v>1.41</v>
      </c>
      <c r="AF57" s="486">
        <v>0.223</v>
      </c>
      <c r="AG57" s="486">
        <v>3.7</v>
      </c>
      <c r="AH57" s="486">
        <v>98.433000000000007</v>
      </c>
      <c r="AI57" s="485">
        <v>1785.768</v>
      </c>
      <c r="AJ57" s="486">
        <v>357.76636000000002</v>
      </c>
      <c r="AK57" s="486">
        <v>6.9860899999999999</v>
      </c>
      <c r="AL57" s="486">
        <v>344.39668</v>
      </c>
      <c r="AM57" s="486">
        <v>1.5791500000000001</v>
      </c>
      <c r="AN57" s="484">
        <v>147562188.5</v>
      </c>
      <c r="AO57" s="487">
        <v>-9.6917900000000001E-2</v>
      </c>
      <c r="AP57" s="484">
        <v>401357.33461000002</v>
      </c>
      <c r="AQ57" s="487">
        <v>0.25098029999999999</v>
      </c>
      <c r="AR57" s="486">
        <v>165.57390000000001</v>
      </c>
      <c r="AS57" s="484" t="s">
        <v>473</v>
      </c>
      <c r="AT57" s="486">
        <v>14.3874</v>
      </c>
      <c r="AU57"/>
    </row>
    <row r="58" spans="1:47">
      <c r="A58" t="s">
        <v>257</v>
      </c>
      <c r="B58" t="s">
        <v>1068</v>
      </c>
      <c r="C58" s="15">
        <v>0.47916666666666669</v>
      </c>
      <c r="E58" s="16">
        <v>600</v>
      </c>
      <c r="F58" s="16" t="s">
        <v>744</v>
      </c>
      <c r="G58" s="140">
        <v>1190</v>
      </c>
      <c r="H58" s="140">
        <v>1101</v>
      </c>
      <c r="I58" t="s">
        <v>878</v>
      </c>
      <c r="J58" s="16" t="s">
        <v>621</v>
      </c>
      <c r="K58" s="16">
        <v>4</v>
      </c>
      <c r="L58" s="16">
        <v>180</v>
      </c>
      <c r="M58" s="19">
        <v>5889.9508999999998</v>
      </c>
      <c r="S58" s="431" t="s">
        <v>498</v>
      </c>
      <c r="T58" s="360">
        <v>-60</v>
      </c>
      <c r="U58" s="438">
        <v>0</v>
      </c>
      <c r="V58" s="431" t="s">
        <v>12</v>
      </c>
      <c r="W58" s="485">
        <v>87.440654711185545</v>
      </c>
      <c r="X58" s="485">
        <v>1.7208011214532875</v>
      </c>
      <c r="Y58" s="485">
        <v>1742.2526967611166</v>
      </c>
      <c r="Z58" s="489">
        <v>131.4744</v>
      </c>
      <c r="AA58" s="489">
        <v>12.35957</v>
      </c>
      <c r="AB58" s="486">
        <v>256.68450000000001</v>
      </c>
      <c r="AC58" s="486">
        <v>42.453000000000003</v>
      </c>
      <c r="AD58" s="488">
        <v>11.931471891399999</v>
      </c>
      <c r="AE58" s="486">
        <v>1.4790000000000001</v>
      </c>
      <c r="AF58" s="486">
        <v>0.23400000000000001</v>
      </c>
      <c r="AG58" s="486">
        <v>3.7</v>
      </c>
      <c r="AH58" s="486">
        <v>98.418000000000006</v>
      </c>
      <c r="AI58" s="485">
        <v>1784.8720000000001</v>
      </c>
      <c r="AJ58" s="486">
        <v>357.72845999999998</v>
      </c>
      <c r="AK58" s="486">
        <v>6.9992900000000002</v>
      </c>
      <c r="AL58" s="486">
        <v>344.28715999999997</v>
      </c>
      <c r="AM58" s="486">
        <v>1.5791500000000001</v>
      </c>
      <c r="AN58" s="484">
        <v>147562112.30000001</v>
      </c>
      <c r="AO58" s="487">
        <v>-9.8351499999999994E-2</v>
      </c>
      <c r="AP58" s="484">
        <v>401558.79751</v>
      </c>
      <c r="AQ58" s="487">
        <v>0.26546550000000002</v>
      </c>
      <c r="AR58" s="486">
        <v>165.5027</v>
      </c>
      <c r="AS58" s="484" t="s">
        <v>473</v>
      </c>
      <c r="AT58" s="486">
        <v>14.458399999999999</v>
      </c>
    </row>
    <row r="59" spans="1:47">
      <c r="A59" t="s">
        <v>1309</v>
      </c>
      <c r="B59" t="s">
        <v>1069</v>
      </c>
      <c r="C59" s="15">
        <v>0.48749999999999999</v>
      </c>
      <c r="E59" s="16">
        <v>30</v>
      </c>
      <c r="F59" s="16" t="s">
        <v>744</v>
      </c>
      <c r="G59" s="140">
        <v>1190</v>
      </c>
      <c r="H59" s="140">
        <v>1101</v>
      </c>
      <c r="I59" t="s">
        <v>638</v>
      </c>
      <c r="J59" s="16" t="s">
        <v>621</v>
      </c>
      <c r="K59" s="16">
        <v>4</v>
      </c>
      <c r="L59" s="16">
        <v>180</v>
      </c>
      <c r="M59" s="19">
        <v>5889.9508999999998</v>
      </c>
      <c r="S59" s="431" t="s">
        <v>1188</v>
      </c>
      <c r="T59" s="360"/>
      <c r="U59" s="438"/>
      <c r="V59" s="342"/>
      <c r="W59"/>
      <c r="X59"/>
      <c r="Y59"/>
      <c r="Z59" s="489">
        <v>131.51591999999999</v>
      </c>
      <c r="AA59" s="489">
        <v>12.34097</v>
      </c>
      <c r="AB59" s="486">
        <v>257.85599999999999</v>
      </c>
      <c r="AC59" s="486">
        <v>41.025199999999998</v>
      </c>
      <c r="AD59" s="488">
        <v>12.04845798</v>
      </c>
      <c r="AE59" s="486">
        <v>1.5209999999999999</v>
      </c>
      <c r="AF59" s="486">
        <v>0.24099999999999999</v>
      </c>
      <c r="AG59" s="486">
        <v>3.7</v>
      </c>
      <c r="AH59" s="486">
        <v>98.409000000000006</v>
      </c>
      <c r="AI59" s="485">
        <v>1784.37</v>
      </c>
      <c r="AJ59" s="486">
        <v>357.70879000000002</v>
      </c>
      <c r="AK59" s="486">
        <v>7.0063300000000002</v>
      </c>
      <c r="AL59" s="486">
        <v>344.22818999999998</v>
      </c>
      <c r="AM59" s="486">
        <v>1.5791500000000001</v>
      </c>
      <c r="AN59" s="484">
        <v>147562070.90000001</v>
      </c>
      <c r="AO59" s="487">
        <v>-9.9123199999999995E-2</v>
      </c>
      <c r="AP59" s="484">
        <v>401671.86375000002</v>
      </c>
      <c r="AQ59" s="487">
        <v>0.2729164</v>
      </c>
      <c r="AR59" s="486">
        <v>165.46369999999999</v>
      </c>
      <c r="AS59" s="484" t="s">
        <v>473</v>
      </c>
      <c r="AT59" s="486">
        <v>14.497299999999999</v>
      </c>
    </row>
    <row r="60" spans="1:47">
      <c r="A60" t="s">
        <v>1172</v>
      </c>
      <c r="B60" t="s">
        <v>251</v>
      </c>
      <c r="C60" s="15">
        <v>0.49027777777777781</v>
      </c>
      <c r="E60" s="16">
        <v>600</v>
      </c>
      <c r="F60" s="16" t="s">
        <v>744</v>
      </c>
      <c r="G60" s="140">
        <v>1190</v>
      </c>
      <c r="H60" s="140">
        <v>1101</v>
      </c>
      <c r="I60" t="s">
        <v>184</v>
      </c>
      <c r="J60" s="16" t="s">
        <v>621</v>
      </c>
      <c r="K60" s="16">
        <v>4</v>
      </c>
      <c r="L60" s="16">
        <v>180</v>
      </c>
      <c r="M60" s="19">
        <v>5889.9508999999998</v>
      </c>
      <c r="S60"/>
      <c r="T60" s="360"/>
      <c r="U60" s="438"/>
      <c r="V60" s="342"/>
      <c r="W60"/>
      <c r="X60"/>
      <c r="Y60"/>
    </row>
    <row r="61" spans="1:47">
      <c r="A61" t="s">
        <v>998</v>
      </c>
      <c r="B61" t="s">
        <v>1158</v>
      </c>
      <c r="C61" s="15">
        <v>0.49861111111111112</v>
      </c>
      <c r="D61" s="15">
        <v>0</v>
      </c>
      <c r="E61" s="16">
        <v>30</v>
      </c>
      <c r="F61" s="16" t="s">
        <v>744</v>
      </c>
      <c r="G61" s="140">
        <v>1190</v>
      </c>
      <c r="H61" s="140">
        <v>996</v>
      </c>
      <c r="I61" s="35" t="s">
        <v>526</v>
      </c>
      <c r="J61" s="16" t="s">
        <v>620</v>
      </c>
      <c r="K61" s="16">
        <v>4</v>
      </c>
      <c r="L61" s="16">
        <v>180</v>
      </c>
      <c r="M61" s="8">
        <v>5891.451</v>
      </c>
      <c r="S61"/>
      <c r="T61" s="360"/>
      <c r="U61" s="438"/>
      <c r="V61" s="342"/>
      <c r="W61"/>
      <c r="X61"/>
      <c r="Y61"/>
    </row>
    <row r="62" spans="1:47">
      <c r="A62" t="s">
        <v>252</v>
      </c>
      <c r="B62" t="s">
        <v>956</v>
      </c>
      <c r="C62" s="15">
        <v>0.50138888888888888</v>
      </c>
      <c r="E62" s="16">
        <v>600</v>
      </c>
      <c r="F62" s="16" t="s">
        <v>744</v>
      </c>
      <c r="G62" s="140">
        <v>1190</v>
      </c>
      <c r="H62" s="140">
        <v>1101</v>
      </c>
      <c r="I62" t="s">
        <v>320</v>
      </c>
      <c r="J62" s="16" t="s">
        <v>621</v>
      </c>
      <c r="K62" s="16">
        <v>4</v>
      </c>
      <c r="L62" s="16">
        <v>180</v>
      </c>
      <c r="M62" s="19">
        <v>5889.9508999999998</v>
      </c>
      <c r="S62" s="431" t="s">
        <v>375</v>
      </c>
      <c r="T62" s="360">
        <v>0</v>
      </c>
      <c r="U62" s="438">
        <v>0</v>
      </c>
      <c r="V62" s="431" t="s">
        <v>198</v>
      </c>
      <c r="W62" s="485">
        <v>162.36715977259888</v>
      </c>
      <c r="X62" s="485">
        <v>82.995938459204382</v>
      </c>
      <c r="Y62" s="485">
        <v>175.44677989489378</v>
      </c>
      <c r="Z62" s="489">
        <v>131.66864000000001</v>
      </c>
      <c r="AA62" s="489">
        <v>12.273809999999999</v>
      </c>
      <c r="AB62" s="486">
        <v>261.7509</v>
      </c>
      <c r="AC62" s="486">
        <v>35.884900000000002</v>
      </c>
      <c r="AD62" s="488">
        <v>12.466265439400001</v>
      </c>
      <c r="AE62" s="486">
        <v>1.702</v>
      </c>
      <c r="AF62" s="486">
        <v>0.26900000000000002</v>
      </c>
      <c r="AG62" s="486">
        <v>3.7</v>
      </c>
      <c r="AH62" s="486">
        <v>98.378</v>
      </c>
      <c r="AI62" s="485">
        <v>1782.47</v>
      </c>
      <c r="AJ62" s="486">
        <v>357.64296999999999</v>
      </c>
      <c r="AK62" s="486">
        <v>7.0309299999999997</v>
      </c>
      <c r="AL62" s="486">
        <v>344.01758999999998</v>
      </c>
      <c r="AM62" s="486">
        <v>1.57914</v>
      </c>
      <c r="AN62" s="484">
        <v>147561920.09999999</v>
      </c>
      <c r="AO62" s="487">
        <v>-0.1018781</v>
      </c>
      <c r="AP62" s="484">
        <v>402100.02629000001</v>
      </c>
      <c r="AQ62" s="487">
        <v>0.29741990000000001</v>
      </c>
      <c r="AR62" s="486">
        <v>165.32050000000001</v>
      </c>
      <c r="AS62" s="484" t="s">
        <v>473</v>
      </c>
      <c r="AT62" s="486">
        <v>14.6401</v>
      </c>
    </row>
    <row r="63" spans="1:47">
      <c r="A63" t="s">
        <v>253</v>
      </c>
      <c r="B63" t="s">
        <v>958</v>
      </c>
      <c r="C63" s="15">
        <v>0.50902777777777775</v>
      </c>
      <c r="E63" s="16">
        <v>600</v>
      </c>
      <c r="F63" s="16" t="s">
        <v>744</v>
      </c>
      <c r="G63" s="140">
        <v>1190</v>
      </c>
      <c r="H63" s="140">
        <v>1101</v>
      </c>
      <c r="I63" t="s">
        <v>254</v>
      </c>
      <c r="J63" s="16" t="s">
        <v>621</v>
      </c>
      <c r="K63" s="16">
        <v>4</v>
      </c>
      <c r="L63" s="16">
        <v>180</v>
      </c>
      <c r="M63" s="19">
        <v>5889.9508999999998</v>
      </c>
      <c r="S63" s="431" t="s">
        <v>375</v>
      </c>
      <c r="T63" s="360">
        <v>0</v>
      </c>
      <c r="U63" s="438">
        <v>0</v>
      </c>
      <c r="V63" s="431" t="s">
        <v>201</v>
      </c>
      <c r="W63" s="485">
        <v>151.09104248205259</v>
      </c>
      <c r="X63" s="485">
        <v>82.479730025800521</v>
      </c>
      <c r="Y63" s="485">
        <v>402.26246588899448</v>
      </c>
      <c r="Z63" s="489">
        <v>131.73811000000001</v>
      </c>
      <c r="AA63" s="489">
        <v>12.24391</v>
      </c>
      <c r="AB63" s="486">
        <v>263.34769999999997</v>
      </c>
      <c r="AC63" s="486">
        <v>33.608199999999997</v>
      </c>
      <c r="AD63" s="488">
        <v>12.650100721499999</v>
      </c>
      <c r="AE63" s="486">
        <v>1.8009999999999999</v>
      </c>
      <c r="AF63" s="486">
        <v>0.28499999999999998</v>
      </c>
      <c r="AG63" s="486">
        <v>3.7</v>
      </c>
      <c r="AH63" s="486">
        <v>98.363</v>
      </c>
      <c r="AI63" s="485">
        <v>1781.586</v>
      </c>
      <c r="AJ63" s="486">
        <v>357.61628999999999</v>
      </c>
      <c r="AK63" s="486">
        <v>7.0414399999999997</v>
      </c>
      <c r="AL63" s="486">
        <v>343.92491999999999</v>
      </c>
      <c r="AM63" s="486">
        <v>1.5791299999999999</v>
      </c>
      <c r="AN63" s="484">
        <v>147561852.5</v>
      </c>
      <c r="AO63" s="487">
        <v>-0.1030896</v>
      </c>
      <c r="AP63" s="484">
        <v>402299.55398999999</v>
      </c>
      <c r="AQ63" s="487">
        <v>0.30710949999999998</v>
      </c>
      <c r="AR63" s="486">
        <v>165.25550000000001</v>
      </c>
      <c r="AS63" s="484" t="s">
        <v>473</v>
      </c>
      <c r="AT63" s="486">
        <v>14.705</v>
      </c>
    </row>
    <row r="64" spans="1:47">
      <c r="A64" t="s">
        <v>1163</v>
      </c>
      <c r="B64" t="s">
        <v>959</v>
      </c>
      <c r="C64" s="15">
        <v>0.5180555555555556</v>
      </c>
      <c r="E64" s="16">
        <v>600</v>
      </c>
      <c r="F64" s="16" t="s">
        <v>744</v>
      </c>
      <c r="G64" s="140">
        <v>1190</v>
      </c>
      <c r="H64" s="140">
        <v>1101</v>
      </c>
      <c r="I64" t="s">
        <v>928</v>
      </c>
      <c r="J64" s="16" t="s">
        <v>621</v>
      </c>
      <c r="K64" s="16">
        <v>4</v>
      </c>
      <c r="L64" s="16">
        <v>180</v>
      </c>
      <c r="M64" s="19">
        <v>5889.9508999999998</v>
      </c>
      <c r="S64" s="431" t="s">
        <v>1132</v>
      </c>
      <c r="T64" s="360">
        <v>0</v>
      </c>
      <c r="U64" s="438">
        <v>0</v>
      </c>
      <c r="V64" s="431" t="s">
        <v>199</v>
      </c>
      <c r="W64" s="485">
        <v>-57.961844896524141</v>
      </c>
      <c r="X64" s="485">
        <v>-77.191942606481504</v>
      </c>
      <c r="Y64" s="485">
        <v>175.63015308997615</v>
      </c>
      <c r="Z64" s="489">
        <v>131.82211000000001</v>
      </c>
      <c r="AA64" s="489">
        <v>12.20833</v>
      </c>
      <c r="AB64" s="486">
        <v>265.16230000000002</v>
      </c>
      <c r="AC64" s="486">
        <v>30.9101</v>
      </c>
      <c r="AD64" s="488">
        <v>12.8673606002</v>
      </c>
      <c r="AE64" s="486">
        <v>1.94</v>
      </c>
      <c r="AF64" s="486">
        <v>0.307</v>
      </c>
      <c r="AG64" s="486">
        <v>3.71</v>
      </c>
      <c r="AH64" s="486">
        <v>98.346000000000004</v>
      </c>
      <c r="AI64" s="485">
        <v>1780.5070000000001</v>
      </c>
      <c r="AJ64" s="486">
        <v>357.58663999999999</v>
      </c>
      <c r="AK64" s="486">
        <v>7.0535500000000004</v>
      </c>
      <c r="AL64" s="486">
        <v>343.81540000000001</v>
      </c>
      <c r="AM64" s="486">
        <v>1.5791299999999999</v>
      </c>
      <c r="AN64" s="484">
        <v>147561771.5</v>
      </c>
      <c r="AO64" s="487">
        <v>-0.1045208</v>
      </c>
      <c r="AP64" s="484">
        <v>402543.27252</v>
      </c>
      <c r="AQ64" s="487">
        <v>0.3176599</v>
      </c>
      <c r="AR64" s="486">
        <v>165.17699999999999</v>
      </c>
      <c r="AS64" s="484" t="s">
        <v>473</v>
      </c>
      <c r="AT64" s="486">
        <v>14.783200000000001</v>
      </c>
    </row>
    <row r="65" spans="1:47">
      <c r="A65" t="s">
        <v>1163</v>
      </c>
      <c r="B65" t="s">
        <v>960</v>
      </c>
      <c r="C65" s="15">
        <v>0.52777777777777779</v>
      </c>
      <c r="E65" s="16">
        <v>600</v>
      </c>
      <c r="F65" s="16" t="s">
        <v>744</v>
      </c>
      <c r="G65" s="140">
        <v>1190</v>
      </c>
      <c r="H65" s="140">
        <v>1101</v>
      </c>
      <c r="I65" t="s">
        <v>255</v>
      </c>
      <c r="J65" s="16" t="s">
        <v>621</v>
      </c>
      <c r="K65" s="16">
        <v>4</v>
      </c>
      <c r="L65" s="16">
        <v>180</v>
      </c>
      <c r="M65" s="19">
        <v>5889.9508999999998</v>
      </c>
      <c r="S65" s="431" t="s">
        <v>1132</v>
      </c>
      <c r="T65" s="360">
        <v>0</v>
      </c>
      <c r="U65" s="438">
        <v>0</v>
      </c>
      <c r="V65" s="431" t="s">
        <v>202</v>
      </c>
      <c r="W65" s="485">
        <v>-59.164705763707566</v>
      </c>
      <c r="X65" s="485">
        <v>-76.723551484261364</v>
      </c>
      <c r="Y65" s="485">
        <v>402.78877073360445</v>
      </c>
      <c r="Z65" s="489">
        <v>131.91492</v>
      </c>
      <c r="AA65" s="489">
        <v>12.16976</v>
      </c>
      <c r="AB65" s="486">
        <v>267.04399999999998</v>
      </c>
      <c r="AC65" s="486">
        <v>27.9986</v>
      </c>
      <c r="AD65" s="488">
        <v>13.1013327773</v>
      </c>
      <c r="AE65" s="486">
        <v>2.121</v>
      </c>
      <c r="AF65" s="486">
        <v>0.33500000000000002</v>
      </c>
      <c r="AG65" s="486">
        <v>3.71</v>
      </c>
      <c r="AH65" s="486">
        <v>98.326999999999998</v>
      </c>
      <c r="AI65" s="485">
        <v>1779.308</v>
      </c>
      <c r="AJ65" s="486">
        <v>357.55702000000002</v>
      </c>
      <c r="AK65" s="486">
        <v>7.0661699999999996</v>
      </c>
      <c r="AL65" s="486">
        <v>343.69745999999998</v>
      </c>
      <c r="AM65" s="486">
        <v>1.5791200000000001</v>
      </c>
      <c r="AN65" s="484">
        <v>147561683.09999999</v>
      </c>
      <c r="AO65" s="487">
        <v>-0.1060615</v>
      </c>
      <c r="AP65" s="484">
        <v>402814.48264</v>
      </c>
      <c r="AQ65" s="487">
        <v>0.32789679999999999</v>
      </c>
      <c r="AR65" s="486">
        <v>165.09039999999999</v>
      </c>
      <c r="AS65" s="484" t="s">
        <v>473</v>
      </c>
      <c r="AT65" s="486">
        <v>14.8696</v>
      </c>
    </row>
    <row r="66" spans="1:47">
      <c r="A66" t="s">
        <v>1309</v>
      </c>
      <c r="B66" t="s">
        <v>961</v>
      </c>
      <c r="C66" s="15">
        <v>0.53680555555555554</v>
      </c>
      <c r="E66" s="16">
        <v>30</v>
      </c>
      <c r="F66" s="16" t="s">
        <v>744</v>
      </c>
      <c r="G66" s="140">
        <v>1190</v>
      </c>
      <c r="H66" s="140">
        <v>1101</v>
      </c>
      <c r="I66" t="s">
        <v>638</v>
      </c>
      <c r="J66" s="16" t="s">
        <v>621</v>
      </c>
      <c r="K66" s="16">
        <v>4</v>
      </c>
      <c r="L66" s="16">
        <v>180</v>
      </c>
      <c r="M66" s="19">
        <v>5889.9508999999998</v>
      </c>
      <c r="S66" s="431" t="s">
        <v>1188</v>
      </c>
      <c r="T66" s="360"/>
      <c r="U66" s="360"/>
      <c r="V66" s="342"/>
      <c r="W66"/>
      <c r="X66"/>
      <c r="Y66"/>
      <c r="Z66" s="489">
        <v>131.96906999999999</v>
      </c>
      <c r="AA66" s="489">
        <v>12.14761</v>
      </c>
      <c r="AB66" s="486">
        <v>268.09140000000002</v>
      </c>
      <c r="AC66" s="486">
        <v>26.333500000000001</v>
      </c>
      <c r="AD66" s="488">
        <v>13.2350311642</v>
      </c>
      <c r="AE66" s="486">
        <v>2.2429999999999999</v>
      </c>
      <c r="AF66" s="486">
        <v>0.35499999999999998</v>
      </c>
      <c r="AG66" s="486">
        <v>3.71</v>
      </c>
      <c r="AH66" s="486">
        <v>98.316000000000003</v>
      </c>
      <c r="AI66" s="485">
        <v>1778.6079999999999</v>
      </c>
      <c r="AJ66" s="486">
        <v>357.5412</v>
      </c>
      <c r="AK66" s="486">
        <v>7.0731700000000002</v>
      </c>
      <c r="AL66" s="486">
        <v>343.63006999999999</v>
      </c>
      <c r="AM66" s="486">
        <v>1.5791200000000001</v>
      </c>
      <c r="AN66" s="484">
        <v>147561631.90000001</v>
      </c>
      <c r="AO66" s="487">
        <v>-0.1069416</v>
      </c>
      <c r="AP66" s="484">
        <v>402973.16009000002</v>
      </c>
      <c r="AQ66" s="487">
        <v>0.33320949999999999</v>
      </c>
      <c r="AR66" s="486">
        <v>165.03989999999999</v>
      </c>
      <c r="AS66" s="484" t="s">
        <v>473</v>
      </c>
      <c r="AT66" s="486">
        <v>14.9199</v>
      </c>
    </row>
    <row r="67" spans="1:47">
      <c r="A67" t="s">
        <v>1172</v>
      </c>
      <c r="B67" t="s">
        <v>964</v>
      </c>
      <c r="C67" s="15">
        <v>0.53819444444444442</v>
      </c>
      <c r="E67" s="16">
        <v>300</v>
      </c>
      <c r="F67" s="16" t="s">
        <v>744</v>
      </c>
      <c r="G67" s="140">
        <v>1190</v>
      </c>
      <c r="H67" s="140">
        <v>1101</v>
      </c>
      <c r="I67" t="s">
        <v>332</v>
      </c>
      <c r="J67" s="16" t="s">
        <v>621</v>
      </c>
      <c r="K67" s="16">
        <v>4</v>
      </c>
      <c r="L67" s="16">
        <v>180</v>
      </c>
      <c r="M67" s="19">
        <v>5889.9508999999998</v>
      </c>
      <c r="S67"/>
      <c r="T67" s="360"/>
      <c r="U67" s="360"/>
      <c r="V67" s="342"/>
      <c r="W67"/>
      <c r="X67"/>
      <c r="Y67"/>
    </row>
    <row r="68" spans="1:47">
      <c r="A68" t="s">
        <v>1265</v>
      </c>
      <c r="B68" t="s">
        <v>256</v>
      </c>
      <c r="C68" s="15">
        <v>0.5541666666666667</v>
      </c>
      <c r="D68" s="15">
        <v>0</v>
      </c>
      <c r="E68" s="16">
        <v>10</v>
      </c>
      <c r="F68" s="16" t="s">
        <v>744</v>
      </c>
      <c r="G68" s="140">
        <v>1190</v>
      </c>
      <c r="H68" s="140">
        <v>1101</v>
      </c>
      <c r="I68" s="35" t="s">
        <v>395</v>
      </c>
      <c r="J68" s="16" t="s">
        <v>620</v>
      </c>
      <c r="K68" s="16">
        <v>4</v>
      </c>
      <c r="L68" s="16">
        <v>180</v>
      </c>
      <c r="M68" s="19">
        <v>5889.9508999999998</v>
      </c>
      <c r="S68"/>
      <c r="T68" s="359"/>
      <c r="U68" s="359"/>
      <c r="V68" s="342"/>
      <c r="W68"/>
      <c r="X68"/>
      <c r="Y68"/>
    </row>
    <row r="69" spans="1:47">
      <c r="A69" t="s">
        <v>998</v>
      </c>
      <c r="B69" t="s">
        <v>1233</v>
      </c>
      <c r="C69" s="15">
        <v>0.55486111111111114</v>
      </c>
      <c r="D69" s="15">
        <v>0</v>
      </c>
      <c r="E69" s="16">
        <v>30</v>
      </c>
      <c r="F69" s="16" t="s">
        <v>744</v>
      </c>
      <c r="G69" s="140">
        <v>1190</v>
      </c>
      <c r="H69" s="140">
        <v>996</v>
      </c>
      <c r="I69" s="35" t="s">
        <v>526</v>
      </c>
      <c r="J69" s="16" t="s">
        <v>620</v>
      </c>
      <c r="K69" s="16">
        <v>4</v>
      </c>
      <c r="L69" s="16">
        <v>180</v>
      </c>
      <c r="M69" s="8">
        <v>5891.451</v>
      </c>
      <c r="N69" t="s">
        <v>393</v>
      </c>
      <c r="S69"/>
      <c r="T69" s="359"/>
      <c r="U69" s="359"/>
      <c r="V69" s="342"/>
      <c r="W69"/>
      <c r="X69"/>
      <c r="Y69"/>
    </row>
    <row r="70" spans="1:47" s="35" customFormat="1">
      <c r="A70" s="35" t="s">
        <v>998</v>
      </c>
      <c r="B70" s="35" t="s">
        <v>1270</v>
      </c>
      <c r="C70" s="15">
        <v>0.55833333333333335</v>
      </c>
      <c r="D70" s="15">
        <v>0</v>
      </c>
      <c r="E70" s="16">
        <v>30</v>
      </c>
      <c r="F70" s="16" t="s">
        <v>744</v>
      </c>
      <c r="G70" s="16">
        <v>1070</v>
      </c>
      <c r="H70" s="16">
        <v>876</v>
      </c>
      <c r="I70" s="35" t="s">
        <v>387</v>
      </c>
      <c r="J70" s="16" t="s">
        <v>620</v>
      </c>
      <c r="K70" s="16">
        <v>4</v>
      </c>
      <c r="L70" s="16">
        <v>180</v>
      </c>
      <c r="M70" s="19">
        <v>5891.451</v>
      </c>
      <c r="N70" s="25" t="s">
        <v>394</v>
      </c>
      <c r="O70" s="16"/>
      <c r="P70" s="16"/>
      <c r="Q70" s="16"/>
      <c r="R70" s="16"/>
      <c r="S70" s="339"/>
      <c r="T70" s="342"/>
      <c r="U70" s="342"/>
      <c r="V70" s="342"/>
      <c r="W70" s="436"/>
      <c r="X70" s="436"/>
      <c r="Y70" s="436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>
      <c r="C71"/>
      <c r="E71"/>
      <c r="S71"/>
      <c r="T71" s="342"/>
      <c r="U71" s="342"/>
      <c r="V71" s="342"/>
      <c r="W71"/>
      <c r="X71"/>
      <c r="Y71"/>
    </row>
    <row r="72" spans="1:47">
      <c r="C72"/>
      <c r="E72"/>
      <c r="S72"/>
      <c r="T72" s="342"/>
      <c r="U72" s="342"/>
      <c r="V72" s="342"/>
      <c r="W72"/>
      <c r="X72"/>
      <c r="Y72"/>
    </row>
    <row r="73" spans="1:47">
      <c r="B73" s="3" t="s">
        <v>1260</v>
      </c>
      <c r="C73" s="147" t="s">
        <v>1261</v>
      </c>
      <c r="D73" s="84">
        <v>5888.5839999999998</v>
      </c>
      <c r="E73" s="149"/>
      <c r="F73" s="84" t="s">
        <v>1262</v>
      </c>
      <c r="G73" s="84" t="s">
        <v>1263</v>
      </c>
      <c r="H73" s="84" t="s">
        <v>1264</v>
      </c>
      <c r="I73" s="22" t="s">
        <v>1100</v>
      </c>
      <c r="J73" s="84" t="s">
        <v>1101</v>
      </c>
      <c r="K73" s="84" t="s">
        <v>1102</v>
      </c>
      <c r="L73" s="16"/>
      <c r="S73" s="35"/>
      <c r="T73" s="342"/>
      <c r="U73" s="342"/>
      <c r="V73" s="342"/>
      <c r="W73"/>
      <c r="X73"/>
      <c r="Y73"/>
    </row>
    <row r="74" spans="1:47">
      <c r="B74" s="2"/>
      <c r="C74" s="147" t="s">
        <v>1099</v>
      </c>
      <c r="D74" s="84">
        <v>5889.9508999999998</v>
      </c>
      <c r="E74" s="149"/>
      <c r="F74" s="84" t="s">
        <v>652</v>
      </c>
      <c r="G74" s="84" t="s">
        <v>653</v>
      </c>
      <c r="H74" s="84" t="s">
        <v>654</v>
      </c>
      <c r="I74" s="22" t="s">
        <v>1294</v>
      </c>
      <c r="J74" s="84" t="s">
        <v>1295</v>
      </c>
      <c r="K74" s="84" t="s">
        <v>501</v>
      </c>
      <c r="L74" s="16"/>
      <c r="S74"/>
      <c r="T74" s="342"/>
      <c r="U74" s="342"/>
      <c r="V74" s="342"/>
      <c r="W74"/>
      <c r="X74"/>
      <c r="Y74"/>
    </row>
    <row r="75" spans="1:47">
      <c r="B75" s="2"/>
      <c r="C75" s="147" t="s">
        <v>502</v>
      </c>
      <c r="D75" s="84">
        <v>5891.451</v>
      </c>
      <c r="E75" s="149"/>
      <c r="F75" s="84" t="s">
        <v>503</v>
      </c>
      <c r="G75" s="84" t="s">
        <v>504</v>
      </c>
      <c r="H75" s="84" t="s">
        <v>505</v>
      </c>
      <c r="I75" s="22" t="s">
        <v>480</v>
      </c>
      <c r="J75" s="84" t="s">
        <v>496</v>
      </c>
      <c r="K75" s="84" t="s">
        <v>440</v>
      </c>
      <c r="L75" s="16"/>
      <c r="S75"/>
      <c r="T75"/>
      <c r="U75"/>
      <c r="V75"/>
      <c r="W75"/>
      <c r="X75"/>
      <c r="Y75"/>
    </row>
    <row r="76" spans="1:47">
      <c r="B76" s="2"/>
      <c r="C76" s="147" t="s">
        <v>497</v>
      </c>
      <c r="D76" s="155">
        <v>7647.38</v>
      </c>
      <c r="E76" s="149"/>
      <c r="F76" s="84" t="s">
        <v>1132</v>
      </c>
      <c r="G76" s="84" t="s">
        <v>1095</v>
      </c>
      <c r="H76" s="84" t="s">
        <v>1293</v>
      </c>
      <c r="I76" s="22" t="s">
        <v>498</v>
      </c>
      <c r="J76" s="84" t="s">
        <v>499</v>
      </c>
      <c r="K76" s="84" t="s">
        <v>500</v>
      </c>
      <c r="L76" s="16"/>
      <c r="S76"/>
      <c r="T76"/>
      <c r="U76"/>
      <c r="V76"/>
      <c r="W76"/>
      <c r="X76"/>
      <c r="Y76"/>
    </row>
    <row r="77" spans="1:47">
      <c r="B77" s="2"/>
      <c r="C77" s="147" t="s">
        <v>374</v>
      </c>
      <c r="D77" s="84">
        <v>7698.9647000000004</v>
      </c>
      <c r="E77" s="149"/>
      <c r="F77" s="84" t="s">
        <v>375</v>
      </c>
      <c r="G77" s="84" t="s">
        <v>376</v>
      </c>
      <c r="H77" s="84" t="s">
        <v>377</v>
      </c>
      <c r="I77" s="22" t="s">
        <v>378</v>
      </c>
      <c r="J77" s="84" t="s">
        <v>379</v>
      </c>
      <c r="K77" s="84" t="s">
        <v>380</v>
      </c>
      <c r="L77" s="16"/>
      <c r="S77"/>
      <c r="T77"/>
      <c r="U77"/>
      <c r="V77"/>
      <c r="W77"/>
      <c r="X77"/>
      <c r="Y77"/>
    </row>
    <row r="78" spans="1:47">
      <c r="B78" s="2"/>
      <c r="C78" s="147"/>
      <c r="D78" s="84"/>
      <c r="E78" s="149"/>
      <c r="F78" s="84"/>
      <c r="G78" s="16"/>
      <c r="H78" s="16"/>
      <c r="J78" s="16"/>
      <c r="K78" s="16"/>
      <c r="L78" s="16"/>
      <c r="S78"/>
      <c r="T78"/>
      <c r="U78"/>
      <c r="V78"/>
      <c r="W78"/>
      <c r="X78"/>
      <c r="Y78"/>
    </row>
    <row r="79" spans="1:47">
      <c r="B79" s="2"/>
      <c r="C79" s="147" t="s">
        <v>1302</v>
      </c>
      <c r="D79" s="748" t="s">
        <v>1297</v>
      </c>
      <c r="E79" s="748"/>
      <c r="F79" s="84" t="s">
        <v>381</v>
      </c>
      <c r="G79" s="16"/>
      <c r="H79" s="16"/>
      <c r="I79" s="138" t="s">
        <v>1139</v>
      </c>
      <c r="J79" s="736" t="s">
        <v>1140</v>
      </c>
      <c r="K79" s="736"/>
      <c r="L79" s="148" t="s">
        <v>1141</v>
      </c>
      <c r="S79"/>
      <c r="T79"/>
      <c r="U79"/>
      <c r="V79"/>
      <c r="W79"/>
      <c r="X79"/>
      <c r="Y79"/>
    </row>
    <row r="80" spans="1:47">
      <c r="B80" s="2"/>
      <c r="C80" s="147" t="s">
        <v>1303</v>
      </c>
      <c r="D80" s="748" t="s">
        <v>1298</v>
      </c>
      <c r="E80" s="748"/>
      <c r="F80" s="19"/>
      <c r="G80" s="16"/>
      <c r="H80" s="16"/>
      <c r="J80" s="736" t="s">
        <v>441</v>
      </c>
      <c r="K80" s="736"/>
      <c r="L80" s="148" t="s">
        <v>1143</v>
      </c>
      <c r="S80"/>
      <c r="T80"/>
      <c r="U80"/>
      <c r="V80"/>
      <c r="W80"/>
      <c r="X80"/>
      <c r="Y80"/>
    </row>
    <row r="81" spans="2:25">
      <c r="B81" s="2"/>
      <c r="C81" s="147" t="s">
        <v>1304</v>
      </c>
      <c r="D81" s="748" t="s">
        <v>1299</v>
      </c>
      <c r="E81" s="748"/>
      <c r="F81" s="19"/>
      <c r="G81" s="16"/>
      <c r="H81" s="16"/>
      <c r="J81" s="16"/>
      <c r="K81" s="16"/>
      <c r="L81" s="16"/>
      <c r="S81"/>
      <c r="T81"/>
      <c r="U81"/>
      <c r="V81"/>
      <c r="W81"/>
      <c r="X81"/>
      <c r="Y81"/>
    </row>
    <row r="82" spans="2:25">
      <c r="B82" s="2"/>
      <c r="C82" s="147" t="s">
        <v>1305</v>
      </c>
      <c r="D82" s="748" t="s">
        <v>1138</v>
      </c>
      <c r="E82" s="748"/>
      <c r="F82" s="19"/>
      <c r="G82" s="16"/>
      <c r="H82" s="16"/>
      <c r="I82" s="16"/>
      <c r="J82" s="16"/>
      <c r="K82" s="16"/>
      <c r="L82" s="16"/>
      <c r="S82"/>
      <c r="T82"/>
      <c r="U82"/>
      <c r="V82"/>
      <c r="W82"/>
      <c r="X82"/>
      <c r="Y82"/>
    </row>
    <row r="83" spans="2:25">
      <c r="B83" s="2"/>
      <c r="C83" s="85"/>
      <c r="E83" s="15"/>
      <c r="F83" s="19"/>
      <c r="G83" s="16"/>
      <c r="H83" s="16"/>
      <c r="I83" s="16"/>
      <c r="J83" s="16"/>
      <c r="K83" s="16"/>
      <c r="L83" s="16"/>
      <c r="S83"/>
      <c r="T83"/>
      <c r="U83"/>
      <c r="V83"/>
      <c r="W83"/>
      <c r="X83"/>
      <c r="Y83"/>
    </row>
    <row r="84" spans="2:25">
      <c r="B84" s="2"/>
      <c r="C84" s="28" t="s">
        <v>786</v>
      </c>
      <c r="D84" s="141">
        <v>1</v>
      </c>
      <c r="E84" s="749" t="s">
        <v>1032</v>
      </c>
      <c r="F84" s="749"/>
      <c r="G84" s="749"/>
      <c r="H84" s="16"/>
      <c r="I84" s="16"/>
      <c r="J84" s="16"/>
      <c r="K84" s="16"/>
      <c r="L84" s="16"/>
      <c r="S84"/>
      <c r="T84"/>
      <c r="U84"/>
      <c r="V84"/>
      <c r="W84"/>
      <c r="X84"/>
      <c r="Y84"/>
    </row>
    <row r="85" spans="2:25">
      <c r="B85" s="2"/>
      <c r="C85" s="19"/>
      <c r="D85" s="28"/>
      <c r="E85" s="750" t="s">
        <v>1183</v>
      </c>
      <c r="F85" s="751"/>
      <c r="G85" s="751"/>
      <c r="H85" s="16"/>
      <c r="I85" s="16"/>
      <c r="J85" s="16"/>
      <c r="K85" s="16"/>
      <c r="L85" s="16"/>
      <c r="S85"/>
      <c r="T85"/>
      <c r="U85"/>
      <c r="V85"/>
      <c r="W85"/>
      <c r="X85"/>
      <c r="Y85"/>
    </row>
    <row r="86" spans="2:25">
      <c r="B86" s="2"/>
      <c r="C86" s="85"/>
      <c r="D86" s="28">
        <v>2</v>
      </c>
      <c r="E86" s="749" t="s">
        <v>1008</v>
      </c>
      <c r="F86" s="749"/>
      <c r="G86" s="749"/>
      <c r="H86" s="16"/>
      <c r="I86" s="16"/>
      <c r="J86" s="16"/>
      <c r="K86" s="16"/>
      <c r="L86" s="16"/>
      <c r="S86"/>
      <c r="T86"/>
      <c r="U86"/>
      <c r="V86"/>
      <c r="W86"/>
      <c r="X86"/>
      <c r="Y86"/>
    </row>
    <row r="87" spans="2:25">
      <c r="B87" s="2"/>
      <c r="C87" s="85"/>
      <c r="D87" s="28"/>
      <c r="E87" s="750" t="s">
        <v>1009</v>
      </c>
      <c r="F87" s="751"/>
      <c r="G87" s="751"/>
      <c r="H87" s="16"/>
      <c r="I87" s="16"/>
      <c r="J87" s="16"/>
      <c r="K87" s="16"/>
      <c r="L87" s="16"/>
      <c r="S87"/>
      <c r="T87"/>
      <c r="U87"/>
      <c r="V87"/>
      <c r="W87"/>
      <c r="X87"/>
      <c r="Y87"/>
    </row>
    <row r="88" spans="2:25">
      <c r="B88" s="2"/>
      <c r="C88"/>
      <c r="D88" s="141">
        <v>3</v>
      </c>
      <c r="E88" s="736" t="s">
        <v>1010</v>
      </c>
      <c r="F88" s="736"/>
      <c r="G88" s="736"/>
      <c r="H88" s="16"/>
      <c r="I88" s="16"/>
      <c r="J88" s="16"/>
      <c r="K88" s="16"/>
      <c r="L88" s="16"/>
      <c r="S88"/>
      <c r="T88"/>
      <c r="U88"/>
      <c r="V88"/>
      <c r="W88"/>
      <c r="X88"/>
      <c r="Y88"/>
    </row>
    <row r="89" spans="2:25">
      <c r="B89" s="2"/>
      <c r="C89"/>
      <c r="D89" s="141"/>
      <c r="E89" s="746" t="s">
        <v>1353</v>
      </c>
      <c r="F89" s="746"/>
      <c r="G89" s="746"/>
      <c r="H89" s="16"/>
      <c r="I89" s="16"/>
      <c r="J89" s="16"/>
      <c r="K89" s="16"/>
      <c r="L89" s="16"/>
      <c r="S89"/>
      <c r="T89"/>
      <c r="U89"/>
      <c r="V89"/>
      <c r="W89"/>
      <c r="X89"/>
      <c r="Y89"/>
    </row>
    <row r="90" spans="2:25">
      <c r="B90" s="2"/>
      <c r="C90"/>
      <c r="D90" s="141">
        <v>4</v>
      </c>
      <c r="E90" s="736" t="s">
        <v>1035</v>
      </c>
      <c r="F90" s="736"/>
      <c r="G90" s="736"/>
      <c r="H90" s="16"/>
      <c r="I90" s="16"/>
      <c r="J90" s="16"/>
      <c r="K90" s="16"/>
      <c r="L90" s="16"/>
      <c r="S90"/>
      <c r="T90"/>
      <c r="U90"/>
      <c r="V90"/>
      <c r="W90"/>
      <c r="X90"/>
      <c r="Y90"/>
    </row>
    <row r="91" spans="2:25">
      <c r="B91" s="2"/>
      <c r="C91"/>
      <c r="E91" s="746" t="s">
        <v>1036</v>
      </c>
      <c r="F91" s="746"/>
      <c r="G91" s="746"/>
      <c r="H91" s="16"/>
      <c r="I91" s="16"/>
      <c r="J91" s="16"/>
      <c r="K91" s="16"/>
      <c r="L91" s="16"/>
      <c r="S91"/>
      <c r="T91"/>
      <c r="U91"/>
      <c r="V91"/>
      <c r="W91"/>
      <c r="X91"/>
      <c r="Y91"/>
    </row>
  </sheetData>
  <sheetCalcPr fullCalcOnLoad="1"/>
  <mergeCells count="38">
    <mergeCell ref="AL12:AM12"/>
    <mergeCell ref="Q12:R12"/>
    <mergeCell ref="W12:Y12"/>
    <mergeCell ref="O12:P12"/>
    <mergeCell ref="K8:P8"/>
    <mergeCell ref="K9:P9"/>
    <mergeCell ref="S12:V12"/>
    <mergeCell ref="AJ12:AK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F6:I6"/>
    <mergeCell ref="F7:I7"/>
    <mergeCell ref="D79:E79"/>
    <mergeCell ref="J79:K79"/>
    <mergeCell ref="D80:E80"/>
    <mergeCell ref="J80:K80"/>
    <mergeCell ref="F8:I8"/>
    <mergeCell ref="F9:I9"/>
    <mergeCell ref="G12:H12"/>
    <mergeCell ref="D81:E81"/>
    <mergeCell ref="E88:G88"/>
    <mergeCell ref="E89:G89"/>
    <mergeCell ref="E90:G90"/>
    <mergeCell ref="E91:G91"/>
    <mergeCell ref="D82:E82"/>
    <mergeCell ref="E84:G84"/>
    <mergeCell ref="E85:G85"/>
    <mergeCell ref="E86:G86"/>
    <mergeCell ref="E87:G8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X81"/>
  <sheetViews>
    <sheetView topLeftCell="P17" workbookViewId="0">
      <selection activeCell="AR25" sqref="AR25"/>
    </sheetView>
  </sheetViews>
  <sheetFormatPr baseColWidth="10" defaultColWidth="8.83203125" defaultRowHeight="12"/>
  <cols>
    <col min="1" max="1" width="18.664062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6" bestFit="1" customWidth="1" collapsed="1"/>
    <col min="6" max="6" width="15.6640625" style="16" customWidth="1" collapsed="1"/>
    <col min="7" max="8" width="7.6640625" style="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9" bestFit="1" customWidth="1" collapsed="1"/>
    <col min="13" max="13" width="13.6640625" customWidth="1" collapsed="1"/>
    <col min="14" max="14" width="30.6640625" style="2" customWidth="1" collapsed="1"/>
    <col min="15" max="18" width="9.6640625" style="140" customWidth="1" collapsed="1"/>
    <col min="19" max="19" width="12.5" style="339" bestFit="1" customWidth="1" collapsed="1"/>
    <col min="20" max="20" width="9" style="339" bestFit="1" customWidth="1" collapsed="1"/>
    <col min="21" max="21" width="8.5" style="339" bestFit="1" customWidth="1" collapsed="1"/>
    <col min="22" max="22" width="7.6640625" style="339" bestFit="1" customWidth="1" collapsed="1"/>
    <col min="23" max="23" width="10.5" style="436" bestFit="1" customWidth="1" collapsed="1"/>
    <col min="24" max="24" width="8.6640625" style="436" bestFit="1" customWidth="1" collapsed="1"/>
    <col min="25" max="25" width="13.1640625" style="436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  <col min="48" max="48" width="10.5" bestFit="1" customWidth="1" collapsed="1"/>
    <col min="49" max="49" width="8.6640625" bestFit="1" customWidth="1" collapsed="1"/>
    <col min="50" max="50" width="13.1640625" bestFit="1" customWidth="1" collapsed="1"/>
  </cols>
  <sheetData>
    <row r="1" spans="1:47" ht="15">
      <c r="A1" s="739" t="s">
        <v>1316</v>
      </c>
      <c r="B1" s="739"/>
      <c r="C1" s="739"/>
      <c r="D1" s="739"/>
      <c r="E1" s="739"/>
      <c r="F1" s="739"/>
      <c r="G1" s="739"/>
      <c r="H1" s="739"/>
      <c r="I1" s="40"/>
      <c r="N1" s="75"/>
      <c r="O1" s="16"/>
      <c r="P1" s="16"/>
      <c r="Q1" s="100"/>
      <c r="R1" s="100"/>
      <c r="S1"/>
      <c r="T1"/>
      <c r="U1"/>
      <c r="V1"/>
      <c r="W1"/>
      <c r="X1"/>
      <c r="Y1"/>
    </row>
    <row r="2" spans="1:47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"/>
      <c r="P2" s="16"/>
      <c r="Q2" s="100"/>
      <c r="R2" s="100"/>
      <c r="S2"/>
      <c r="T2"/>
      <c r="U2"/>
      <c r="V2"/>
      <c r="W2"/>
      <c r="X2"/>
      <c r="Y2"/>
    </row>
    <row r="3" spans="1:47">
      <c r="A3" s="734" t="s">
        <v>1301</v>
      </c>
      <c r="B3" s="734"/>
      <c r="C3" s="734"/>
      <c r="D3" s="734"/>
      <c r="E3" s="734"/>
      <c r="F3" s="738" t="s">
        <v>1115</v>
      </c>
      <c r="G3" s="738"/>
      <c r="H3" s="738"/>
      <c r="I3" s="738"/>
      <c r="J3" s="26"/>
      <c r="K3" s="740" t="s">
        <v>600</v>
      </c>
      <c r="L3" s="740"/>
      <c r="M3" s="740"/>
      <c r="N3" s="740"/>
      <c r="O3" s="156"/>
      <c r="P3" s="156"/>
      <c r="Q3" s="100"/>
      <c r="R3" s="100"/>
      <c r="S3"/>
      <c r="T3"/>
      <c r="U3"/>
      <c r="V3"/>
      <c r="W3"/>
      <c r="X3"/>
      <c r="Y3"/>
    </row>
    <row r="4" spans="1:47">
      <c r="A4" s="3" t="s">
        <v>524</v>
      </c>
      <c r="B4" s="3"/>
      <c r="C4" s="141"/>
      <c r="D4" s="148"/>
      <c r="E4" s="141"/>
      <c r="F4" s="738" t="s">
        <v>622</v>
      </c>
      <c r="G4" s="738"/>
      <c r="H4" s="738"/>
      <c r="I4" s="738"/>
      <c r="K4" s="747" t="s">
        <v>602</v>
      </c>
      <c r="L4" s="747"/>
      <c r="M4" s="747"/>
      <c r="N4" s="747"/>
      <c r="O4" s="747"/>
      <c r="P4" s="747"/>
      <c r="Q4" s="100"/>
      <c r="R4" s="100"/>
      <c r="S4"/>
      <c r="T4"/>
      <c r="U4"/>
      <c r="V4"/>
      <c r="W4"/>
      <c r="X4"/>
      <c r="Y4"/>
    </row>
    <row r="5" spans="1:47">
      <c r="A5" s="741"/>
      <c r="B5" s="741"/>
      <c r="C5" s="741"/>
      <c r="D5" s="741"/>
      <c r="E5" s="741"/>
      <c r="F5" s="738" t="s">
        <v>248</v>
      </c>
      <c r="G5" s="738"/>
      <c r="H5" s="738"/>
      <c r="I5" s="738"/>
      <c r="J5" s="26"/>
      <c r="K5" s="747" t="s">
        <v>601</v>
      </c>
      <c r="L5" s="747"/>
      <c r="M5" s="747"/>
      <c r="N5" s="747"/>
      <c r="O5" s="747"/>
      <c r="P5" s="747"/>
      <c r="Q5" s="100"/>
      <c r="R5" s="100"/>
      <c r="S5"/>
      <c r="T5"/>
      <c r="U5"/>
      <c r="V5"/>
      <c r="W5"/>
      <c r="X5"/>
      <c r="Y5"/>
    </row>
    <row r="6" spans="1:47">
      <c r="A6" s="67" t="s">
        <v>1302</v>
      </c>
      <c r="B6" s="292" t="s">
        <v>1303</v>
      </c>
      <c r="C6" s="292" t="s">
        <v>1304</v>
      </c>
      <c r="D6" s="148" t="s">
        <v>1305</v>
      </c>
      <c r="E6" s="141"/>
      <c r="F6" s="742" t="s">
        <v>274</v>
      </c>
      <c r="G6" s="742"/>
      <c r="H6" s="742"/>
      <c r="I6" s="742"/>
      <c r="J6" s="26"/>
      <c r="K6" s="737" t="s">
        <v>449</v>
      </c>
      <c r="L6" s="737"/>
      <c r="M6" s="737"/>
      <c r="N6" s="737"/>
      <c r="O6" s="737"/>
      <c r="P6" s="737"/>
      <c r="Q6" s="100"/>
      <c r="R6" s="100"/>
      <c r="S6"/>
      <c r="T6"/>
      <c r="U6"/>
      <c r="V6"/>
      <c r="W6"/>
      <c r="X6"/>
      <c r="Y6"/>
    </row>
    <row r="7" spans="1:47">
      <c r="A7" s="67" t="s">
        <v>1220</v>
      </c>
      <c r="B7" s="292" t="s">
        <v>1123</v>
      </c>
      <c r="C7" s="292" t="s">
        <v>1124</v>
      </c>
      <c r="D7" s="148" t="s">
        <v>1125</v>
      </c>
      <c r="E7" s="141"/>
      <c r="F7" s="742" t="s">
        <v>665</v>
      </c>
      <c r="G7" s="742"/>
      <c r="H7" s="742"/>
      <c r="I7" s="742"/>
      <c r="J7" s="26"/>
      <c r="K7" s="737" t="s">
        <v>2</v>
      </c>
      <c r="L7" s="737"/>
      <c r="M7" s="737"/>
      <c r="N7" s="737"/>
      <c r="O7" s="737"/>
      <c r="P7" s="737"/>
      <c r="Q7" s="100"/>
      <c r="R7" s="100"/>
      <c r="S7"/>
      <c r="T7"/>
      <c r="U7"/>
      <c r="V7"/>
      <c r="W7"/>
      <c r="X7"/>
      <c r="Y7"/>
    </row>
    <row r="8" spans="1:47" ht="12.75" customHeight="1">
      <c r="A8" s="28" t="s">
        <v>1127</v>
      </c>
      <c r="B8" s="28" t="s">
        <v>1128</v>
      </c>
      <c r="C8" s="292" t="s">
        <v>1129</v>
      </c>
      <c r="D8" s="148" t="s">
        <v>1130</v>
      </c>
      <c r="E8" s="19"/>
      <c r="F8" s="738" t="s">
        <v>1205</v>
      </c>
      <c r="G8" s="738"/>
      <c r="H8" s="738"/>
      <c r="I8" s="738"/>
      <c r="J8" s="7"/>
      <c r="K8" s="737" t="s">
        <v>742</v>
      </c>
      <c r="L8" s="737"/>
      <c r="M8" s="737"/>
      <c r="N8" s="737"/>
      <c r="O8" s="737"/>
      <c r="P8" s="737"/>
      <c r="Q8" s="100"/>
      <c r="R8" s="100"/>
      <c r="S8"/>
      <c r="T8"/>
      <c r="U8"/>
      <c r="V8"/>
      <c r="W8"/>
      <c r="X8"/>
      <c r="Y8"/>
    </row>
    <row r="9" spans="1:47">
      <c r="A9" s="67"/>
      <c r="B9" s="67"/>
      <c r="C9" s="141"/>
      <c r="D9" s="148"/>
      <c r="E9" s="19"/>
      <c r="F9" s="738" t="s">
        <v>1206</v>
      </c>
      <c r="G9" s="738"/>
      <c r="H9" s="738"/>
      <c r="I9" s="738"/>
      <c r="J9" s="7"/>
      <c r="K9" s="737" t="s">
        <v>743</v>
      </c>
      <c r="L9" s="737"/>
      <c r="M9" s="737"/>
      <c r="N9" s="737"/>
      <c r="O9" s="737"/>
      <c r="P9" s="737"/>
      <c r="Q9" s="100"/>
      <c r="R9" s="100"/>
      <c r="S9"/>
      <c r="T9"/>
      <c r="U9"/>
      <c r="V9"/>
      <c r="W9"/>
      <c r="X9"/>
      <c r="Y9"/>
    </row>
    <row r="10" spans="1:47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  <c r="S10" s="339"/>
      <c r="T10" s="339"/>
      <c r="U10" s="339"/>
      <c r="V10" s="339"/>
      <c r="W10" s="436"/>
      <c r="X10" s="436"/>
      <c r="Y10" s="436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7">
      <c r="A11" s="3"/>
      <c r="B11" s="3"/>
      <c r="C11" s="141"/>
      <c r="D11" s="148"/>
      <c r="E11" s="19"/>
      <c r="I11" s="44"/>
      <c r="J11" s="132"/>
      <c r="K11" s="132"/>
      <c r="L11" s="132"/>
      <c r="N11" s="75"/>
      <c r="O11" s="16"/>
      <c r="P11" s="16"/>
      <c r="Q11" s="100"/>
      <c r="R11" s="100"/>
      <c r="S11"/>
      <c r="T11"/>
      <c r="U11"/>
      <c r="V11"/>
      <c r="W11"/>
      <c r="X11"/>
      <c r="Y11"/>
    </row>
    <row r="12" spans="1:47" s="284" customFormat="1">
      <c r="A12" s="3"/>
      <c r="B12" s="3"/>
      <c r="C12" s="278" t="s">
        <v>1276</v>
      </c>
      <c r="D12" s="148" t="s">
        <v>1277</v>
      </c>
      <c r="E12" s="283" t="s">
        <v>92</v>
      </c>
      <c r="F12" s="283"/>
      <c r="G12" s="743" t="s">
        <v>1278</v>
      </c>
      <c r="H12" s="743"/>
      <c r="I12" s="40"/>
      <c r="J12" s="283" t="s">
        <v>788</v>
      </c>
      <c r="K12" s="283" t="s">
        <v>1279</v>
      </c>
      <c r="L12" s="283" t="s">
        <v>1280</v>
      </c>
      <c r="M12" s="10" t="s">
        <v>1281</v>
      </c>
      <c r="N12" s="28"/>
      <c r="O12" s="736" t="s">
        <v>1139</v>
      </c>
      <c r="P12" s="736"/>
      <c r="Q12" s="743" t="s">
        <v>724</v>
      </c>
      <c r="R12" s="743"/>
      <c r="S12" s="743" t="s">
        <v>173</v>
      </c>
      <c r="T12" s="743"/>
      <c r="U12" s="743"/>
      <c r="V12" s="743"/>
      <c r="W12" s="743" t="s">
        <v>176</v>
      </c>
      <c r="X12" s="743"/>
      <c r="Y12" s="743"/>
      <c r="Z12" s="9" t="s">
        <v>293</v>
      </c>
      <c r="AA12" s="9" t="s">
        <v>294</v>
      </c>
      <c r="AB12" s="9" t="s">
        <v>295</v>
      </c>
      <c r="AC12" s="9" t="s">
        <v>296</v>
      </c>
      <c r="AD12"/>
      <c r="AE12"/>
      <c r="AF12"/>
      <c r="AG12" s="278" t="s">
        <v>297</v>
      </c>
      <c r="AH12" s="278" t="s">
        <v>298</v>
      </c>
      <c r="AI12" s="278" t="s">
        <v>211</v>
      </c>
      <c r="AJ12" s="744" t="s">
        <v>177</v>
      </c>
      <c r="AK12" s="744"/>
      <c r="AL12" s="744" t="s">
        <v>178</v>
      </c>
      <c r="AM12" s="744"/>
      <c r="AN12" s="288" t="s">
        <v>470</v>
      </c>
      <c r="AO12" s="283" t="s">
        <v>471</v>
      </c>
      <c r="AP12" s="283" t="s">
        <v>129</v>
      </c>
      <c r="AQ12" s="283" t="s">
        <v>130</v>
      </c>
      <c r="AR12" s="283" t="s">
        <v>131</v>
      </c>
      <c r="AS12" s="283" t="s">
        <v>132</v>
      </c>
      <c r="AT12" s="283" t="s">
        <v>133</v>
      </c>
      <c r="AU12" s="338" t="s">
        <v>171</v>
      </c>
    </row>
    <row r="13" spans="1:47" s="284" customFormat="1" ht="13" thickBot="1">
      <c r="A13" s="11" t="s">
        <v>1282</v>
      </c>
      <c r="B13" s="11" t="s">
        <v>1283</v>
      </c>
      <c r="C13" s="70" t="s">
        <v>1284</v>
      </c>
      <c r="D13" s="71" t="s">
        <v>1285</v>
      </c>
      <c r="E13" s="12" t="s">
        <v>93</v>
      </c>
      <c r="F13" s="12" t="s">
        <v>1286</v>
      </c>
      <c r="G13" s="12" t="s">
        <v>789</v>
      </c>
      <c r="H13" s="12" t="s">
        <v>790</v>
      </c>
      <c r="I13" s="29" t="s">
        <v>791</v>
      </c>
      <c r="J13" s="12" t="s">
        <v>784</v>
      </c>
      <c r="K13" s="13"/>
      <c r="L13" s="12" t="s">
        <v>818</v>
      </c>
      <c r="M13" s="14" t="s">
        <v>1257</v>
      </c>
      <c r="N13" s="29" t="s">
        <v>785</v>
      </c>
      <c r="O13" s="12" t="s">
        <v>722</v>
      </c>
      <c r="P13" s="12" t="s">
        <v>723</v>
      </c>
      <c r="Q13" s="12" t="s">
        <v>721</v>
      </c>
      <c r="R13" s="12" t="s">
        <v>720</v>
      </c>
      <c r="S13" s="253" t="s">
        <v>165</v>
      </c>
      <c r="T13" s="251" t="s">
        <v>29</v>
      </c>
      <c r="U13" s="251" t="s">
        <v>31</v>
      </c>
      <c r="V13" s="251" t="s">
        <v>168</v>
      </c>
      <c r="W13" s="253" t="s">
        <v>212</v>
      </c>
      <c r="X13" s="253" t="s">
        <v>213</v>
      </c>
      <c r="Y13" s="253" t="s">
        <v>169</v>
      </c>
      <c r="Z13" s="251" t="s">
        <v>1211</v>
      </c>
      <c r="AA13" s="251" t="s">
        <v>134</v>
      </c>
      <c r="AB13" s="251" t="s">
        <v>91</v>
      </c>
      <c r="AC13" s="251" t="s">
        <v>91</v>
      </c>
      <c r="AD13" s="251" t="s">
        <v>135</v>
      </c>
      <c r="AE13" s="251" t="s">
        <v>136</v>
      </c>
      <c r="AF13" s="251" t="s">
        <v>208</v>
      </c>
      <c r="AG13" s="251" t="s">
        <v>209</v>
      </c>
      <c r="AH13" s="251" t="s">
        <v>210</v>
      </c>
      <c r="AI13" s="251" t="s">
        <v>94</v>
      </c>
      <c r="AJ13" s="252" t="s">
        <v>212</v>
      </c>
      <c r="AK13" s="252" t="s">
        <v>213</v>
      </c>
      <c r="AL13" s="252" t="s">
        <v>212</v>
      </c>
      <c r="AM13" s="252" t="s">
        <v>213</v>
      </c>
      <c r="AN13" s="289" t="s">
        <v>214</v>
      </c>
      <c r="AO13" s="251" t="s">
        <v>215</v>
      </c>
      <c r="AP13" s="251" t="s">
        <v>214</v>
      </c>
      <c r="AQ13" s="251" t="s">
        <v>215</v>
      </c>
      <c r="AR13" s="253" t="s">
        <v>91</v>
      </c>
      <c r="AS13" s="253" t="s">
        <v>893</v>
      </c>
      <c r="AT13" s="253" t="s">
        <v>91</v>
      </c>
      <c r="AU13" s="253" t="s">
        <v>175</v>
      </c>
    </row>
    <row r="14" spans="1:47">
      <c r="A14" t="s">
        <v>1265</v>
      </c>
      <c r="B14" t="s">
        <v>1335</v>
      </c>
      <c r="C14" s="15">
        <v>0.12638888888888888</v>
      </c>
      <c r="D14" s="15">
        <v>0</v>
      </c>
      <c r="E14" s="16">
        <v>10</v>
      </c>
      <c r="F14" s="16" t="s">
        <v>744</v>
      </c>
      <c r="G14" s="16">
        <v>1190</v>
      </c>
      <c r="H14" s="16">
        <v>1100</v>
      </c>
      <c r="I14" s="35" t="s">
        <v>395</v>
      </c>
      <c r="J14" s="16" t="s">
        <v>620</v>
      </c>
      <c r="K14" s="16">
        <v>4</v>
      </c>
      <c r="L14" s="16">
        <v>180</v>
      </c>
      <c r="M14" s="19">
        <v>5889.9508999999998</v>
      </c>
      <c r="O14" s="140">
        <v>267.10000000000002</v>
      </c>
      <c r="P14" s="140">
        <v>267</v>
      </c>
      <c r="S14"/>
      <c r="T14" s="361"/>
      <c r="U14" s="437"/>
      <c r="V14" s="342"/>
      <c r="W14"/>
      <c r="X14"/>
      <c r="Y14"/>
    </row>
    <row r="15" spans="1:47">
      <c r="A15" t="s">
        <v>834</v>
      </c>
      <c r="B15" t="s">
        <v>1266</v>
      </c>
      <c r="C15" s="15">
        <v>0.15694444444444444</v>
      </c>
      <c r="D15" s="15">
        <v>0</v>
      </c>
      <c r="E15" s="16">
        <v>30</v>
      </c>
      <c r="F15" s="16" t="s">
        <v>744</v>
      </c>
      <c r="G15" s="16">
        <v>1190</v>
      </c>
      <c r="H15" s="16">
        <v>991</v>
      </c>
      <c r="I15" s="35" t="s">
        <v>526</v>
      </c>
      <c r="J15" s="16" t="s">
        <v>620</v>
      </c>
      <c r="K15" s="16">
        <v>4</v>
      </c>
      <c r="L15" s="16">
        <v>180</v>
      </c>
      <c r="M15" s="8">
        <v>5891.451</v>
      </c>
      <c r="O15" s="140">
        <v>267</v>
      </c>
      <c r="P15" s="140">
        <v>267.3</v>
      </c>
      <c r="S15"/>
      <c r="T15" s="362"/>
      <c r="U15" s="438"/>
      <c r="V15" s="342"/>
      <c r="W15"/>
      <c r="X15"/>
      <c r="Y15"/>
    </row>
    <row r="16" spans="1:47">
      <c r="A16" s="45" t="s">
        <v>249</v>
      </c>
      <c r="B16" s="45" t="s">
        <v>1339</v>
      </c>
      <c r="C16"/>
      <c r="D16" s="15">
        <v>0</v>
      </c>
      <c r="E16" s="16">
        <v>30</v>
      </c>
      <c r="F16" s="16" t="s">
        <v>744</v>
      </c>
      <c r="G16" s="16">
        <v>1070</v>
      </c>
      <c r="H16" s="16">
        <v>871</v>
      </c>
      <c r="I16" s="35" t="s">
        <v>387</v>
      </c>
      <c r="J16" s="16" t="s">
        <v>620</v>
      </c>
      <c r="K16" s="16">
        <v>4</v>
      </c>
      <c r="L16" s="16">
        <v>180</v>
      </c>
      <c r="M16" s="8">
        <v>5891.451</v>
      </c>
      <c r="O16" s="140">
        <v>266.60000000000002</v>
      </c>
      <c r="P16" s="140">
        <v>267.39999999999998</v>
      </c>
      <c r="S16"/>
      <c r="T16" s="362"/>
      <c r="U16" s="438"/>
      <c r="V16" s="342"/>
      <c r="W16"/>
      <c r="X16"/>
      <c r="Y16"/>
    </row>
    <row r="17" spans="1:47">
      <c r="A17" t="s">
        <v>835</v>
      </c>
      <c r="B17" t="s">
        <v>1340</v>
      </c>
      <c r="C17" s="15">
        <v>0.17986111111111111</v>
      </c>
      <c r="D17" s="15">
        <v>0</v>
      </c>
      <c r="E17" s="16">
        <v>30</v>
      </c>
      <c r="F17" s="16" t="s">
        <v>1038</v>
      </c>
      <c r="G17" s="16">
        <v>880</v>
      </c>
      <c r="H17" s="16">
        <v>866</v>
      </c>
      <c r="I17" s="35" t="s">
        <v>526</v>
      </c>
      <c r="J17" s="16" t="s">
        <v>620</v>
      </c>
      <c r="K17" s="16">
        <v>4</v>
      </c>
      <c r="L17" s="16">
        <v>180</v>
      </c>
      <c r="M17" s="153">
        <v>7647.38</v>
      </c>
      <c r="N17" s="2" t="s">
        <v>1063</v>
      </c>
      <c r="O17" s="140">
        <v>264.10000000000002</v>
      </c>
      <c r="P17" s="140">
        <v>266.8</v>
      </c>
      <c r="S17"/>
      <c r="T17" s="362"/>
      <c r="U17" s="438"/>
      <c r="V17" s="342"/>
      <c r="W17"/>
      <c r="X17"/>
      <c r="Y17"/>
    </row>
    <row r="18" spans="1:47" s="35" customFormat="1" ht="36">
      <c r="A18" s="35" t="s">
        <v>263</v>
      </c>
      <c r="B18" s="35" t="s">
        <v>1269</v>
      </c>
      <c r="C18" s="15">
        <v>0.19999999999999998</v>
      </c>
      <c r="D18" s="16"/>
      <c r="E18" s="16">
        <v>30</v>
      </c>
      <c r="F18" s="16" t="s">
        <v>1039</v>
      </c>
      <c r="G18" s="16">
        <v>870</v>
      </c>
      <c r="H18" s="16">
        <v>782</v>
      </c>
      <c r="I18" s="35" t="s">
        <v>638</v>
      </c>
      <c r="J18" s="16" t="s">
        <v>621</v>
      </c>
      <c r="K18" s="16">
        <v>4</v>
      </c>
      <c r="L18" s="16">
        <v>180</v>
      </c>
      <c r="M18" s="19">
        <v>7698.9647000000004</v>
      </c>
      <c r="N18" s="25" t="s">
        <v>520</v>
      </c>
      <c r="O18" s="16"/>
      <c r="P18" s="16"/>
      <c r="Q18" s="16"/>
      <c r="R18" s="16"/>
      <c r="S18" s="431" t="s">
        <v>1188</v>
      </c>
      <c r="T18" s="362"/>
      <c r="U18" s="438"/>
      <c r="V18" s="342"/>
      <c r="W18" s="436"/>
      <c r="X18" s="436"/>
      <c r="Y18" s="436"/>
      <c r="Z18" s="495">
        <v>141.12123</v>
      </c>
      <c r="AA18" s="495">
        <v>9.9971499999999995</v>
      </c>
      <c r="AB18" s="492">
        <v>95.654799999999994</v>
      </c>
      <c r="AC18" s="492">
        <v>27.752099999999999</v>
      </c>
      <c r="AD18" s="494">
        <v>5.1952759650999996</v>
      </c>
      <c r="AE18" s="492">
        <v>2.1379999999999999</v>
      </c>
      <c r="AF18" s="492">
        <v>0.33800000000000002</v>
      </c>
      <c r="AG18" s="492">
        <v>3.89</v>
      </c>
      <c r="AH18" s="492">
        <v>96.037999999999997</v>
      </c>
      <c r="AI18" s="491">
        <v>1782.663</v>
      </c>
      <c r="AJ18" s="492">
        <v>358.08157</v>
      </c>
      <c r="AK18" s="492">
        <v>6.4753800000000004</v>
      </c>
      <c r="AL18" s="492">
        <v>335.58451000000002</v>
      </c>
      <c r="AM18" s="492">
        <v>1.5780700000000001</v>
      </c>
      <c r="AN18" s="490">
        <v>147552527.69999999</v>
      </c>
      <c r="AO18" s="493">
        <v>-0.21019019999999999</v>
      </c>
      <c r="AP18" s="490">
        <v>402056.51594999997</v>
      </c>
      <c r="AQ18" s="493">
        <v>-0.35091899999999998</v>
      </c>
      <c r="AR18" s="492">
        <v>156.9717</v>
      </c>
      <c r="AS18" s="490" t="s">
        <v>473</v>
      </c>
      <c r="AT18" s="492">
        <v>22.967400000000001</v>
      </c>
      <c r="AU18"/>
    </row>
    <row r="19" spans="1:47">
      <c r="A19" t="s">
        <v>749</v>
      </c>
      <c r="B19" t="s">
        <v>1244</v>
      </c>
      <c r="C19" s="15">
        <v>0.20416666666666669</v>
      </c>
      <c r="E19" s="16">
        <v>600</v>
      </c>
      <c r="F19" s="16" t="s">
        <v>1039</v>
      </c>
      <c r="G19" s="16">
        <v>870</v>
      </c>
      <c r="H19" s="16">
        <v>782</v>
      </c>
      <c r="I19" t="s">
        <v>606</v>
      </c>
      <c r="J19" s="16" t="s">
        <v>621</v>
      </c>
      <c r="K19" s="16">
        <v>4</v>
      </c>
      <c r="L19" s="16">
        <v>180</v>
      </c>
      <c r="M19" s="19">
        <v>7698.9647000000004</v>
      </c>
      <c r="S19" s="431" t="s">
        <v>1262</v>
      </c>
      <c r="T19" s="362">
        <v>0</v>
      </c>
      <c r="U19" s="438">
        <v>0</v>
      </c>
      <c r="V19" s="431" t="s">
        <v>13</v>
      </c>
      <c r="W19" s="491">
        <v>-91.244396050520365</v>
      </c>
      <c r="X19" s="491">
        <v>-3.7637194183484577</v>
      </c>
      <c r="Y19" s="491">
        <v>175.32236741059205</v>
      </c>
      <c r="Z19" s="495">
        <v>141.19265999999999</v>
      </c>
      <c r="AA19" s="495">
        <v>9.97654</v>
      </c>
      <c r="AB19" s="492">
        <v>97.238100000000003</v>
      </c>
      <c r="AC19" s="492">
        <v>30.0059</v>
      </c>
      <c r="AD19" s="494">
        <v>5.3791112440999997</v>
      </c>
      <c r="AE19" s="492">
        <v>1.992</v>
      </c>
      <c r="AF19" s="492">
        <v>0.315</v>
      </c>
      <c r="AG19" s="492">
        <v>3.9</v>
      </c>
      <c r="AH19" s="492">
        <v>96.016000000000005</v>
      </c>
      <c r="AI19" s="491">
        <v>1783.6780000000001</v>
      </c>
      <c r="AJ19" s="492">
        <v>358.05461000000003</v>
      </c>
      <c r="AK19" s="492">
        <v>6.4725000000000001</v>
      </c>
      <c r="AL19" s="492">
        <v>335.49184000000002</v>
      </c>
      <c r="AM19" s="492">
        <v>1.57805</v>
      </c>
      <c r="AN19" s="490">
        <v>147552388.59999999</v>
      </c>
      <c r="AO19" s="493">
        <v>-0.2113554</v>
      </c>
      <c r="AP19" s="490">
        <v>401827.57467</v>
      </c>
      <c r="AQ19" s="493">
        <v>-0.34274650000000001</v>
      </c>
      <c r="AR19" s="492">
        <v>156.90809999999999</v>
      </c>
      <c r="AS19" s="490" t="s">
        <v>473</v>
      </c>
      <c r="AT19" s="492">
        <v>23.030799999999999</v>
      </c>
    </row>
    <row r="20" spans="1:47">
      <c r="A20" t="s">
        <v>437</v>
      </c>
      <c r="B20" t="s">
        <v>1221</v>
      </c>
      <c r="C20" s="15">
        <v>0.21249999999999999</v>
      </c>
      <c r="E20" s="16">
        <v>600</v>
      </c>
      <c r="F20" s="16" t="s">
        <v>1039</v>
      </c>
      <c r="G20" s="16">
        <v>870</v>
      </c>
      <c r="H20" s="16">
        <v>782</v>
      </c>
      <c r="I20" t="s">
        <v>606</v>
      </c>
      <c r="J20" s="16" t="s">
        <v>621</v>
      </c>
      <c r="K20" s="16">
        <v>4</v>
      </c>
      <c r="L20" s="16">
        <v>180</v>
      </c>
      <c r="M20" s="19">
        <v>7698.9647000000004</v>
      </c>
      <c r="S20" s="431" t="s">
        <v>652</v>
      </c>
      <c r="T20" s="362">
        <v>0</v>
      </c>
      <c r="U20" s="438">
        <v>0</v>
      </c>
      <c r="V20" s="431" t="s">
        <v>13</v>
      </c>
      <c r="W20" s="491">
        <v>-94.544227003550333</v>
      </c>
      <c r="X20" s="491">
        <v>23.809992631641649</v>
      </c>
      <c r="Y20" s="491">
        <v>175.22605564531864</v>
      </c>
      <c r="Z20" s="495">
        <v>141.26885999999999</v>
      </c>
      <c r="AA20" s="495">
        <v>9.9538499999999992</v>
      </c>
      <c r="AB20" s="492">
        <v>99.026399999999995</v>
      </c>
      <c r="AC20" s="492">
        <v>32.456600000000002</v>
      </c>
      <c r="AD20" s="494">
        <v>5.5796588210999998</v>
      </c>
      <c r="AE20" s="492">
        <v>1.8580000000000001</v>
      </c>
      <c r="AF20" s="492">
        <v>0.29399999999999998</v>
      </c>
      <c r="AG20" s="492">
        <v>3.9</v>
      </c>
      <c r="AH20" s="492">
        <v>95.992999999999995</v>
      </c>
      <c r="AI20" s="491">
        <v>1784.759</v>
      </c>
      <c r="AJ20" s="492">
        <v>358.02366000000001</v>
      </c>
      <c r="AK20" s="492">
        <v>6.4700699999999998</v>
      </c>
      <c r="AL20" s="492">
        <v>335.39073000000002</v>
      </c>
      <c r="AM20" s="492">
        <v>1.57803</v>
      </c>
      <c r="AN20" s="490">
        <v>147552235.90000001</v>
      </c>
      <c r="AO20" s="493">
        <v>-0.21262590000000001</v>
      </c>
      <c r="AP20" s="490">
        <v>401584.26392</v>
      </c>
      <c r="AQ20" s="493">
        <v>-0.33300039999999997</v>
      </c>
      <c r="AR20" s="492">
        <v>156.84010000000001</v>
      </c>
      <c r="AS20" s="490" t="s">
        <v>473</v>
      </c>
      <c r="AT20" s="492">
        <v>23.098700000000001</v>
      </c>
    </row>
    <row r="21" spans="1:47">
      <c r="A21" t="s">
        <v>437</v>
      </c>
      <c r="B21" t="s">
        <v>1182</v>
      </c>
      <c r="C21" s="15">
        <v>0.22152777777777777</v>
      </c>
      <c r="E21" s="16">
        <v>600</v>
      </c>
      <c r="F21" s="16" t="s">
        <v>1039</v>
      </c>
      <c r="G21" s="16">
        <v>870</v>
      </c>
      <c r="H21" s="16">
        <v>782</v>
      </c>
      <c r="I21" t="s">
        <v>482</v>
      </c>
      <c r="J21" s="16" t="s">
        <v>621</v>
      </c>
      <c r="K21" s="16">
        <v>4</v>
      </c>
      <c r="L21" s="16">
        <v>180</v>
      </c>
      <c r="M21" s="19">
        <v>7698.9647000000004</v>
      </c>
      <c r="S21" s="431" t="s">
        <v>652</v>
      </c>
      <c r="T21" s="362">
        <v>0</v>
      </c>
      <c r="U21" s="438">
        <v>0</v>
      </c>
      <c r="V21" s="431" t="s">
        <v>203</v>
      </c>
      <c r="W21" s="491">
        <v>-94.470585531848755</v>
      </c>
      <c r="X21" s="491">
        <v>23.272987622368113</v>
      </c>
      <c r="Y21" s="491">
        <v>401.2920859364408</v>
      </c>
      <c r="Z21" s="495">
        <v>141.34943000000001</v>
      </c>
      <c r="AA21" s="495">
        <v>9.9289900000000006</v>
      </c>
      <c r="AB21" s="492">
        <v>101.0488</v>
      </c>
      <c r="AC21" s="492">
        <v>35.098599999999998</v>
      </c>
      <c r="AD21" s="494">
        <v>5.7969186960999997</v>
      </c>
      <c r="AE21" s="492">
        <v>1.7350000000000001</v>
      </c>
      <c r="AF21" s="492">
        <v>0.27400000000000002</v>
      </c>
      <c r="AG21" s="492">
        <v>3.9</v>
      </c>
      <c r="AH21" s="492">
        <v>95.968999999999994</v>
      </c>
      <c r="AI21" s="491">
        <v>1785.895</v>
      </c>
      <c r="AJ21" s="492">
        <v>357.98836999999997</v>
      </c>
      <c r="AK21" s="492">
        <v>6.46828</v>
      </c>
      <c r="AL21" s="492">
        <v>335.28120999999999</v>
      </c>
      <c r="AM21" s="492">
        <v>1.5780099999999999</v>
      </c>
      <c r="AN21" s="490">
        <v>147552069.59999999</v>
      </c>
      <c r="AO21" s="493">
        <v>-0.21400140000000001</v>
      </c>
      <c r="AP21" s="490">
        <v>401328.95885</v>
      </c>
      <c r="AQ21" s="493">
        <v>-0.32149139999999998</v>
      </c>
      <c r="AR21" s="492">
        <v>156.7679</v>
      </c>
      <c r="AS21" s="490" t="s">
        <v>473</v>
      </c>
      <c r="AT21" s="492">
        <v>23.1707</v>
      </c>
    </row>
    <row r="22" spans="1:47">
      <c r="A22" t="s">
        <v>264</v>
      </c>
      <c r="B22" t="s">
        <v>582</v>
      </c>
      <c r="C22" s="15">
        <v>0.23402777777777781</v>
      </c>
      <c r="E22" s="16">
        <v>600</v>
      </c>
      <c r="F22" s="16" t="s">
        <v>1039</v>
      </c>
      <c r="G22" s="16">
        <v>870</v>
      </c>
      <c r="H22" s="16">
        <v>782</v>
      </c>
      <c r="I22" t="s">
        <v>606</v>
      </c>
      <c r="J22" s="16" t="s">
        <v>621</v>
      </c>
      <c r="K22" s="16">
        <v>4</v>
      </c>
      <c r="L22" s="16">
        <v>120</v>
      </c>
      <c r="M22" s="19">
        <v>7698.9647000000004</v>
      </c>
      <c r="N22" s="2" t="s">
        <v>994</v>
      </c>
      <c r="S22" s="431" t="s">
        <v>1262</v>
      </c>
      <c r="T22" s="362">
        <v>0</v>
      </c>
      <c r="U22" s="438">
        <v>0</v>
      </c>
      <c r="V22" s="431" t="s">
        <v>13</v>
      </c>
      <c r="W22" s="491">
        <v>-91.286306698704138</v>
      </c>
      <c r="X22" s="491">
        <v>-4.4947895006748455</v>
      </c>
      <c r="Y22" s="491">
        <v>116.64211694843948</v>
      </c>
      <c r="Z22" s="495">
        <v>141.45775</v>
      </c>
      <c r="AA22" s="495">
        <v>9.8940699999999993</v>
      </c>
      <c r="AB22" s="492">
        <v>104.0271</v>
      </c>
      <c r="AC22" s="492">
        <v>38.726999999999997</v>
      </c>
      <c r="AD22" s="494">
        <v>6.0977400613999997</v>
      </c>
      <c r="AE22" s="492">
        <v>1.595</v>
      </c>
      <c r="AF22" s="492">
        <v>0.252</v>
      </c>
      <c r="AG22" s="492">
        <v>3.9</v>
      </c>
      <c r="AH22" s="492">
        <v>95.935000000000002</v>
      </c>
      <c r="AI22" s="491">
        <v>1787.3989999999999</v>
      </c>
      <c r="AJ22" s="492">
        <v>357.93662</v>
      </c>
      <c r="AK22" s="492">
        <v>6.4672400000000003</v>
      </c>
      <c r="AL22" s="492">
        <v>335.12954999999999</v>
      </c>
      <c r="AM22" s="492">
        <v>1.5779700000000001</v>
      </c>
      <c r="AN22" s="490">
        <v>147551837.40000001</v>
      </c>
      <c r="AO22" s="493">
        <v>-0.2159045</v>
      </c>
      <c r="AP22" s="490">
        <v>400991.0539</v>
      </c>
      <c r="AQ22" s="493">
        <v>-0.30398579999999997</v>
      </c>
      <c r="AR22" s="492">
        <v>156.6705</v>
      </c>
      <c r="AS22" s="490" t="s">
        <v>473</v>
      </c>
      <c r="AT22" s="492">
        <v>23.267900000000001</v>
      </c>
    </row>
    <row r="23" spans="1:47">
      <c r="A23" t="s">
        <v>263</v>
      </c>
      <c r="B23" t="s">
        <v>794</v>
      </c>
      <c r="C23" s="15">
        <v>0.24513888888888888</v>
      </c>
      <c r="E23" s="16">
        <v>30</v>
      </c>
      <c r="F23" s="16" t="s">
        <v>1039</v>
      </c>
      <c r="G23" s="16">
        <v>870</v>
      </c>
      <c r="H23" s="16">
        <v>782</v>
      </c>
      <c r="I23" t="s">
        <v>1181</v>
      </c>
      <c r="J23" s="16" t="s">
        <v>621</v>
      </c>
      <c r="K23" s="16">
        <v>4</v>
      </c>
      <c r="L23" s="16">
        <v>120</v>
      </c>
      <c r="M23" s="19">
        <v>7698.9647000000004</v>
      </c>
      <c r="N23" s="2" t="s">
        <v>994</v>
      </c>
      <c r="S23" s="431" t="s">
        <v>1188</v>
      </c>
      <c r="T23" s="362"/>
      <c r="U23" s="438"/>
      <c r="V23" s="342"/>
      <c r="W23"/>
      <c r="X23"/>
      <c r="Y23"/>
      <c r="Z23" s="495">
        <v>141.52216000000001</v>
      </c>
      <c r="AA23" s="495">
        <v>9.8724299999999996</v>
      </c>
      <c r="AB23" s="492">
        <v>105.96939999999999</v>
      </c>
      <c r="AC23" s="492">
        <v>40.921999999999997</v>
      </c>
      <c r="AD23" s="494">
        <v>6.2815753401999999</v>
      </c>
      <c r="AE23" s="492">
        <v>1.524</v>
      </c>
      <c r="AF23" s="492">
        <v>0.24099999999999999</v>
      </c>
      <c r="AG23" s="492">
        <v>3.9</v>
      </c>
      <c r="AH23" s="492">
        <v>95.915000000000006</v>
      </c>
      <c r="AI23" s="491">
        <v>1788.277</v>
      </c>
      <c r="AJ23" s="492">
        <v>357.90341999999998</v>
      </c>
      <c r="AK23" s="492">
        <v>6.4674199999999997</v>
      </c>
      <c r="AL23" s="492">
        <v>335.03688</v>
      </c>
      <c r="AM23" s="492">
        <v>1.57795</v>
      </c>
      <c r="AN23" s="490">
        <v>147551694.5</v>
      </c>
      <c r="AO23" s="493">
        <v>-0.2170667</v>
      </c>
      <c r="AP23" s="490">
        <v>400794.21003000002</v>
      </c>
      <c r="AQ23" s="493">
        <v>-0.29242849999999998</v>
      </c>
      <c r="AR23" s="492">
        <v>156.61240000000001</v>
      </c>
      <c r="AS23" s="490" t="s">
        <v>473</v>
      </c>
      <c r="AT23" s="492">
        <v>23.325900000000001</v>
      </c>
    </row>
    <row r="24" spans="1:47">
      <c r="A24" t="s">
        <v>835</v>
      </c>
      <c r="B24" t="s">
        <v>1222</v>
      </c>
      <c r="C24" s="15">
        <v>0.24861111111111112</v>
      </c>
      <c r="D24" s="15">
        <v>0</v>
      </c>
      <c r="E24" s="16">
        <v>30</v>
      </c>
      <c r="F24" s="16" t="s">
        <v>1038</v>
      </c>
      <c r="G24" s="16">
        <v>880</v>
      </c>
      <c r="H24" s="16">
        <v>866</v>
      </c>
      <c r="I24" s="35" t="s">
        <v>526</v>
      </c>
      <c r="J24" s="16" t="s">
        <v>620</v>
      </c>
      <c r="K24" s="16">
        <v>4</v>
      </c>
      <c r="L24" s="16">
        <v>120</v>
      </c>
      <c r="M24" s="153">
        <v>7647.38</v>
      </c>
      <c r="N24" s="2" t="s">
        <v>994</v>
      </c>
      <c r="S24"/>
      <c r="T24" s="362"/>
      <c r="U24" s="438"/>
      <c r="V24" s="342"/>
      <c r="W24"/>
      <c r="X24"/>
      <c r="Y24"/>
    </row>
    <row r="25" spans="1:47">
      <c r="A25" t="s">
        <v>475</v>
      </c>
      <c r="B25" t="s">
        <v>797</v>
      </c>
      <c r="C25" s="15">
        <v>0.25277777777777777</v>
      </c>
      <c r="E25" s="16">
        <v>600</v>
      </c>
      <c r="F25" s="16" t="s">
        <v>744</v>
      </c>
      <c r="G25" s="16">
        <v>1190</v>
      </c>
      <c r="H25" s="16">
        <v>1100</v>
      </c>
      <c r="I25" t="s">
        <v>265</v>
      </c>
      <c r="J25" s="16" t="s">
        <v>621</v>
      </c>
      <c r="K25" s="16">
        <v>4</v>
      </c>
      <c r="L25" s="16">
        <v>180</v>
      </c>
      <c r="M25" s="19">
        <v>5889.9508999999998</v>
      </c>
      <c r="N25" s="2" t="s">
        <v>261</v>
      </c>
      <c r="S25" s="431" t="s">
        <v>1262</v>
      </c>
      <c r="T25" s="362">
        <v>0</v>
      </c>
      <c r="U25" s="438">
        <v>0</v>
      </c>
      <c r="V25" s="431" t="s">
        <v>13</v>
      </c>
      <c r="W25" s="491">
        <v>-91.447652905478492</v>
      </c>
      <c r="X25" s="491">
        <v>-3.7422638743917829</v>
      </c>
      <c r="Y25" s="491">
        <v>174.75566523161638</v>
      </c>
      <c r="Z25" s="495">
        <v>141.61356000000001</v>
      </c>
      <c r="AA25" s="495">
        <v>9.8405100000000001</v>
      </c>
      <c r="AB25" s="492">
        <v>108.99590000000001</v>
      </c>
      <c r="AC25" s="492">
        <v>44.075699999999998</v>
      </c>
      <c r="AD25" s="494">
        <v>6.5489721092000002</v>
      </c>
      <c r="AE25" s="492">
        <v>1.4350000000000001</v>
      </c>
      <c r="AF25" s="492">
        <v>0.22700000000000001</v>
      </c>
      <c r="AG25" s="492">
        <v>3.9</v>
      </c>
      <c r="AH25" s="492">
        <v>95.887</v>
      </c>
      <c r="AI25" s="491">
        <v>1789.4929999999999</v>
      </c>
      <c r="AJ25" s="492">
        <v>357.85313000000002</v>
      </c>
      <c r="AK25" s="492">
        <v>6.4687700000000001</v>
      </c>
      <c r="AL25" s="492">
        <v>334.90206999999998</v>
      </c>
      <c r="AM25" s="492">
        <v>1.57792</v>
      </c>
      <c r="AN25" s="490">
        <v>147551485.30000001</v>
      </c>
      <c r="AO25" s="493">
        <v>-0.21875600000000001</v>
      </c>
      <c r="AP25" s="490">
        <v>400521.98611</v>
      </c>
      <c r="AQ25" s="493">
        <v>-0.27451439999999999</v>
      </c>
      <c r="AR25" s="492">
        <v>156.52959999999999</v>
      </c>
      <c r="AS25" s="490" t="s">
        <v>473</v>
      </c>
      <c r="AT25" s="492">
        <v>23.4086</v>
      </c>
    </row>
    <row r="26" spans="1:47">
      <c r="A26" t="s">
        <v>1079</v>
      </c>
      <c r="B26" t="s">
        <v>798</v>
      </c>
      <c r="C26" s="15">
        <v>0.26180555555555557</v>
      </c>
      <c r="E26" s="16">
        <v>600</v>
      </c>
      <c r="F26" s="16" t="s">
        <v>744</v>
      </c>
      <c r="G26" s="16">
        <v>1190</v>
      </c>
      <c r="H26" s="16">
        <v>1100</v>
      </c>
      <c r="I26" t="s">
        <v>482</v>
      </c>
      <c r="J26" s="16" t="s">
        <v>621</v>
      </c>
      <c r="K26" s="16">
        <v>4</v>
      </c>
      <c r="L26" s="16">
        <v>180</v>
      </c>
      <c r="M26" s="19">
        <v>5889.9508999999998</v>
      </c>
      <c r="S26" s="431" t="s">
        <v>1262</v>
      </c>
      <c r="T26" s="362">
        <v>0</v>
      </c>
      <c r="U26" s="438">
        <v>0</v>
      </c>
      <c r="V26" s="431" t="s">
        <v>203</v>
      </c>
      <c r="W26" s="491">
        <v>-91.738632520236024</v>
      </c>
      <c r="X26" s="491">
        <v>-1.2596502800601361</v>
      </c>
      <c r="Y26" s="491">
        <v>400.28349030676736</v>
      </c>
      <c r="Z26" s="495">
        <v>141.68593000000001</v>
      </c>
      <c r="AA26" s="495">
        <v>9.81419</v>
      </c>
      <c r="AB26" s="492">
        <v>111.66370000000001</v>
      </c>
      <c r="AC26" s="492">
        <v>46.595300000000002</v>
      </c>
      <c r="AD26" s="494">
        <v>6.766231984</v>
      </c>
      <c r="AE26" s="492">
        <v>1.375</v>
      </c>
      <c r="AF26" s="492">
        <v>0.217</v>
      </c>
      <c r="AG26" s="492">
        <v>3.91</v>
      </c>
      <c r="AH26" s="492">
        <v>95.864000000000004</v>
      </c>
      <c r="AI26" s="491">
        <v>1790.423</v>
      </c>
      <c r="AJ26" s="492">
        <v>357.81063</v>
      </c>
      <c r="AK26" s="492">
        <v>6.4708100000000002</v>
      </c>
      <c r="AL26" s="492">
        <v>334.79255000000001</v>
      </c>
      <c r="AM26" s="492">
        <v>1.5779000000000001</v>
      </c>
      <c r="AN26" s="490">
        <v>147551314.19999999</v>
      </c>
      <c r="AO26" s="493">
        <v>-0.22012760000000001</v>
      </c>
      <c r="AP26" s="490">
        <v>400313.85407</v>
      </c>
      <c r="AQ26" s="493">
        <v>-0.25904670000000002</v>
      </c>
      <c r="AR26" s="492">
        <v>156.46369999999999</v>
      </c>
      <c r="AS26" s="490" t="s">
        <v>473</v>
      </c>
      <c r="AT26" s="492">
        <v>23.474399999999999</v>
      </c>
    </row>
    <row r="27" spans="1:47">
      <c r="A27" t="s">
        <v>1079</v>
      </c>
      <c r="B27" t="s">
        <v>799</v>
      </c>
      <c r="C27" s="15">
        <v>0.27083333333333331</v>
      </c>
      <c r="E27" s="16">
        <v>600</v>
      </c>
      <c r="F27" s="16" t="s">
        <v>744</v>
      </c>
      <c r="G27" s="16">
        <v>1190</v>
      </c>
      <c r="H27" s="16">
        <v>1100</v>
      </c>
      <c r="I27" t="s">
        <v>754</v>
      </c>
      <c r="J27" s="16" t="s">
        <v>621</v>
      </c>
      <c r="K27" s="16">
        <v>4</v>
      </c>
      <c r="L27" s="16">
        <v>180</v>
      </c>
      <c r="M27" s="19">
        <v>5889.9508999999998</v>
      </c>
      <c r="S27" s="431" t="s">
        <v>1262</v>
      </c>
      <c r="T27" s="362">
        <v>28</v>
      </c>
      <c r="U27" s="438">
        <v>0</v>
      </c>
      <c r="V27" s="431" t="s">
        <v>13</v>
      </c>
      <c r="W27" s="491">
        <v>-92.174368748895461</v>
      </c>
      <c r="X27" s="491">
        <v>2.8646324512145878</v>
      </c>
      <c r="Y27" s="491">
        <v>933.95646727015765</v>
      </c>
      <c r="Z27" s="495">
        <v>141.75672</v>
      </c>
      <c r="AA27" s="495">
        <v>9.7874999999999996</v>
      </c>
      <c r="AB27" s="492">
        <v>114.55540000000001</v>
      </c>
      <c r="AC27" s="492">
        <v>49.067</v>
      </c>
      <c r="AD27" s="494">
        <v>6.9834918587999999</v>
      </c>
      <c r="AE27" s="492">
        <v>1.3220000000000001</v>
      </c>
      <c r="AF27" s="492">
        <v>0.20899999999999999</v>
      </c>
      <c r="AG27" s="492">
        <v>3.91</v>
      </c>
      <c r="AH27" s="492">
        <v>95.840999999999994</v>
      </c>
      <c r="AI27" s="491">
        <v>1791.299</v>
      </c>
      <c r="AJ27" s="492">
        <v>357.76677000000001</v>
      </c>
      <c r="AK27" s="492">
        <v>6.4736700000000003</v>
      </c>
      <c r="AL27" s="492">
        <v>334.68302</v>
      </c>
      <c r="AM27" s="492">
        <v>1.5778700000000001</v>
      </c>
      <c r="AN27" s="490">
        <v>147551141.90000001</v>
      </c>
      <c r="AO27" s="493">
        <v>-0.22149830000000001</v>
      </c>
      <c r="AP27" s="490">
        <v>400118.08880000003</v>
      </c>
      <c r="AQ27" s="493">
        <v>-0.24281159999999999</v>
      </c>
      <c r="AR27" s="492">
        <v>156.3989</v>
      </c>
      <c r="AS27" s="490" t="s">
        <v>473</v>
      </c>
      <c r="AT27" s="492">
        <v>23.539000000000001</v>
      </c>
    </row>
    <row r="28" spans="1:47">
      <c r="A28" t="s">
        <v>1079</v>
      </c>
      <c r="B28" t="s">
        <v>800</v>
      </c>
      <c r="C28" s="15">
        <v>0.27986111111111112</v>
      </c>
      <c r="E28" s="16">
        <v>600</v>
      </c>
      <c r="F28" s="16" t="s">
        <v>744</v>
      </c>
      <c r="G28" s="16">
        <v>1190</v>
      </c>
      <c r="H28" s="16">
        <v>1100</v>
      </c>
      <c r="I28" t="s">
        <v>910</v>
      </c>
      <c r="J28" s="16" t="s">
        <v>621</v>
      </c>
      <c r="K28" s="16">
        <v>4</v>
      </c>
      <c r="L28" s="16">
        <v>180</v>
      </c>
      <c r="M28" s="19">
        <v>5889.9508999999998</v>
      </c>
      <c r="S28" s="431" t="s">
        <v>1262</v>
      </c>
      <c r="T28" s="362">
        <v>42</v>
      </c>
      <c r="U28" s="438">
        <v>0</v>
      </c>
      <c r="V28" s="431" t="s">
        <v>13</v>
      </c>
      <c r="W28" s="491">
        <v>-92.39688454058188</v>
      </c>
      <c r="X28" s="491">
        <v>4.9358099407965117</v>
      </c>
      <c r="Y28" s="491">
        <v>1321.3997000605573</v>
      </c>
      <c r="Z28" s="495">
        <v>141.82602</v>
      </c>
      <c r="AA28" s="495">
        <v>9.7604299999999995</v>
      </c>
      <c r="AB28" s="492">
        <v>117.7114</v>
      </c>
      <c r="AC28" s="492">
        <v>51.479500000000002</v>
      </c>
      <c r="AD28" s="494">
        <v>7.2007517334999998</v>
      </c>
      <c r="AE28" s="492">
        <v>1.2769999999999999</v>
      </c>
      <c r="AF28" s="492">
        <v>0.20200000000000001</v>
      </c>
      <c r="AG28" s="492">
        <v>3.91</v>
      </c>
      <c r="AH28" s="492">
        <v>95.819000000000003</v>
      </c>
      <c r="AI28" s="491">
        <v>1792.1179999999999</v>
      </c>
      <c r="AJ28" s="492">
        <v>357.72163999999998</v>
      </c>
      <c r="AK28" s="492">
        <v>6.4773199999999997</v>
      </c>
      <c r="AL28" s="492">
        <v>334.57348999999999</v>
      </c>
      <c r="AM28" s="492">
        <v>1.57785</v>
      </c>
      <c r="AN28" s="490">
        <v>147550968.59999999</v>
      </c>
      <c r="AO28" s="493">
        <v>-0.22286810000000001</v>
      </c>
      <c r="AP28" s="490">
        <v>399935.26964999997</v>
      </c>
      <c r="AQ28" s="493">
        <v>-0.2258588</v>
      </c>
      <c r="AR28" s="492">
        <v>156.33529999999999</v>
      </c>
      <c r="AS28" s="490" t="s">
        <v>473</v>
      </c>
      <c r="AT28" s="492">
        <v>23.602499999999999</v>
      </c>
    </row>
    <row r="29" spans="1:47">
      <c r="A29" t="s">
        <v>1079</v>
      </c>
      <c r="B29" t="s">
        <v>1040</v>
      </c>
      <c r="C29" s="15">
        <v>0.28819444444444448</v>
      </c>
      <c r="E29" s="16">
        <v>600</v>
      </c>
      <c r="F29" s="16" t="s">
        <v>744</v>
      </c>
      <c r="G29" s="16">
        <v>1190</v>
      </c>
      <c r="H29" s="16">
        <v>1100</v>
      </c>
      <c r="I29" t="s">
        <v>680</v>
      </c>
      <c r="J29" s="16" t="s">
        <v>621</v>
      </c>
      <c r="K29" s="16">
        <v>4</v>
      </c>
      <c r="L29" s="16">
        <v>180</v>
      </c>
      <c r="M29" s="19">
        <v>5889.9508999999998</v>
      </c>
      <c r="S29" s="431" t="s">
        <v>1262</v>
      </c>
      <c r="T29" s="362">
        <v>60</v>
      </c>
      <c r="U29" s="438">
        <v>0</v>
      </c>
      <c r="V29" s="431" t="s">
        <v>13</v>
      </c>
      <c r="W29" s="491">
        <v>-92.594985100739976</v>
      </c>
      <c r="X29" s="491">
        <v>6.9360172439568872</v>
      </c>
      <c r="Y29" s="491">
        <v>1823.7843657005292</v>
      </c>
      <c r="Z29" s="495">
        <v>141.88876999999999</v>
      </c>
      <c r="AA29" s="495">
        <v>9.7350999999999992</v>
      </c>
      <c r="AB29" s="492">
        <v>120.8999</v>
      </c>
      <c r="AC29" s="492">
        <v>53.642200000000003</v>
      </c>
      <c r="AD29" s="494">
        <v>7.4012993100999998</v>
      </c>
      <c r="AE29" s="492">
        <v>1.2410000000000001</v>
      </c>
      <c r="AF29" s="492">
        <v>0.19600000000000001</v>
      </c>
      <c r="AG29" s="492">
        <v>3.91</v>
      </c>
      <c r="AH29" s="492">
        <v>95.799000000000007</v>
      </c>
      <c r="AI29" s="491">
        <v>1792.8209999999999</v>
      </c>
      <c r="AJ29" s="492">
        <v>357.67894999999999</v>
      </c>
      <c r="AK29" s="492">
        <v>6.4813900000000002</v>
      </c>
      <c r="AL29" s="492">
        <v>334.47239000000002</v>
      </c>
      <c r="AM29" s="492">
        <v>1.57782</v>
      </c>
      <c r="AN29" s="490">
        <v>147550807.69999999</v>
      </c>
      <c r="AO29" s="493">
        <v>-0.22413179999999999</v>
      </c>
      <c r="AP29" s="490">
        <v>399778.47142000002</v>
      </c>
      <c r="AQ29" s="493">
        <v>-0.2096182</v>
      </c>
      <c r="AR29" s="492">
        <v>156.2774</v>
      </c>
      <c r="AS29" s="490" t="s">
        <v>473</v>
      </c>
      <c r="AT29" s="492">
        <v>23.6602</v>
      </c>
    </row>
    <row r="30" spans="1:47">
      <c r="A30" t="s">
        <v>266</v>
      </c>
      <c r="B30" t="s">
        <v>1041</v>
      </c>
      <c r="C30" s="15">
        <v>0.29652777777777778</v>
      </c>
      <c r="E30" s="16">
        <v>30</v>
      </c>
      <c r="F30" s="16" t="s">
        <v>744</v>
      </c>
      <c r="G30" s="16">
        <v>1190</v>
      </c>
      <c r="H30" s="16">
        <v>1100</v>
      </c>
      <c r="I30" t="s">
        <v>1181</v>
      </c>
      <c r="J30" s="16" t="s">
        <v>621</v>
      </c>
      <c r="K30" s="16">
        <v>4</v>
      </c>
      <c r="L30" s="16">
        <v>180</v>
      </c>
      <c r="M30" s="19">
        <v>5889.9508999999998</v>
      </c>
      <c r="S30" s="431" t="s">
        <v>1188</v>
      </c>
      <c r="T30" s="362"/>
      <c r="U30" s="438"/>
      <c r="V30" s="342"/>
      <c r="W30"/>
      <c r="X30"/>
      <c r="Y30"/>
      <c r="Z30" s="495">
        <v>141.92487</v>
      </c>
      <c r="AA30" s="495">
        <v>9.7201599999999999</v>
      </c>
      <c r="AB30" s="492">
        <v>122.8991</v>
      </c>
      <c r="AC30" s="492">
        <v>54.87</v>
      </c>
      <c r="AD30" s="494">
        <v>7.5182853963999996</v>
      </c>
      <c r="AE30" s="492">
        <v>1.222</v>
      </c>
      <c r="AF30" s="492">
        <v>0.193</v>
      </c>
      <c r="AG30" s="492">
        <v>3.91</v>
      </c>
      <c r="AH30" s="492">
        <v>95.787000000000006</v>
      </c>
      <c r="AI30" s="491">
        <v>1793.2070000000001</v>
      </c>
      <c r="AJ30" s="492">
        <v>357.65363000000002</v>
      </c>
      <c r="AK30" s="492">
        <v>6.4840600000000004</v>
      </c>
      <c r="AL30" s="492">
        <v>334.41341</v>
      </c>
      <c r="AM30" s="492">
        <v>1.5778099999999999</v>
      </c>
      <c r="AN30" s="490">
        <v>147550713.40000001</v>
      </c>
      <c r="AO30" s="493">
        <v>-0.2248685</v>
      </c>
      <c r="AP30" s="490">
        <v>399692.47000999999</v>
      </c>
      <c r="AQ30" s="493">
        <v>-0.19989970000000001</v>
      </c>
      <c r="AR30" s="492">
        <v>156.244</v>
      </c>
      <c r="AS30" s="490" t="s">
        <v>473</v>
      </c>
      <c r="AT30" s="492">
        <v>23.6936</v>
      </c>
    </row>
    <row r="31" spans="1:47">
      <c r="A31" t="s">
        <v>1325</v>
      </c>
      <c r="B31" t="s">
        <v>775</v>
      </c>
      <c r="C31" s="15">
        <v>0.2986111111111111</v>
      </c>
      <c r="E31" s="16">
        <v>600</v>
      </c>
      <c r="F31" s="16" t="s">
        <v>744</v>
      </c>
      <c r="G31" s="16">
        <v>1190</v>
      </c>
      <c r="H31" s="16">
        <v>1100</v>
      </c>
      <c r="I31" t="s">
        <v>183</v>
      </c>
      <c r="J31" s="16" t="s">
        <v>621</v>
      </c>
      <c r="K31" s="16">
        <v>4</v>
      </c>
      <c r="L31" s="16">
        <v>180</v>
      </c>
      <c r="M31" s="19">
        <v>5889.9508999999998</v>
      </c>
      <c r="S31"/>
      <c r="T31" s="362"/>
      <c r="U31" s="438"/>
      <c r="V31" s="342"/>
      <c r="W31"/>
      <c r="X31"/>
      <c r="Y31"/>
    </row>
    <row r="32" spans="1:47">
      <c r="A32" t="s">
        <v>755</v>
      </c>
      <c r="B32" t="s">
        <v>1073</v>
      </c>
      <c r="C32" s="15">
        <v>0.32083333333333336</v>
      </c>
      <c r="D32" s="15">
        <v>0</v>
      </c>
      <c r="E32" s="16">
        <v>30</v>
      </c>
      <c r="F32" s="16" t="s">
        <v>744</v>
      </c>
      <c r="G32" s="16">
        <v>1190</v>
      </c>
      <c r="H32" s="16">
        <v>995</v>
      </c>
      <c r="I32" s="35" t="s">
        <v>526</v>
      </c>
      <c r="J32" s="16" t="s">
        <v>620</v>
      </c>
      <c r="K32" s="16">
        <v>4</v>
      </c>
      <c r="L32" s="16">
        <v>180</v>
      </c>
      <c r="M32" s="19">
        <v>5889.9508999999998</v>
      </c>
      <c r="N32" s="2" t="s">
        <v>666</v>
      </c>
      <c r="O32" s="140">
        <v>264.8</v>
      </c>
      <c r="P32" s="140">
        <v>263.8</v>
      </c>
      <c r="S32"/>
      <c r="T32" s="362"/>
      <c r="U32" s="438"/>
      <c r="V32" s="342"/>
      <c r="W32"/>
      <c r="X32"/>
      <c r="Y32"/>
    </row>
    <row r="33" spans="1:46">
      <c r="A33" t="s">
        <v>437</v>
      </c>
      <c r="B33" t="s">
        <v>1044</v>
      </c>
      <c r="C33" s="15">
        <v>0.33958333333333335</v>
      </c>
      <c r="E33" s="16">
        <v>600</v>
      </c>
      <c r="F33" s="16" t="s">
        <v>744</v>
      </c>
      <c r="G33" s="16">
        <v>1190</v>
      </c>
      <c r="H33" s="16">
        <v>1100</v>
      </c>
      <c r="I33" t="s">
        <v>606</v>
      </c>
      <c r="J33" s="16" t="s">
        <v>621</v>
      </c>
      <c r="K33" s="16">
        <v>4</v>
      </c>
      <c r="L33" s="16">
        <v>180</v>
      </c>
      <c r="M33" s="19">
        <v>5889.9508999999998</v>
      </c>
      <c r="N33" s="2" t="s">
        <v>383</v>
      </c>
      <c r="S33" s="431" t="s">
        <v>652</v>
      </c>
      <c r="T33" s="362">
        <v>0</v>
      </c>
      <c r="U33" s="438">
        <v>0</v>
      </c>
      <c r="V33" s="431" t="s">
        <v>13</v>
      </c>
      <c r="W33" s="491">
        <v>-95.210290091903332</v>
      </c>
      <c r="X33" s="491">
        <v>23.957269762664502</v>
      </c>
      <c r="Y33" s="491">
        <v>174.13504983388111</v>
      </c>
      <c r="Z33" s="495">
        <v>142.25541999999999</v>
      </c>
      <c r="AA33" s="495">
        <v>9.5711499999999994</v>
      </c>
      <c r="AB33" s="492">
        <v>149.197</v>
      </c>
      <c r="AC33" s="492">
        <v>64.573300000000003</v>
      </c>
      <c r="AD33" s="494">
        <v>8.6380093650000003</v>
      </c>
      <c r="AE33" s="492">
        <v>1.107</v>
      </c>
      <c r="AF33" s="492">
        <v>0.17499999999999999</v>
      </c>
      <c r="AG33" s="492">
        <v>3.92</v>
      </c>
      <c r="AH33" s="492">
        <v>95.677999999999997</v>
      </c>
      <c r="AI33" s="491">
        <v>1795.9290000000001</v>
      </c>
      <c r="AJ33" s="492">
        <v>357.39929999999998</v>
      </c>
      <c r="AK33" s="492">
        <v>6.5197700000000003</v>
      </c>
      <c r="AL33" s="492">
        <v>333.84890999999999</v>
      </c>
      <c r="AM33" s="492">
        <v>1.5776699999999999</v>
      </c>
      <c r="AN33" s="490">
        <v>147549795.30000001</v>
      </c>
      <c r="AO33" s="493">
        <v>-0.23190730000000001</v>
      </c>
      <c r="AP33" s="490">
        <v>399086.59977999999</v>
      </c>
      <c r="AQ33" s="493">
        <v>-9.9627900000000005E-2</v>
      </c>
      <c r="AR33" s="492">
        <v>155.934</v>
      </c>
      <c r="AS33" s="490" t="s">
        <v>473</v>
      </c>
      <c r="AT33" s="492">
        <v>24.003</v>
      </c>
    </row>
    <row r="34" spans="1:46">
      <c r="A34" t="s">
        <v>437</v>
      </c>
      <c r="B34" t="s">
        <v>874</v>
      </c>
      <c r="C34" s="15">
        <v>0.34791666666666665</v>
      </c>
      <c r="E34" s="16">
        <v>600</v>
      </c>
      <c r="F34" s="16" t="s">
        <v>744</v>
      </c>
      <c r="G34" s="16">
        <v>1190</v>
      </c>
      <c r="H34" s="16">
        <v>1100</v>
      </c>
      <c r="I34" s="330" t="s">
        <v>792</v>
      </c>
      <c r="J34" s="16" t="s">
        <v>621</v>
      </c>
      <c r="K34" s="16">
        <v>4</v>
      </c>
      <c r="L34" s="16">
        <v>180</v>
      </c>
      <c r="M34" s="19">
        <v>5889.9508999999998</v>
      </c>
      <c r="S34" s="431" t="s">
        <v>652</v>
      </c>
      <c r="T34" s="362">
        <v>0</v>
      </c>
      <c r="U34" s="438">
        <v>0</v>
      </c>
      <c r="V34" s="431" t="s">
        <v>203</v>
      </c>
      <c r="W34" s="491">
        <v>-95.1529388661599</v>
      </c>
      <c r="X34" s="491">
        <v>23.428481465094794</v>
      </c>
      <c r="Y34" s="491">
        <v>398.98157659419849</v>
      </c>
      <c r="Z34" s="495">
        <v>142.31254999999999</v>
      </c>
      <c r="AA34" s="495">
        <v>9.5432799999999993</v>
      </c>
      <c r="AB34" s="492">
        <v>155.57650000000001</v>
      </c>
      <c r="AC34" s="492">
        <v>65.709299999999999</v>
      </c>
      <c r="AD34" s="494">
        <v>8.8385569413000002</v>
      </c>
      <c r="AE34" s="492">
        <v>1.097</v>
      </c>
      <c r="AF34" s="492">
        <v>0.17299999999999999</v>
      </c>
      <c r="AG34" s="492">
        <v>3.92</v>
      </c>
      <c r="AH34" s="492">
        <v>95.659000000000006</v>
      </c>
      <c r="AI34" s="491">
        <v>1796.221</v>
      </c>
      <c r="AJ34" s="492">
        <v>357.35221000000001</v>
      </c>
      <c r="AK34" s="492">
        <v>6.5278799999999997</v>
      </c>
      <c r="AL34" s="492">
        <v>333.74781000000002</v>
      </c>
      <c r="AM34" s="492">
        <v>1.57765</v>
      </c>
      <c r="AN34" s="490">
        <v>147549627.90000001</v>
      </c>
      <c r="AO34" s="493">
        <v>-0.23316539999999999</v>
      </c>
      <c r="AP34" s="490">
        <v>399021.68621999997</v>
      </c>
      <c r="AQ34" s="493">
        <v>-8.0660599999999999E-2</v>
      </c>
      <c r="AR34" s="492">
        <v>155.87960000000001</v>
      </c>
      <c r="AS34" s="490" t="s">
        <v>473</v>
      </c>
      <c r="AT34" s="492">
        <v>24.057200000000002</v>
      </c>
    </row>
    <row r="35" spans="1:46">
      <c r="A35" t="s">
        <v>437</v>
      </c>
      <c r="B35" t="s">
        <v>875</v>
      </c>
      <c r="C35" s="15">
        <v>0.35625000000000001</v>
      </c>
      <c r="E35" s="16">
        <v>600</v>
      </c>
      <c r="F35" s="16" t="s">
        <v>744</v>
      </c>
      <c r="G35" s="16">
        <v>1190</v>
      </c>
      <c r="H35" s="16">
        <v>1100</v>
      </c>
      <c r="I35" s="330" t="s">
        <v>66</v>
      </c>
      <c r="J35" s="16" t="s">
        <v>621</v>
      </c>
      <c r="K35" s="16">
        <v>4</v>
      </c>
      <c r="L35" s="16">
        <v>180</v>
      </c>
      <c r="M35" s="19">
        <v>5889.9508999999998</v>
      </c>
      <c r="S35" s="431" t="s">
        <v>652</v>
      </c>
      <c r="T35" s="362">
        <v>28</v>
      </c>
      <c r="U35" s="438">
        <v>0</v>
      </c>
      <c r="V35" s="431" t="s">
        <v>13</v>
      </c>
      <c r="W35" s="491">
        <v>-94.988833296116098</v>
      </c>
      <c r="X35" s="491">
        <v>22.481032611008246</v>
      </c>
      <c r="Y35" s="491">
        <v>972.96650912815585</v>
      </c>
      <c r="Z35" s="495">
        <v>142.36931000000001</v>
      </c>
      <c r="AA35" s="495">
        <v>9.5150299999999994</v>
      </c>
      <c r="AB35" s="492">
        <v>162.4503</v>
      </c>
      <c r="AC35" s="492">
        <v>66.580299999999994</v>
      </c>
      <c r="AD35" s="494">
        <v>9.0391045176000002</v>
      </c>
      <c r="AE35" s="492">
        <v>1.089</v>
      </c>
      <c r="AF35" s="492">
        <v>0.17199999999999999</v>
      </c>
      <c r="AG35" s="492">
        <v>3.92</v>
      </c>
      <c r="AH35" s="492">
        <v>95.64</v>
      </c>
      <c r="AI35" s="491">
        <v>1796.452</v>
      </c>
      <c r="AJ35" s="492">
        <v>357.30491000000001</v>
      </c>
      <c r="AK35" s="492">
        <v>6.5364399999999998</v>
      </c>
      <c r="AL35" s="492">
        <v>333.64670000000001</v>
      </c>
      <c r="AM35" s="492">
        <v>1.57762</v>
      </c>
      <c r="AN35" s="490">
        <v>147549459.5</v>
      </c>
      <c r="AO35" s="493">
        <v>-0.23442270000000001</v>
      </c>
      <c r="AP35" s="490">
        <v>398970.49628999998</v>
      </c>
      <c r="AQ35" s="493">
        <v>-6.1513699999999998E-2</v>
      </c>
      <c r="AR35" s="492">
        <v>155.8254</v>
      </c>
      <c r="AS35" s="490" t="s">
        <v>473</v>
      </c>
      <c r="AT35" s="492">
        <v>24.1113</v>
      </c>
    </row>
    <row r="36" spans="1:46">
      <c r="A36" t="s">
        <v>437</v>
      </c>
      <c r="B36" t="s">
        <v>877</v>
      </c>
      <c r="C36" s="15">
        <v>0.36527777777777781</v>
      </c>
      <c r="E36" s="16">
        <v>600</v>
      </c>
      <c r="F36" s="16" t="s">
        <v>744</v>
      </c>
      <c r="G36" s="16">
        <v>1190</v>
      </c>
      <c r="H36" s="16">
        <v>1100</v>
      </c>
      <c r="I36" s="330" t="s">
        <v>64</v>
      </c>
      <c r="J36" s="16" t="s">
        <v>621</v>
      </c>
      <c r="K36" s="16">
        <v>4</v>
      </c>
      <c r="L36" s="16">
        <v>180</v>
      </c>
      <c r="M36" s="19">
        <v>5889.9508999999998</v>
      </c>
      <c r="S36" s="431" t="s">
        <v>652</v>
      </c>
      <c r="T36" s="362">
        <v>42</v>
      </c>
      <c r="U36" s="438">
        <v>0</v>
      </c>
      <c r="V36" s="431" t="s">
        <v>13</v>
      </c>
      <c r="W36" s="491">
        <v>-94.922323749279144</v>
      </c>
      <c r="X36" s="491">
        <v>22.03989756233906</v>
      </c>
      <c r="Y36" s="491">
        <v>1372.8289066181969</v>
      </c>
      <c r="Z36" s="495">
        <v>142.43049999999999</v>
      </c>
      <c r="AA36" s="495">
        <v>9.4840199999999992</v>
      </c>
      <c r="AB36" s="492">
        <v>170.3408</v>
      </c>
      <c r="AC36" s="492">
        <v>67.188999999999993</v>
      </c>
      <c r="AD36" s="494">
        <v>9.2563643919</v>
      </c>
      <c r="AE36" s="492">
        <v>1.0840000000000001</v>
      </c>
      <c r="AF36" s="492">
        <v>0.17100000000000001</v>
      </c>
      <c r="AG36" s="492">
        <v>3.92</v>
      </c>
      <c r="AH36" s="492">
        <v>95.619</v>
      </c>
      <c r="AI36" s="491">
        <v>1796.6310000000001</v>
      </c>
      <c r="AJ36" s="492">
        <v>357.25353000000001</v>
      </c>
      <c r="AK36" s="492">
        <v>6.5461799999999997</v>
      </c>
      <c r="AL36" s="492">
        <v>333.53717</v>
      </c>
      <c r="AM36" s="492">
        <v>1.5775999999999999</v>
      </c>
      <c r="AN36" s="490">
        <v>147549276.19999999</v>
      </c>
      <c r="AO36" s="493">
        <v>-0.23578389999999999</v>
      </c>
      <c r="AP36" s="490">
        <v>398930.65493000002</v>
      </c>
      <c r="AQ36" s="493">
        <v>-4.0628200000000003E-2</v>
      </c>
      <c r="AR36" s="492">
        <v>155.76669999999999</v>
      </c>
      <c r="AS36" s="490" t="s">
        <v>473</v>
      </c>
      <c r="AT36" s="492">
        <v>24.169899999999998</v>
      </c>
    </row>
    <row r="37" spans="1:46">
      <c r="A37" t="s">
        <v>437</v>
      </c>
      <c r="B37" t="s">
        <v>879</v>
      </c>
      <c r="C37" s="15">
        <v>0.37361111111111112</v>
      </c>
      <c r="E37" s="16">
        <v>600</v>
      </c>
      <c r="F37" s="16" t="s">
        <v>744</v>
      </c>
      <c r="G37" s="16">
        <v>1190</v>
      </c>
      <c r="H37" s="16">
        <v>1100</v>
      </c>
      <c r="I37" s="330" t="s">
        <v>65</v>
      </c>
      <c r="J37" s="16" t="s">
        <v>621</v>
      </c>
      <c r="K37" s="16">
        <v>4</v>
      </c>
      <c r="L37" s="16">
        <v>180</v>
      </c>
      <c r="M37" s="19">
        <v>5889.9508999999998</v>
      </c>
      <c r="S37" s="431" t="s">
        <v>652</v>
      </c>
      <c r="T37" s="362">
        <v>60</v>
      </c>
      <c r="U37" s="438">
        <v>0</v>
      </c>
      <c r="V37" s="431" t="s">
        <v>13</v>
      </c>
      <c r="W37" s="491">
        <v>-94.827326087761762</v>
      </c>
      <c r="X37" s="491">
        <v>21.61628243834005</v>
      </c>
      <c r="Y37" s="491">
        <v>1887.2156684402353</v>
      </c>
      <c r="Z37" s="495">
        <v>142.47275999999999</v>
      </c>
      <c r="AA37" s="495">
        <v>9.4623000000000008</v>
      </c>
      <c r="AB37" s="492">
        <v>175.97620000000001</v>
      </c>
      <c r="AC37" s="492">
        <v>67.391300000000001</v>
      </c>
      <c r="AD37" s="494">
        <v>9.4067750741000005</v>
      </c>
      <c r="AE37" s="492">
        <v>1.083</v>
      </c>
      <c r="AF37" s="492">
        <v>0.17100000000000001</v>
      </c>
      <c r="AG37" s="492">
        <v>3.92</v>
      </c>
      <c r="AH37" s="492">
        <v>95.603999999999999</v>
      </c>
      <c r="AI37" s="491">
        <v>1796.712</v>
      </c>
      <c r="AJ37" s="492">
        <v>357.21794</v>
      </c>
      <c r="AK37" s="492">
        <v>6.5531699999999997</v>
      </c>
      <c r="AL37" s="492">
        <v>333.46134999999998</v>
      </c>
      <c r="AM37" s="492">
        <v>1.57758</v>
      </c>
      <c r="AN37" s="490">
        <v>147549148.59999999</v>
      </c>
      <c r="AO37" s="493">
        <v>-0.23672570000000001</v>
      </c>
      <c r="AP37" s="490">
        <v>398912.6335</v>
      </c>
      <c r="AQ37" s="493">
        <v>-2.6115599999999999E-2</v>
      </c>
      <c r="AR37" s="492">
        <v>155.726</v>
      </c>
      <c r="AS37" s="490" t="s">
        <v>473</v>
      </c>
      <c r="AT37" s="492">
        <v>24.2105</v>
      </c>
    </row>
    <row r="38" spans="1:46">
      <c r="A38" t="s">
        <v>1309</v>
      </c>
      <c r="B38" t="s">
        <v>1090</v>
      </c>
      <c r="C38" s="15">
        <v>0.38263888888888892</v>
      </c>
      <c r="E38" s="16">
        <v>30</v>
      </c>
      <c r="F38" s="16" t="s">
        <v>744</v>
      </c>
      <c r="G38" s="16">
        <v>1190</v>
      </c>
      <c r="H38" s="16">
        <v>1100</v>
      </c>
      <c r="I38" t="s">
        <v>1181</v>
      </c>
      <c r="J38" s="16" t="s">
        <v>621</v>
      </c>
      <c r="K38" s="16">
        <v>4</v>
      </c>
      <c r="L38" s="16">
        <v>180</v>
      </c>
      <c r="M38" s="19">
        <v>5889.9508999999998</v>
      </c>
      <c r="S38" s="431" t="s">
        <v>1188</v>
      </c>
      <c r="T38" s="362"/>
      <c r="U38" s="438"/>
      <c r="V38" s="342"/>
      <c r="W38"/>
      <c r="X38"/>
      <c r="Y38"/>
      <c r="Z38" s="495">
        <v>142.52437</v>
      </c>
      <c r="AA38" s="495">
        <v>9.4354800000000001</v>
      </c>
      <c r="AB38" s="492">
        <v>182.92400000000001</v>
      </c>
      <c r="AC38" s="492">
        <v>67.386399999999995</v>
      </c>
      <c r="AD38" s="494">
        <v>9.5906103522000006</v>
      </c>
      <c r="AE38" s="492">
        <v>1.083</v>
      </c>
      <c r="AF38" s="492">
        <v>0.17100000000000001</v>
      </c>
      <c r="AG38" s="492">
        <v>3.92</v>
      </c>
      <c r="AH38" s="492">
        <v>95.585999999999999</v>
      </c>
      <c r="AI38" s="491">
        <v>1796.7629999999999</v>
      </c>
      <c r="AJ38" s="492">
        <v>357.17450000000002</v>
      </c>
      <c r="AK38" s="492">
        <v>6.5619899999999998</v>
      </c>
      <c r="AL38" s="492">
        <v>333.36867000000001</v>
      </c>
      <c r="AM38" s="492">
        <v>1.57755</v>
      </c>
      <c r="AN38" s="490">
        <v>147548992</v>
      </c>
      <c r="AO38" s="493">
        <v>-0.23787620000000001</v>
      </c>
      <c r="AP38" s="490">
        <v>398901.25815000001</v>
      </c>
      <c r="AQ38" s="493">
        <v>-8.3552999999999995E-3</v>
      </c>
      <c r="AR38" s="492">
        <v>155.67609999999999</v>
      </c>
      <c r="AS38" s="490" t="s">
        <v>473</v>
      </c>
      <c r="AT38" s="492">
        <v>24.260200000000001</v>
      </c>
    </row>
    <row r="39" spans="1:46">
      <c r="A39" t="s">
        <v>1325</v>
      </c>
      <c r="B39" t="s">
        <v>762</v>
      </c>
      <c r="C39" s="15">
        <v>0.3833333333333333</v>
      </c>
      <c r="E39" s="16">
        <v>600</v>
      </c>
      <c r="F39" s="16" t="s">
        <v>744</v>
      </c>
      <c r="G39" s="16">
        <v>1190</v>
      </c>
      <c r="H39" s="16">
        <v>1100</v>
      </c>
      <c r="I39" t="s">
        <v>184</v>
      </c>
      <c r="J39" s="16" t="s">
        <v>621</v>
      </c>
      <c r="K39" s="16">
        <v>4</v>
      </c>
      <c r="L39" s="16">
        <v>180</v>
      </c>
      <c r="M39" s="19">
        <v>5889.9508999999998</v>
      </c>
      <c r="S39"/>
      <c r="T39" s="362"/>
      <c r="U39" s="438"/>
      <c r="V39" s="342"/>
      <c r="W39"/>
      <c r="X39"/>
      <c r="Y39"/>
    </row>
    <row r="40" spans="1:46">
      <c r="A40" t="s">
        <v>998</v>
      </c>
      <c r="B40" t="s">
        <v>1161</v>
      </c>
      <c r="C40" s="15">
        <v>0.39374999999999999</v>
      </c>
      <c r="D40" s="15">
        <v>0</v>
      </c>
      <c r="E40" s="16">
        <v>30</v>
      </c>
      <c r="F40" s="16" t="s">
        <v>744</v>
      </c>
      <c r="G40" s="16">
        <v>1190</v>
      </c>
      <c r="H40" s="16">
        <v>995</v>
      </c>
      <c r="I40" s="35" t="s">
        <v>526</v>
      </c>
      <c r="J40" s="16" t="s">
        <v>620</v>
      </c>
      <c r="K40" s="16">
        <v>4</v>
      </c>
      <c r="L40" s="16">
        <v>180</v>
      </c>
      <c r="M40" s="8">
        <v>5891.451</v>
      </c>
      <c r="S40"/>
      <c r="T40" s="362"/>
      <c r="U40" s="438"/>
      <c r="V40" s="342"/>
      <c r="W40"/>
      <c r="X40"/>
      <c r="Y40"/>
    </row>
    <row r="41" spans="1:46">
      <c r="A41" t="s">
        <v>822</v>
      </c>
      <c r="B41" t="s">
        <v>885</v>
      </c>
      <c r="C41" s="15">
        <v>0.3972222222222222</v>
      </c>
      <c r="E41" s="16">
        <v>600</v>
      </c>
      <c r="F41" s="16" t="s">
        <v>744</v>
      </c>
      <c r="G41" s="16">
        <v>1190</v>
      </c>
      <c r="H41" s="16">
        <v>1100</v>
      </c>
      <c r="I41" t="s">
        <v>328</v>
      </c>
      <c r="J41" s="16" t="s">
        <v>621</v>
      </c>
      <c r="K41" s="16">
        <v>4</v>
      </c>
      <c r="L41" s="16">
        <v>180</v>
      </c>
      <c r="M41" s="19">
        <v>5889.9508999999998</v>
      </c>
      <c r="S41" s="431" t="s">
        <v>1100</v>
      </c>
      <c r="T41" s="362">
        <v>-12</v>
      </c>
      <c r="U41" s="438">
        <v>0</v>
      </c>
      <c r="V41" s="431" t="s">
        <v>12</v>
      </c>
      <c r="W41" s="491">
        <v>85.014718157363163</v>
      </c>
      <c r="X41" s="491">
        <v>-14.592005526700829</v>
      </c>
      <c r="Y41" s="491">
        <v>516.42032817060453</v>
      </c>
      <c r="Z41" s="495">
        <v>142.64661000000001</v>
      </c>
      <c r="AA41" s="495">
        <v>9.3708899999999993</v>
      </c>
      <c r="AB41" s="492">
        <v>198.7756</v>
      </c>
      <c r="AC41" s="492">
        <v>66.2941</v>
      </c>
      <c r="AD41" s="494">
        <v>10.0251301005</v>
      </c>
      <c r="AE41" s="492">
        <v>1.0920000000000001</v>
      </c>
      <c r="AF41" s="492">
        <v>0.17299999999999999</v>
      </c>
      <c r="AG41" s="492">
        <v>3.93</v>
      </c>
      <c r="AH41" s="492">
        <v>95.543999999999997</v>
      </c>
      <c r="AI41" s="491">
        <v>1796.675</v>
      </c>
      <c r="AJ41" s="492">
        <v>357.07249999999999</v>
      </c>
      <c r="AK41" s="492">
        <v>6.5838000000000001</v>
      </c>
      <c r="AL41" s="492">
        <v>333.14961</v>
      </c>
      <c r="AM41" s="492">
        <v>1.5774999999999999</v>
      </c>
      <c r="AN41" s="490">
        <v>147548618.69999999</v>
      </c>
      <c r="AO41" s="493">
        <v>-0.2405929</v>
      </c>
      <c r="AP41" s="490">
        <v>398920.91434000002</v>
      </c>
      <c r="AQ41" s="493">
        <v>3.35004E-2</v>
      </c>
      <c r="AR41" s="492">
        <v>155.5575</v>
      </c>
      <c r="AS41" s="490" t="s">
        <v>473</v>
      </c>
      <c r="AT41" s="492">
        <v>24.378499999999999</v>
      </c>
    </row>
    <row r="42" spans="1:46">
      <c r="A42" t="s">
        <v>822</v>
      </c>
      <c r="B42" t="s">
        <v>886</v>
      </c>
      <c r="C42" s="15">
        <v>0.4069444444444445</v>
      </c>
      <c r="E42" s="16">
        <v>600</v>
      </c>
      <c r="F42" s="16" t="s">
        <v>744</v>
      </c>
      <c r="G42" s="16">
        <v>1190</v>
      </c>
      <c r="H42" s="16">
        <v>1100</v>
      </c>
      <c r="I42" t="s">
        <v>329</v>
      </c>
      <c r="J42" s="16" t="s">
        <v>621</v>
      </c>
      <c r="K42" s="16">
        <v>4</v>
      </c>
      <c r="L42" s="16">
        <v>180</v>
      </c>
      <c r="M42" s="19">
        <v>5889.9508999999998</v>
      </c>
      <c r="S42" s="431" t="s">
        <v>1100</v>
      </c>
      <c r="T42" s="362">
        <v>-26</v>
      </c>
      <c r="U42" s="438">
        <v>0</v>
      </c>
      <c r="V42" s="431" t="s">
        <v>12</v>
      </c>
      <c r="W42" s="491">
        <v>84.818273438564688</v>
      </c>
      <c r="X42" s="491">
        <v>-15.21887464426004</v>
      </c>
      <c r="Y42" s="491">
        <v>916.32920019317862</v>
      </c>
      <c r="Z42" s="495">
        <v>142.71288000000001</v>
      </c>
      <c r="AA42" s="495">
        <v>9.3354300000000006</v>
      </c>
      <c r="AB42" s="492">
        <v>206.54820000000001</v>
      </c>
      <c r="AC42" s="492">
        <v>65.133200000000002</v>
      </c>
      <c r="AD42" s="494">
        <v>10.2591022725</v>
      </c>
      <c r="AE42" s="492">
        <v>1.1020000000000001</v>
      </c>
      <c r="AF42" s="492">
        <v>0.17399999999999999</v>
      </c>
      <c r="AG42" s="492">
        <v>3.93</v>
      </c>
      <c r="AH42" s="492">
        <v>95.521000000000001</v>
      </c>
      <c r="AI42" s="491">
        <v>1796.5060000000001</v>
      </c>
      <c r="AJ42" s="492">
        <v>357.01823999999999</v>
      </c>
      <c r="AK42" s="492">
        <v>6.5960099999999997</v>
      </c>
      <c r="AL42" s="492">
        <v>333.03165000000001</v>
      </c>
      <c r="AM42" s="492">
        <v>1.5774699999999999</v>
      </c>
      <c r="AN42" s="490">
        <v>147548416</v>
      </c>
      <c r="AO42" s="493">
        <v>-0.2420542</v>
      </c>
      <c r="AP42" s="490">
        <v>398958.44361000002</v>
      </c>
      <c r="AQ42" s="493">
        <v>5.5822799999999999E-2</v>
      </c>
      <c r="AR42" s="492">
        <v>155.49289999999999</v>
      </c>
      <c r="AS42" s="490" t="s">
        <v>473</v>
      </c>
      <c r="AT42" s="492">
        <v>24.443000000000001</v>
      </c>
    </row>
    <row r="43" spans="1:46">
      <c r="A43" t="s">
        <v>822</v>
      </c>
      <c r="B43" t="s">
        <v>657</v>
      </c>
      <c r="C43" s="15">
        <v>0.4152777777777778</v>
      </c>
      <c r="E43" s="16">
        <v>600</v>
      </c>
      <c r="F43" s="16" t="s">
        <v>744</v>
      </c>
      <c r="G43" s="16">
        <v>1190</v>
      </c>
      <c r="H43" s="16">
        <v>1100</v>
      </c>
      <c r="I43" t="s">
        <v>330</v>
      </c>
      <c r="J43" s="16" t="s">
        <v>621</v>
      </c>
      <c r="K43" s="16">
        <v>4</v>
      </c>
      <c r="L43" s="16">
        <v>180</v>
      </c>
      <c r="M43" s="19">
        <v>5889.9508999999998</v>
      </c>
      <c r="S43" s="431" t="s">
        <v>1100</v>
      </c>
      <c r="T43" s="362">
        <v>-40</v>
      </c>
      <c r="U43" s="438">
        <v>0</v>
      </c>
      <c r="V43" s="431" t="s">
        <v>12</v>
      </c>
      <c r="W43" s="491">
        <v>84.662067082147558</v>
      </c>
      <c r="X43" s="491">
        <v>-15.6799198891652</v>
      </c>
      <c r="Y43" s="491">
        <v>1316.579669161024</v>
      </c>
      <c r="Z43" s="495">
        <v>142.75576000000001</v>
      </c>
      <c r="AA43" s="495">
        <v>9.3123799999999992</v>
      </c>
      <c r="AB43" s="492">
        <v>211.17259999999999</v>
      </c>
      <c r="AC43" s="492">
        <v>64.205299999999994</v>
      </c>
      <c r="AD43" s="494">
        <v>10.4095129546</v>
      </c>
      <c r="AE43" s="492">
        <v>1.1100000000000001</v>
      </c>
      <c r="AF43" s="492">
        <v>0.17599999999999999</v>
      </c>
      <c r="AG43" s="492">
        <v>3.93</v>
      </c>
      <c r="AH43" s="492">
        <v>95.504999999999995</v>
      </c>
      <c r="AI43" s="491">
        <v>1796.3530000000001</v>
      </c>
      <c r="AJ43" s="492">
        <v>356.9837</v>
      </c>
      <c r="AK43" s="492">
        <v>6.6039899999999996</v>
      </c>
      <c r="AL43" s="492">
        <v>332.95582000000002</v>
      </c>
      <c r="AM43" s="492">
        <v>1.57745</v>
      </c>
      <c r="AN43" s="490">
        <v>147548285.09999999</v>
      </c>
      <c r="AO43" s="493">
        <v>-0.24299299999999999</v>
      </c>
      <c r="AP43" s="490">
        <v>398992.43114</v>
      </c>
      <c r="AQ43" s="493">
        <v>7.0042699999999999E-2</v>
      </c>
      <c r="AR43" s="492">
        <v>155.45099999999999</v>
      </c>
      <c r="AS43" s="490" t="s">
        <v>473</v>
      </c>
      <c r="AT43" s="492">
        <v>24.4847</v>
      </c>
    </row>
    <row r="44" spans="1:46">
      <c r="A44" t="s">
        <v>822</v>
      </c>
      <c r="B44" t="s">
        <v>658</v>
      </c>
      <c r="C44" s="15">
        <v>0.42430555555555555</v>
      </c>
      <c r="E44" s="16">
        <v>600</v>
      </c>
      <c r="F44" s="16" t="s">
        <v>744</v>
      </c>
      <c r="G44" s="16">
        <v>1190</v>
      </c>
      <c r="H44" s="16">
        <v>1100</v>
      </c>
      <c r="I44" t="s">
        <v>331</v>
      </c>
      <c r="J44" s="16" t="s">
        <v>621</v>
      </c>
      <c r="K44" s="16">
        <v>4</v>
      </c>
      <c r="L44" s="16">
        <v>180</v>
      </c>
      <c r="M44" s="19">
        <v>5889.9508999999998</v>
      </c>
      <c r="S44" s="431" t="s">
        <v>1100</v>
      </c>
      <c r="T44" s="362">
        <v>-60</v>
      </c>
      <c r="U44" s="438">
        <v>0</v>
      </c>
      <c r="V44" s="431" t="s">
        <v>12</v>
      </c>
      <c r="W44" s="491">
        <v>84.448086562609376</v>
      </c>
      <c r="X44" s="491">
        <v>-16.165433082785196</v>
      </c>
      <c r="Y44" s="491">
        <v>1889.0156293622172</v>
      </c>
      <c r="Z44" s="495">
        <v>142.83266</v>
      </c>
      <c r="AA44" s="495">
        <v>9.2709499999999991</v>
      </c>
      <c r="AB44" s="492">
        <v>218.6397</v>
      </c>
      <c r="AC44" s="492">
        <v>62.256799999999998</v>
      </c>
      <c r="AD44" s="494">
        <v>10.6769097225</v>
      </c>
      <c r="AE44" s="492">
        <v>1.129</v>
      </c>
      <c r="AF44" s="492">
        <v>0.17899999999999999</v>
      </c>
      <c r="AG44" s="492">
        <v>3.93</v>
      </c>
      <c r="AH44" s="492">
        <v>95.477999999999994</v>
      </c>
      <c r="AI44" s="491">
        <v>1795.9960000000001</v>
      </c>
      <c r="AJ44" s="492">
        <v>356.92309999999998</v>
      </c>
      <c r="AK44" s="492">
        <v>6.6183699999999996</v>
      </c>
      <c r="AL44" s="492">
        <v>332.82101</v>
      </c>
      <c r="AM44" s="492">
        <v>1.57741</v>
      </c>
      <c r="AN44" s="490">
        <v>147548051</v>
      </c>
      <c r="AO44" s="493">
        <v>-0.24466089999999999</v>
      </c>
      <c r="AP44" s="490">
        <v>399071.68261999998</v>
      </c>
      <c r="AQ44" s="493">
        <v>9.4994300000000004E-2</v>
      </c>
      <c r="AR44" s="492">
        <v>155.37569999999999</v>
      </c>
      <c r="AS44" s="490" t="s">
        <v>473</v>
      </c>
      <c r="AT44" s="492">
        <v>24.559799999999999</v>
      </c>
    </row>
    <row r="45" spans="1:46">
      <c r="A45" t="s">
        <v>1309</v>
      </c>
      <c r="B45" t="s">
        <v>810</v>
      </c>
      <c r="C45" s="15">
        <v>0.43194444444444446</v>
      </c>
      <c r="E45" s="16">
        <v>30</v>
      </c>
      <c r="F45" s="16" t="s">
        <v>744</v>
      </c>
      <c r="G45" s="16">
        <v>1190</v>
      </c>
      <c r="H45" s="16">
        <v>1100</v>
      </c>
      <c r="I45" t="s">
        <v>1181</v>
      </c>
      <c r="J45" s="16" t="s">
        <v>621</v>
      </c>
      <c r="K45" s="16">
        <v>4</v>
      </c>
      <c r="L45" s="16">
        <v>180</v>
      </c>
      <c r="M45" s="19">
        <v>5889.9508999999998</v>
      </c>
      <c r="S45" s="431" t="s">
        <v>1188</v>
      </c>
      <c r="T45" s="362"/>
      <c r="U45" s="438"/>
      <c r="V45" s="342"/>
      <c r="W45"/>
      <c r="X45"/>
      <c r="Y45"/>
      <c r="Z45" s="495">
        <v>142.86176</v>
      </c>
      <c r="AA45" s="495">
        <v>9.2552599999999998</v>
      </c>
      <c r="AB45" s="492">
        <v>221.196</v>
      </c>
      <c r="AC45" s="492">
        <v>61.4405</v>
      </c>
      <c r="AD45" s="494">
        <v>10.7771835105</v>
      </c>
      <c r="AE45" s="492">
        <v>1.1379999999999999</v>
      </c>
      <c r="AF45" s="492">
        <v>0.18</v>
      </c>
      <c r="AG45" s="492">
        <v>3.93</v>
      </c>
      <c r="AH45" s="492">
        <v>95.468000000000004</v>
      </c>
      <c r="AI45" s="491">
        <v>1795.835</v>
      </c>
      <c r="AJ45" s="492">
        <v>356.90068000000002</v>
      </c>
      <c r="AK45" s="492">
        <v>6.6238099999999998</v>
      </c>
      <c r="AL45" s="492">
        <v>332.77046000000001</v>
      </c>
      <c r="AM45" s="492">
        <v>1.5773999999999999</v>
      </c>
      <c r="AN45" s="490">
        <v>147547962.80000001</v>
      </c>
      <c r="AO45" s="493">
        <v>-0.245286</v>
      </c>
      <c r="AP45" s="490">
        <v>399107.54252000002</v>
      </c>
      <c r="AQ45" s="493">
        <v>0.10422289999999999</v>
      </c>
      <c r="AR45" s="492">
        <v>155.34719999999999</v>
      </c>
      <c r="AS45" s="490" t="s">
        <v>473</v>
      </c>
      <c r="AT45" s="492">
        <v>24.5883</v>
      </c>
    </row>
    <row r="46" spans="1:46">
      <c r="A46" t="s">
        <v>1325</v>
      </c>
      <c r="B46" t="s">
        <v>811</v>
      </c>
      <c r="C46" s="15">
        <v>0.43333333333333335</v>
      </c>
      <c r="E46" s="16">
        <v>600</v>
      </c>
      <c r="F46" s="16" t="s">
        <v>744</v>
      </c>
      <c r="G46" s="16">
        <v>1190</v>
      </c>
      <c r="H46" s="16">
        <v>1100</v>
      </c>
      <c r="I46" t="s">
        <v>184</v>
      </c>
      <c r="J46" s="16" t="s">
        <v>621</v>
      </c>
      <c r="K46" s="16">
        <v>4</v>
      </c>
      <c r="L46" s="16">
        <v>180</v>
      </c>
      <c r="M46" s="19">
        <v>5889.9508999999998</v>
      </c>
      <c r="S46"/>
      <c r="T46" s="362"/>
      <c r="U46" s="438"/>
      <c r="V46" s="342"/>
      <c r="W46"/>
      <c r="X46"/>
      <c r="Y46"/>
    </row>
    <row r="47" spans="1:46">
      <c r="A47" t="s">
        <v>998</v>
      </c>
      <c r="B47" t="s">
        <v>967</v>
      </c>
      <c r="C47" s="15">
        <v>0.44236111111111115</v>
      </c>
      <c r="D47" s="15">
        <v>0</v>
      </c>
      <c r="E47" s="16">
        <v>30</v>
      </c>
      <c r="F47" s="16" t="s">
        <v>744</v>
      </c>
      <c r="G47" s="16">
        <v>1190</v>
      </c>
      <c r="H47" s="16">
        <v>995</v>
      </c>
      <c r="I47" s="35" t="s">
        <v>526</v>
      </c>
      <c r="J47" s="16" t="s">
        <v>620</v>
      </c>
      <c r="K47" s="16">
        <v>4</v>
      </c>
      <c r="L47" s="16">
        <v>180</v>
      </c>
      <c r="M47" s="8">
        <v>5891.451</v>
      </c>
      <c r="S47"/>
      <c r="T47" s="362"/>
      <c r="U47" s="438"/>
      <c r="V47" s="342"/>
      <c r="W47"/>
      <c r="X47"/>
      <c r="Y47"/>
    </row>
    <row r="48" spans="1:46">
      <c r="A48" t="s">
        <v>988</v>
      </c>
      <c r="B48" t="s">
        <v>814</v>
      </c>
      <c r="C48" s="15">
        <v>0.44513888888888892</v>
      </c>
      <c r="E48" s="16">
        <v>600</v>
      </c>
      <c r="F48" s="16" t="s">
        <v>744</v>
      </c>
      <c r="G48" s="16">
        <v>1190</v>
      </c>
      <c r="H48" s="16">
        <v>1100</v>
      </c>
      <c r="I48" t="s">
        <v>320</v>
      </c>
      <c r="J48" s="16" t="s">
        <v>621</v>
      </c>
      <c r="K48" s="16">
        <v>4</v>
      </c>
      <c r="L48" s="16">
        <v>180</v>
      </c>
      <c r="M48" s="19">
        <v>5889.9508999999998</v>
      </c>
      <c r="S48" s="431" t="s">
        <v>375</v>
      </c>
      <c r="T48" s="362">
        <v>0</v>
      </c>
      <c r="U48" s="438">
        <v>0</v>
      </c>
      <c r="V48" s="431" t="s">
        <v>198</v>
      </c>
      <c r="W48" s="491">
        <v>147.4953693653938</v>
      </c>
      <c r="X48" s="491">
        <v>82.701600137039705</v>
      </c>
      <c r="Y48" s="491">
        <v>174.2148325745884</v>
      </c>
      <c r="Z48" s="495">
        <v>142.97995</v>
      </c>
      <c r="AA48" s="495">
        <v>9.1917200000000001</v>
      </c>
      <c r="AB48" s="492">
        <v>230.21039999999999</v>
      </c>
      <c r="AC48" s="492">
        <v>57.803100000000001</v>
      </c>
      <c r="AD48" s="494">
        <v>11.1782786623</v>
      </c>
      <c r="AE48" s="492">
        <v>1.181</v>
      </c>
      <c r="AF48" s="492">
        <v>0.187</v>
      </c>
      <c r="AG48" s="492">
        <v>3.93</v>
      </c>
      <c r="AH48" s="492">
        <v>95.426000000000002</v>
      </c>
      <c r="AI48" s="491">
        <v>1795.0419999999999</v>
      </c>
      <c r="AJ48" s="492">
        <v>356.81294000000003</v>
      </c>
      <c r="AK48" s="492">
        <v>6.6456900000000001</v>
      </c>
      <c r="AL48" s="492">
        <v>332.56824999999998</v>
      </c>
      <c r="AM48" s="492">
        <v>1.57734</v>
      </c>
      <c r="AN48" s="490">
        <v>147547607.80000001</v>
      </c>
      <c r="AO48" s="493">
        <v>-0.24778430000000001</v>
      </c>
      <c r="AP48" s="490">
        <v>399283.75355000002</v>
      </c>
      <c r="AQ48" s="493">
        <v>0.14027999999999999</v>
      </c>
      <c r="AR48" s="492">
        <v>155.2311</v>
      </c>
      <c r="AS48" s="490" t="s">
        <v>473</v>
      </c>
      <c r="AT48" s="492">
        <v>24.7041</v>
      </c>
    </row>
    <row r="49" spans="1:47">
      <c r="A49" t="s">
        <v>988</v>
      </c>
      <c r="B49" t="s">
        <v>1214</v>
      </c>
      <c r="C49" s="15">
        <v>0.4548611111111111</v>
      </c>
      <c r="E49" s="16">
        <v>600</v>
      </c>
      <c r="F49" s="16" t="s">
        <v>744</v>
      </c>
      <c r="G49" s="16">
        <v>1190</v>
      </c>
      <c r="H49" s="16">
        <v>1100</v>
      </c>
      <c r="I49" t="s">
        <v>254</v>
      </c>
      <c r="J49" s="16" t="s">
        <v>621</v>
      </c>
      <c r="K49" s="16">
        <v>4</v>
      </c>
      <c r="L49" s="16">
        <v>180</v>
      </c>
      <c r="M49" s="19">
        <v>5889.9508999999998</v>
      </c>
      <c r="S49" s="431" t="s">
        <v>375</v>
      </c>
      <c r="T49" s="362">
        <v>0</v>
      </c>
      <c r="U49" s="438">
        <v>0</v>
      </c>
      <c r="V49" s="431" t="s">
        <v>201</v>
      </c>
      <c r="W49" s="491">
        <v>136.91305065235366</v>
      </c>
      <c r="X49" s="491">
        <v>81.751719316761879</v>
      </c>
      <c r="Y49" s="491">
        <v>399.37456780880211</v>
      </c>
      <c r="Z49" s="495">
        <v>143.05042</v>
      </c>
      <c r="AA49" s="495">
        <v>9.1540800000000004</v>
      </c>
      <c r="AB49" s="492">
        <v>234.68549999999999</v>
      </c>
      <c r="AC49" s="492">
        <v>55.461399999999998</v>
      </c>
      <c r="AD49" s="494">
        <v>11.4122508341</v>
      </c>
      <c r="AE49" s="492">
        <v>1.2130000000000001</v>
      </c>
      <c r="AF49" s="492">
        <v>0.192</v>
      </c>
      <c r="AG49" s="492">
        <v>3.93</v>
      </c>
      <c r="AH49" s="492">
        <v>95.400999999999996</v>
      </c>
      <c r="AI49" s="491">
        <v>1794.4739999999999</v>
      </c>
      <c r="AJ49" s="492">
        <v>356.76339999999999</v>
      </c>
      <c r="AK49" s="492">
        <v>6.6584599999999998</v>
      </c>
      <c r="AL49" s="492">
        <v>332.45029</v>
      </c>
      <c r="AM49" s="492">
        <v>1.57731</v>
      </c>
      <c r="AN49" s="490">
        <v>147547399</v>
      </c>
      <c r="AO49" s="493">
        <v>-0.24924009999999999</v>
      </c>
      <c r="AP49" s="490">
        <v>399410.14799999999</v>
      </c>
      <c r="AQ49" s="493">
        <v>0.1605713</v>
      </c>
      <c r="AR49" s="492">
        <v>155.1617</v>
      </c>
      <c r="AS49" s="490" t="s">
        <v>473</v>
      </c>
      <c r="AT49" s="492">
        <v>24.773299999999999</v>
      </c>
    </row>
    <row r="50" spans="1:47">
      <c r="A50" t="s">
        <v>988</v>
      </c>
      <c r="B50" t="s">
        <v>1215</v>
      </c>
      <c r="C50" s="15">
        <v>0.46527777777777773</v>
      </c>
      <c r="E50" s="16">
        <v>600</v>
      </c>
      <c r="F50" s="16" t="s">
        <v>744</v>
      </c>
      <c r="G50" s="16">
        <v>1190</v>
      </c>
      <c r="H50" s="16">
        <v>1100</v>
      </c>
      <c r="I50" t="s">
        <v>925</v>
      </c>
      <c r="J50" s="16" t="s">
        <v>621</v>
      </c>
      <c r="K50" s="16">
        <v>4</v>
      </c>
      <c r="L50" s="16">
        <v>180</v>
      </c>
      <c r="M50" s="19">
        <v>5889.9508999999998</v>
      </c>
      <c r="S50" s="431" t="s">
        <v>375</v>
      </c>
      <c r="T50" s="362">
        <v>0</v>
      </c>
      <c r="U50" s="438">
        <v>7</v>
      </c>
      <c r="V50" s="431" t="s">
        <v>198</v>
      </c>
      <c r="W50" s="491">
        <v>123.72582534369597</v>
      </c>
      <c r="X50" s="491">
        <v>79.63905950437011</v>
      </c>
      <c r="Y50" s="491">
        <v>967.08329374774894</v>
      </c>
      <c r="Z50" s="495">
        <v>143.12738999999999</v>
      </c>
      <c r="AA50" s="495">
        <v>9.1133299999999995</v>
      </c>
      <c r="AB50" s="492">
        <v>238.95230000000001</v>
      </c>
      <c r="AC50" s="492">
        <v>52.816899999999997</v>
      </c>
      <c r="AD50" s="494">
        <v>11.662935303799999</v>
      </c>
      <c r="AE50" s="492">
        <v>1.254</v>
      </c>
      <c r="AF50" s="492">
        <v>0.19800000000000001</v>
      </c>
      <c r="AG50" s="492">
        <v>3.94</v>
      </c>
      <c r="AH50" s="492">
        <v>95.373000000000005</v>
      </c>
      <c r="AI50" s="491">
        <v>1793.7819999999999</v>
      </c>
      <c r="AJ50" s="492">
        <v>356.71186</v>
      </c>
      <c r="AK50" s="492">
        <v>6.67204</v>
      </c>
      <c r="AL50" s="492">
        <v>332.32391000000001</v>
      </c>
      <c r="AM50" s="492">
        <v>1.57728</v>
      </c>
      <c r="AN50" s="490">
        <v>147547174</v>
      </c>
      <c r="AO50" s="493">
        <v>-0.25079859999999998</v>
      </c>
      <c r="AP50" s="490">
        <v>399564.17762999999</v>
      </c>
      <c r="AQ50" s="493">
        <v>0.1816015</v>
      </c>
      <c r="AR50" s="492">
        <v>155.08600000000001</v>
      </c>
      <c r="AS50" s="490" t="s">
        <v>473</v>
      </c>
      <c r="AT50" s="492">
        <v>24.848800000000001</v>
      </c>
    </row>
    <row r="51" spans="1:47">
      <c r="A51" t="s">
        <v>988</v>
      </c>
      <c r="B51" t="s">
        <v>1217</v>
      </c>
      <c r="C51" s="15">
        <v>0.47500000000000003</v>
      </c>
      <c r="E51" s="16">
        <v>600</v>
      </c>
      <c r="F51" s="16" t="s">
        <v>744</v>
      </c>
      <c r="G51" s="16">
        <v>1190</v>
      </c>
      <c r="H51" s="16">
        <v>1100</v>
      </c>
      <c r="I51" t="s">
        <v>927</v>
      </c>
      <c r="J51" s="16" t="s">
        <v>621</v>
      </c>
      <c r="K51" s="16">
        <v>4</v>
      </c>
      <c r="L51" s="16">
        <v>180</v>
      </c>
      <c r="M51" s="19">
        <v>5889.9508999999998</v>
      </c>
      <c r="S51" s="431" t="s">
        <v>375</v>
      </c>
      <c r="T51" s="362">
        <v>0</v>
      </c>
      <c r="U51" s="438">
        <v>10.5</v>
      </c>
      <c r="V51" s="431" t="s">
        <v>198</v>
      </c>
      <c r="W51" s="491">
        <v>119.06418744642852</v>
      </c>
      <c r="X51" s="491">
        <v>78.478982143205741</v>
      </c>
      <c r="Y51" s="491">
        <v>1368.0992002819794</v>
      </c>
      <c r="Z51" s="495">
        <v>143.20076</v>
      </c>
      <c r="AA51" s="495">
        <v>9.0748999999999995</v>
      </c>
      <c r="AB51" s="492">
        <v>242.51929999999999</v>
      </c>
      <c r="AC51" s="492">
        <v>50.247799999999998</v>
      </c>
      <c r="AD51" s="494">
        <v>11.896907475500001</v>
      </c>
      <c r="AE51" s="492">
        <v>1.2989999999999999</v>
      </c>
      <c r="AF51" s="492">
        <v>0.20499999999999999</v>
      </c>
      <c r="AG51" s="492">
        <v>3.94</v>
      </c>
      <c r="AH51" s="492">
        <v>95.346000000000004</v>
      </c>
      <c r="AI51" s="491">
        <v>1793.0619999999999</v>
      </c>
      <c r="AJ51" s="492">
        <v>356.66532999999998</v>
      </c>
      <c r="AK51" s="492">
        <v>6.6845600000000003</v>
      </c>
      <c r="AL51" s="492">
        <v>332.20594999999997</v>
      </c>
      <c r="AM51" s="492">
        <v>1.57725</v>
      </c>
      <c r="AN51" s="490">
        <v>147546962.69999999</v>
      </c>
      <c r="AO51" s="493">
        <v>-0.25225209999999998</v>
      </c>
      <c r="AP51" s="490">
        <v>399724.70228000003</v>
      </c>
      <c r="AQ51" s="493">
        <v>0.20049120000000001</v>
      </c>
      <c r="AR51" s="492">
        <v>155.0137</v>
      </c>
      <c r="AS51" s="490" t="s">
        <v>473</v>
      </c>
      <c r="AT51" s="492">
        <v>24.9209</v>
      </c>
    </row>
    <row r="52" spans="1:47">
      <c r="A52" t="s">
        <v>1163</v>
      </c>
      <c r="B52" t="s">
        <v>1218</v>
      </c>
      <c r="C52" s="15">
        <v>0.49861111111111112</v>
      </c>
      <c r="E52" s="16">
        <v>600</v>
      </c>
      <c r="F52" s="16" t="s">
        <v>744</v>
      </c>
      <c r="G52" s="16">
        <v>1190</v>
      </c>
      <c r="H52" s="16">
        <v>1100</v>
      </c>
      <c r="I52" t="s">
        <v>928</v>
      </c>
      <c r="J52" s="16" t="s">
        <v>621</v>
      </c>
      <c r="K52" s="16">
        <v>4</v>
      </c>
      <c r="L52" s="16">
        <v>180</v>
      </c>
      <c r="M52" s="19">
        <v>5889.9508999999998</v>
      </c>
      <c r="N52" s="2" t="s">
        <v>511</v>
      </c>
      <c r="S52" s="431" t="s">
        <v>1132</v>
      </c>
      <c r="T52" s="362">
        <v>0</v>
      </c>
      <c r="U52" s="438">
        <v>0</v>
      </c>
      <c r="V52" s="431" t="s">
        <v>199</v>
      </c>
      <c r="W52" s="491">
        <v>-61.398680812348935</v>
      </c>
      <c r="X52" s="491">
        <v>-76.985903546054658</v>
      </c>
      <c r="Y52" s="491">
        <v>174.59094465097655</v>
      </c>
      <c r="Z52" s="495">
        <v>143.36913999999999</v>
      </c>
      <c r="AA52" s="495">
        <v>8.9885699999999993</v>
      </c>
      <c r="AB52" s="492">
        <v>249.3014</v>
      </c>
      <c r="AC52" s="492">
        <v>44.303699999999999</v>
      </c>
      <c r="AD52" s="494">
        <v>12.4149887127</v>
      </c>
      <c r="AE52" s="492">
        <v>1.43</v>
      </c>
      <c r="AF52" s="492">
        <v>0.22600000000000001</v>
      </c>
      <c r="AG52" s="492">
        <v>3.94</v>
      </c>
      <c r="AH52" s="492">
        <v>95.284999999999997</v>
      </c>
      <c r="AI52" s="491">
        <v>1791.2260000000001</v>
      </c>
      <c r="AJ52" s="492">
        <v>356.56832000000003</v>
      </c>
      <c r="AK52" s="492">
        <v>6.7114000000000003</v>
      </c>
      <c r="AL52" s="492">
        <v>331.94475999999997</v>
      </c>
      <c r="AM52" s="492">
        <v>1.57717</v>
      </c>
      <c r="AN52" s="490">
        <v>147546490.59999999</v>
      </c>
      <c r="AO52" s="493">
        <v>-0.25546649999999999</v>
      </c>
      <c r="AP52" s="490">
        <v>400134.46958999999</v>
      </c>
      <c r="AQ52" s="493">
        <v>0.23943909999999999</v>
      </c>
      <c r="AR52" s="492">
        <v>154.84809999999999</v>
      </c>
      <c r="AS52" s="490" t="s">
        <v>473</v>
      </c>
      <c r="AT52" s="492">
        <v>25.086099999999998</v>
      </c>
    </row>
    <row r="53" spans="1:47">
      <c r="A53" t="s">
        <v>1163</v>
      </c>
      <c r="B53" t="s">
        <v>1219</v>
      </c>
      <c r="C53" s="15">
        <v>0.50624999999999998</v>
      </c>
      <c r="E53" s="16">
        <v>600</v>
      </c>
      <c r="F53" s="16" t="s">
        <v>744</v>
      </c>
      <c r="G53" s="16">
        <v>1190</v>
      </c>
      <c r="H53" s="16">
        <v>1100</v>
      </c>
      <c r="I53" t="s">
        <v>989</v>
      </c>
      <c r="J53" s="16" t="s">
        <v>621</v>
      </c>
      <c r="K53" s="16">
        <v>4</v>
      </c>
      <c r="L53" s="16">
        <v>180</v>
      </c>
      <c r="M53" s="19">
        <v>5889.9508999999998</v>
      </c>
      <c r="N53" s="2" t="s">
        <v>523</v>
      </c>
      <c r="S53" s="431" t="s">
        <v>1132</v>
      </c>
      <c r="T53" s="362">
        <v>0</v>
      </c>
      <c r="U53" s="438">
        <v>0</v>
      </c>
      <c r="V53" s="431" t="s">
        <v>202</v>
      </c>
      <c r="W53" s="491">
        <v>-63.211183909959274</v>
      </c>
      <c r="X53" s="491">
        <v>-76.235581974901336</v>
      </c>
      <c r="Y53" s="491">
        <v>400.31988645037791</v>
      </c>
      <c r="Z53" s="495">
        <v>143.44815</v>
      </c>
      <c r="AA53" s="495">
        <v>8.9490800000000004</v>
      </c>
      <c r="AB53" s="492">
        <v>251.97139999999999</v>
      </c>
      <c r="AC53" s="492">
        <v>41.534399999999998</v>
      </c>
      <c r="AD53" s="494">
        <v>12.648960884199999</v>
      </c>
      <c r="AE53" s="492">
        <v>1.506</v>
      </c>
      <c r="AF53" s="492">
        <v>0.23799999999999999</v>
      </c>
      <c r="AG53" s="492">
        <v>3.94</v>
      </c>
      <c r="AH53" s="492">
        <v>95.257000000000005</v>
      </c>
      <c r="AI53" s="491">
        <v>1790.2950000000001</v>
      </c>
      <c r="AJ53" s="492">
        <v>356.52749</v>
      </c>
      <c r="AK53" s="492">
        <v>6.7229799999999997</v>
      </c>
      <c r="AL53" s="492">
        <v>331.82679999999999</v>
      </c>
      <c r="AM53" s="492">
        <v>1.57714</v>
      </c>
      <c r="AN53" s="490">
        <v>147546275.40000001</v>
      </c>
      <c r="AO53" s="493">
        <v>-0.25691629999999999</v>
      </c>
      <c r="AP53" s="490">
        <v>400342.43797999999</v>
      </c>
      <c r="AQ53" s="493">
        <v>0.25558599999999998</v>
      </c>
      <c r="AR53" s="492">
        <v>154.7704</v>
      </c>
      <c r="AS53" s="490" t="s">
        <v>473</v>
      </c>
      <c r="AT53" s="492">
        <v>25.163499999999999</v>
      </c>
    </row>
    <row r="54" spans="1:47">
      <c r="A54" t="s">
        <v>1163</v>
      </c>
      <c r="B54" t="s">
        <v>1052</v>
      </c>
      <c r="C54" s="15">
        <v>0.51527777777777783</v>
      </c>
      <c r="E54" s="16">
        <v>600</v>
      </c>
      <c r="F54" s="16" t="s">
        <v>744</v>
      </c>
      <c r="G54" s="16">
        <v>1190</v>
      </c>
      <c r="H54" s="16">
        <v>1100</v>
      </c>
      <c r="I54" t="s">
        <v>926</v>
      </c>
      <c r="J54" s="16" t="s">
        <v>621</v>
      </c>
      <c r="K54" s="16">
        <v>4</v>
      </c>
      <c r="L54" s="16">
        <v>180</v>
      </c>
      <c r="M54" s="19">
        <v>5889.9508999999998</v>
      </c>
      <c r="S54" s="431" t="s">
        <v>1132</v>
      </c>
      <c r="T54" s="362">
        <v>0</v>
      </c>
      <c r="U54" s="438">
        <v>-7</v>
      </c>
      <c r="V54" s="431" t="s">
        <v>199</v>
      </c>
      <c r="W54" s="491">
        <v>-66.040341451684512</v>
      </c>
      <c r="X54" s="491">
        <v>-74.815093027204398</v>
      </c>
      <c r="Y54" s="491">
        <v>984.40096912145191</v>
      </c>
      <c r="Z54" s="495">
        <v>143.52332000000001</v>
      </c>
      <c r="AA54" s="495">
        <v>8.9121500000000005</v>
      </c>
      <c r="AB54" s="492">
        <v>254.28049999999999</v>
      </c>
      <c r="AC54" s="492">
        <v>38.928400000000003</v>
      </c>
      <c r="AD54" s="494">
        <v>12.866220757700001</v>
      </c>
      <c r="AE54" s="492">
        <v>1.5880000000000001</v>
      </c>
      <c r="AF54" s="492">
        <v>0.251</v>
      </c>
      <c r="AG54" s="492">
        <v>3.94</v>
      </c>
      <c r="AH54" s="492">
        <v>95.228999999999999</v>
      </c>
      <c r="AI54" s="491">
        <v>1789.3789999999999</v>
      </c>
      <c r="AJ54" s="492">
        <v>356.49137000000002</v>
      </c>
      <c r="AK54" s="492">
        <v>6.7333499999999997</v>
      </c>
      <c r="AL54" s="492">
        <v>331.71726000000001</v>
      </c>
      <c r="AM54" s="492">
        <v>1.57711</v>
      </c>
      <c r="AN54" s="490">
        <v>147546074.5</v>
      </c>
      <c r="AO54" s="493">
        <v>-0.25826159999999998</v>
      </c>
      <c r="AP54" s="490">
        <v>400547.34860999999</v>
      </c>
      <c r="AQ54" s="493">
        <v>0.26970359999999999</v>
      </c>
      <c r="AR54" s="492">
        <v>154.69659999999999</v>
      </c>
      <c r="AS54" s="490" t="s">
        <v>473</v>
      </c>
      <c r="AT54" s="492">
        <v>25.237100000000002</v>
      </c>
    </row>
    <row r="55" spans="1:47">
      <c r="A55" t="s">
        <v>1163</v>
      </c>
      <c r="B55" t="s">
        <v>641</v>
      </c>
      <c r="C55" s="15">
        <v>0.52430555555555558</v>
      </c>
      <c r="E55" s="16">
        <v>600</v>
      </c>
      <c r="F55" s="16" t="s">
        <v>744</v>
      </c>
      <c r="G55" s="16">
        <v>1190</v>
      </c>
      <c r="H55" s="16">
        <v>1100</v>
      </c>
      <c r="I55" t="s">
        <v>770</v>
      </c>
      <c r="J55" s="16" t="s">
        <v>621</v>
      </c>
      <c r="K55" s="16">
        <v>4</v>
      </c>
      <c r="L55" s="16">
        <v>180</v>
      </c>
      <c r="M55" s="19">
        <v>5889.9508999999998</v>
      </c>
      <c r="S55" s="431" t="s">
        <v>1132</v>
      </c>
      <c r="T55" s="362">
        <v>0</v>
      </c>
      <c r="U55" s="438">
        <v>-10.5</v>
      </c>
      <c r="V55" s="431" t="s">
        <v>199</v>
      </c>
      <c r="W55" s="491">
        <v>-67.168881852839178</v>
      </c>
      <c r="X55" s="491">
        <v>-74.115267514767851</v>
      </c>
      <c r="Y55" s="491">
        <v>1391.0478945022442</v>
      </c>
      <c r="Z55" s="495">
        <v>143.60031000000001</v>
      </c>
      <c r="AA55" s="495">
        <v>8.8749900000000004</v>
      </c>
      <c r="AB55" s="492">
        <v>256.45159999999998</v>
      </c>
      <c r="AC55" s="492">
        <v>36.2956</v>
      </c>
      <c r="AD55" s="494">
        <v>13.0834806312</v>
      </c>
      <c r="AE55" s="492">
        <v>1.6850000000000001</v>
      </c>
      <c r="AF55" s="492">
        <v>0.26700000000000002</v>
      </c>
      <c r="AG55" s="492">
        <v>3.95</v>
      </c>
      <c r="AH55" s="492">
        <v>95.200999999999993</v>
      </c>
      <c r="AI55" s="491">
        <v>1788.4169999999999</v>
      </c>
      <c r="AJ55" s="492">
        <v>356.45704000000001</v>
      </c>
      <c r="AK55" s="492">
        <v>6.7433199999999998</v>
      </c>
      <c r="AL55" s="492">
        <v>331.60773</v>
      </c>
      <c r="AM55" s="492">
        <v>1.57708</v>
      </c>
      <c r="AN55" s="490">
        <v>147545872.5</v>
      </c>
      <c r="AO55" s="493">
        <v>-0.2596058</v>
      </c>
      <c r="AP55" s="490">
        <v>400762.92702</v>
      </c>
      <c r="AQ55" s="493">
        <v>0.28293360000000001</v>
      </c>
      <c r="AR55" s="492">
        <v>154.62119999999999</v>
      </c>
      <c r="AS55" s="490" t="s">
        <v>473</v>
      </c>
      <c r="AT55" s="492">
        <v>25.3123</v>
      </c>
    </row>
    <row r="56" spans="1:47">
      <c r="A56" t="s">
        <v>1309</v>
      </c>
      <c r="B56" t="s">
        <v>642</v>
      </c>
      <c r="C56" s="15">
        <v>0.53194444444444444</v>
      </c>
      <c r="E56" s="16">
        <v>30</v>
      </c>
      <c r="F56" s="16" t="s">
        <v>744</v>
      </c>
      <c r="G56" s="16">
        <v>1190</v>
      </c>
      <c r="H56" s="16">
        <v>1100</v>
      </c>
      <c r="I56" t="s">
        <v>1181</v>
      </c>
      <c r="J56" s="16" t="s">
        <v>621</v>
      </c>
      <c r="K56" s="16">
        <v>4</v>
      </c>
      <c r="L56" s="16">
        <v>180</v>
      </c>
      <c r="M56" s="19">
        <v>5889.9508999999998</v>
      </c>
      <c r="S56" s="431" t="s">
        <v>1188</v>
      </c>
      <c r="T56" s="362"/>
      <c r="U56" s="362"/>
      <c r="V56" s="342"/>
      <c r="W56"/>
      <c r="X56"/>
      <c r="Y56"/>
      <c r="Z56" s="495">
        <v>143.63648000000001</v>
      </c>
      <c r="AA56" s="495">
        <v>8.8577700000000004</v>
      </c>
      <c r="AB56" s="492">
        <v>257.41309999999999</v>
      </c>
      <c r="AC56" s="492">
        <v>35.073</v>
      </c>
      <c r="AD56" s="494">
        <v>13.1837544189</v>
      </c>
      <c r="AE56" s="492">
        <v>1.736</v>
      </c>
      <c r="AF56" s="492">
        <v>0.27500000000000002</v>
      </c>
      <c r="AG56" s="492">
        <v>3.95</v>
      </c>
      <c r="AH56" s="492">
        <v>95.188000000000002</v>
      </c>
      <c r="AI56" s="491">
        <v>1787.9580000000001</v>
      </c>
      <c r="AJ56" s="492">
        <v>356.44182999999998</v>
      </c>
      <c r="AK56" s="492">
        <v>6.7477600000000004</v>
      </c>
      <c r="AL56" s="492">
        <v>331.55718000000002</v>
      </c>
      <c r="AM56" s="492">
        <v>1.5770599999999999</v>
      </c>
      <c r="AN56" s="490">
        <v>147545778.90000001</v>
      </c>
      <c r="AO56" s="493">
        <v>-0.26022590000000001</v>
      </c>
      <c r="AP56" s="490">
        <v>400865.82793999999</v>
      </c>
      <c r="AQ56" s="493">
        <v>0.28872920000000002</v>
      </c>
      <c r="AR56" s="492">
        <v>154.58580000000001</v>
      </c>
      <c r="AS56" s="490" t="s">
        <v>473</v>
      </c>
      <c r="AT56" s="492">
        <v>25.3476</v>
      </c>
    </row>
    <row r="57" spans="1:47">
      <c r="A57" t="s">
        <v>1325</v>
      </c>
      <c r="B57" t="s">
        <v>647</v>
      </c>
      <c r="C57" s="15">
        <v>0.53402777777777777</v>
      </c>
      <c r="E57" s="16">
        <v>600</v>
      </c>
      <c r="F57" s="16" t="s">
        <v>744</v>
      </c>
      <c r="G57" s="16">
        <v>1190</v>
      </c>
      <c r="H57" s="16">
        <v>1100</v>
      </c>
      <c r="I57" t="s">
        <v>184</v>
      </c>
      <c r="J57" s="16" t="s">
        <v>621</v>
      </c>
      <c r="K57" s="16">
        <v>4</v>
      </c>
      <c r="L57" s="16">
        <v>180</v>
      </c>
      <c r="M57" s="19">
        <v>5889.9508999999998</v>
      </c>
      <c r="S57"/>
      <c r="T57" s="362"/>
      <c r="U57" s="362"/>
      <c r="V57" s="342"/>
      <c r="W57"/>
      <c r="X57"/>
      <c r="Y57"/>
    </row>
    <row r="58" spans="1:47">
      <c r="A58" t="s">
        <v>1265</v>
      </c>
      <c r="B58" t="s">
        <v>512</v>
      </c>
      <c r="C58" s="15">
        <v>0.55555555555555558</v>
      </c>
      <c r="D58" s="15">
        <v>0</v>
      </c>
      <c r="E58" s="16">
        <v>10</v>
      </c>
      <c r="F58" s="16" t="s">
        <v>744</v>
      </c>
      <c r="G58" s="16">
        <v>1190</v>
      </c>
      <c r="H58" s="16">
        <v>1100</v>
      </c>
      <c r="I58" s="35" t="s">
        <v>395</v>
      </c>
      <c r="J58" s="16" t="s">
        <v>620</v>
      </c>
      <c r="K58" s="16">
        <v>4</v>
      </c>
      <c r="L58" s="16">
        <v>180</v>
      </c>
      <c r="M58" s="19">
        <v>5889.9508999999998</v>
      </c>
      <c r="S58"/>
      <c r="T58" s="362"/>
      <c r="U58" s="362"/>
      <c r="V58"/>
      <c r="W58"/>
      <c r="X58"/>
      <c r="Y58"/>
    </row>
    <row r="59" spans="1:47">
      <c r="A59" t="s">
        <v>513</v>
      </c>
      <c r="B59" t="s">
        <v>644</v>
      </c>
      <c r="C59" s="15">
        <v>0.55694444444444446</v>
      </c>
      <c r="D59" s="15">
        <v>0</v>
      </c>
      <c r="E59" s="16">
        <v>30</v>
      </c>
      <c r="F59" s="16" t="s">
        <v>744</v>
      </c>
      <c r="G59" s="16">
        <v>1190</v>
      </c>
      <c r="H59" s="16">
        <v>995</v>
      </c>
      <c r="I59" s="35" t="s">
        <v>526</v>
      </c>
      <c r="J59" s="16" t="s">
        <v>620</v>
      </c>
      <c r="K59" s="16">
        <v>4</v>
      </c>
      <c r="L59" s="16">
        <v>180</v>
      </c>
      <c r="M59" s="8">
        <v>5891.451</v>
      </c>
      <c r="N59" t="s">
        <v>521</v>
      </c>
      <c r="S59"/>
      <c r="T59"/>
      <c r="U59"/>
      <c r="V59"/>
      <c r="W59"/>
      <c r="X59"/>
      <c r="Y59"/>
    </row>
    <row r="60" spans="1:47" s="35" customFormat="1">
      <c r="A60" s="35" t="s">
        <v>513</v>
      </c>
      <c r="B60" s="35" t="s">
        <v>977</v>
      </c>
      <c r="C60" s="15">
        <v>0.55972222222222223</v>
      </c>
      <c r="D60" s="15">
        <v>0</v>
      </c>
      <c r="E60" s="16">
        <v>30</v>
      </c>
      <c r="F60" s="16" t="s">
        <v>744</v>
      </c>
      <c r="G60" s="16">
        <v>1070</v>
      </c>
      <c r="H60" s="16">
        <v>875</v>
      </c>
      <c r="I60" s="35" t="s">
        <v>387</v>
      </c>
      <c r="J60" s="16" t="s">
        <v>620</v>
      </c>
      <c r="K60" s="16">
        <v>4</v>
      </c>
      <c r="L60" s="16">
        <v>180</v>
      </c>
      <c r="M60" s="19">
        <v>5891.451</v>
      </c>
      <c r="N60" s="25" t="s">
        <v>522</v>
      </c>
      <c r="O60" s="16"/>
      <c r="P60" s="16"/>
      <c r="Q60" s="16"/>
      <c r="R60" s="16"/>
      <c r="S60" s="339"/>
      <c r="T60" s="339"/>
      <c r="U60" s="339"/>
      <c r="V60" s="339"/>
      <c r="W60" s="436"/>
      <c r="X60" s="436"/>
      <c r="Y60" s="436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3" spans="1:47">
      <c r="B63" s="3" t="s">
        <v>1260</v>
      </c>
      <c r="C63" s="147" t="s">
        <v>1261</v>
      </c>
      <c r="D63" s="84">
        <v>5888.5839999999998</v>
      </c>
      <c r="E63" s="149"/>
      <c r="F63" s="84" t="s">
        <v>1262</v>
      </c>
      <c r="G63" s="84" t="s">
        <v>1263</v>
      </c>
      <c r="H63" s="84" t="s">
        <v>1264</v>
      </c>
      <c r="I63" s="22" t="s">
        <v>1100</v>
      </c>
      <c r="J63" s="84" t="s">
        <v>1101</v>
      </c>
      <c r="K63" s="84" t="s">
        <v>1102</v>
      </c>
      <c r="L63" s="16"/>
      <c r="S63"/>
      <c r="T63"/>
      <c r="U63"/>
      <c r="V63"/>
      <c r="W63"/>
      <c r="X63"/>
      <c r="Y63"/>
    </row>
    <row r="64" spans="1:47">
      <c r="B64" s="2"/>
      <c r="C64" s="147" t="s">
        <v>1099</v>
      </c>
      <c r="D64" s="84">
        <v>5889.9508999999998</v>
      </c>
      <c r="E64" s="149"/>
      <c r="F64" s="84" t="s">
        <v>652</v>
      </c>
      <c r="G64" s="84" t="s">
        <v>653</v>
      </c>
      <c r="H64" s="84" t="s">
        <v>654</v>
      </c>
      <c r="I64" s="22" t="s">
        <v>1294</v>
      </c>
      <c r="J64" s="84" t="s">
        <v>1295</v>
      </c>
      <c r="K64" s="84" t="s">
        <v>501</v>
      </c>
      <c r="L64" s="16"/>
      <c r="S64"/>
      <c r="T64"/>
      <c r="U64"/>
      <c r="V64"/>
      <c r="W64"/>
      <c r="X64"/>
      <c r="Y64"/>
    </row>
    <row r="65" spans="2:25">
      <c r="B65" s="2"/>
      <c r="C65" s="147" t="s">
        <v>502</v>
      </c>
      <c r="D65" s="84">
        <v>5891.451</v>
      </c>
      <c r="E65" s="149"/>
      <c r="F65" s="84" t="s">
        <v>503</v>
      </c>
      <c r="G65" s="84" t="s">
        <v>504</v>
      </c>
      <c r="H65" s="84" t="s">
        <v>505</v>
      </c>
      <c r="I65" s="22" t="s">
        <v>480</v>
      </c>
      <c r="J65" s="84" t="s">
        <v>496</v>
      </c>
      <c r="K65" s="84" t="s">
        <v>440</v>
      </c>
      <c r="L65" s="16"/>
      <c r="S65"/>
      <c r="T65"/>
      <c r="U65"/>
      <c r="V65"/>
      <c r="W65"/>
      <c r="X65"/>
      <c r="Y65"/>
    </row>
    <row r="66" spans="2:25">
      <c r="B66" s="2"/>
      <c r="C66" s="147" t="s">
        <v>497</v>
      </c>
      <c r="D66" s="155">
        <v>7647.38</v>
      </c>
      <c r="E66" s="149"/>
      <c r="F66" s="84" t="s">
        <v>1132</v>
      </c>
      <c r="G66" s="84" t="s">
        <v>1095</v>
      </c>
      <c r="H66" s="84" t="s">
        <v>1293</v>
      </c>
      <c r="I66" s="22" t="s">
        <v>498</v>
      </c>
      <c r="J66" s="84" t="s">
        <v>499</v>
      </c>
      <c r="K66" s="84" t="s">
        <v>500</v>
      </c>
      <c r="L66" s="16"/>
      <c r="S66"/>
      <c r="T66"/>
      <c r="U66"/>
      <c r="V66"/>
      <c r="W66"/>
      <c r="X66"/>
      <c r="Y66"/>
    </row>
    <row r="67" spans="2:25">
      <c r="B67" s="2"/>
      <c r="C67" s="147" t="s">
        <v>374</v>
      </c>
      <c r="D67" s="84">
        <v>7698.9647000000004</v>
      </c>
      <c r="E67" s="149"/>
      <c r="F67" s="84" t="s">
        <v>375</v>
      </c>
      <c r="G67" s="84" t="s">
        <v>376</v>
      </c>
      <c r="H67" s="84" t="s">
        <v>377</v>
      </c>
      <c r="I67" s="22" t="s">
        <v>378</v>
      </c>
      <c r="J67" s="84" t="s">
        <v>379</v>
      </c>
      <c r="K67" s="84" t="s">
        <v>380</v>
      </c>
      <c r="L67" s="16"/>
      <c r="S67"/>
      <c r="T67"/>
      <c r="U67"/>
      <c r="V67"/>
      <c r="W67"/>
      <c r="X67"/>
      <c r="Y67"/>
    </row>
    <row r="68" spans="2:25">
      <c r="B68" s="2"/>
      <c r="C68" s="147"/>
      <c r="D68" s="84"/>
      <c r="E68" s="149"/>
      <c r="F68" s="84"/>
      <c r="J68" s="16"/>
      <c r="K68" s="16"/>
      <c r="L68" s="16"/>
      <c r="S68"/>
      <c r="T68"/>
      <c r="U68"/>
      <c r="V68"/>
      <c r="W68"/>
      <c r="X68"/>
      <c r="Y68"/>
    </row>
    <row r="69" spans="2:25">
      <c r="B69" s="2"/>
      <c r="C69" s="147" t="s">
        <v>1302</v>
      </c>
      <c r="D69" s="748" t="s">
        <v>1297</v>
      </c>
      <c r="E69" s="748"/>
      <c r="F69" s="84" t="s">
        <v>381</v>
      </c>
      <c r="I69" s="138" t="s">
        <v>1139</v>
      </c>
      <c r="J69" s="736" t="s">
        <v>1140</v>
      </c>
      <c r="K69" s="736"/>
      <c r="L69" s="148" t="s">
        <v>1141</v>
      </c>
      <c r="S69"/>
      <c r="T69"/>
      <c r="U69"/>
      <c r="V69"/>
      <c r="W69"/>
      <c r="X69"/>
      <c r="Y69"/>
    </row>
    <row r="70" spans="2:25">
      <c r="B70" s="2"/>
      <c r="C70" s="147" t="s">
        <v>1303</v>
      </c>
      <c r="D70" s="748" t="s">
        <v>1298</v>
      </c>
      <c r="E70" s="748"/>
      <c r="F70" s="19"/>
      <c r="J70" s="736" t="s">
        <v>441</v>
      </c>
      <c r="K70" s="736"/>
      <c r="L70" s="148" t="s">
        <v>1143</v>
      </c>
      <c r="S70"/>
      <c r="T70"/>
      <c r="U70"/>
      <c r="V70"/>
      <c r="W70"/>
      <c r="X70"/>
      <c r="Y70"/>
    </row>
    <row r="71" spans="2:25">
      <c r="B71" s="2"/>
      <c r="C71" s="147" t="s">
        <v>1304</v>
      </c>
      <c r="D71" s="748" t="s">
        <v>1299</v>
      </c>
      <c r="E71" s="748"/>
      <c r="F71" s="19"/>
      <c r="J71" s="16"/>
      <c r="K71" s="16"/>
      <c r="L71" s="16"/>
      <c r="S71"/>
      <c r="T71"/>
      <c r="U71"/>
      <c r="V71"/>
      <c r="W71"/>
      <c r="X71"/>
      <c r="Y71"/>
    </row>
    <row r="72" spans="2:25">
      <c r="B72" s="2"/>
      <c r="C72" s="147" t="s">
        <v>1305</v>
      </c>
      <c r="D72" s="748" t="s">
        <v>1138</v>
      </c>
      <c r="E72" s="748"/>
      <c r="F72" s="19"/>
      <c r="I72" s="16"/>
      <c r="J72" s="16"/>
      <c r="K72" s="16"/>
      <c r="L72" s="16"/>
      <c r="S72"/>
      <c r="T72"/>
      <c r="U72"/>
      <c r="V72"/>
      <c r="W72"/>
      <c r="X72"/>
      <c r="Y72"/>
    </row>
    <row r="73" spans="2:25">
      <c r="B73" s="2"/>
      <c r="C73" s="85"/>
      <c r="E73" s="15"/>
      <c r="F73" s="19"/>
      <c r="I73" s="16"/>
      <c r="J73" s="16"/>
      <c r="K73" s="16"/>
      <c r="L73" s="16"/>
      <c r="S73" s="35"/>
      <c r="T73" s="35"/>
      <c r="U73" s="35"/>
      <c r="V73" s="35"/>
      <c r="W73"/>
      <c r="X73"/>
      <c r="Y73"/>
    </row>
    <row r="74" spans="2:25">
      <c r="B74" s="2"/>
      <c r="C74" s="28" t="s">
        <v>786</v>
      </c>
      <c r="D74" s="141">
        <v>1</v>
      </c>
      <c r="E74" s="749" t="s">
        <v>1032</v>
      </c>
      <c r="F74" s="749"/>
      <c r="G74" s="749"/>
      <c r="I74" s="16"/>
      <c r="J74" s="16"/>
      <c r="K74" s="16"/>
      <c r="L74" s="16"/>
      <c r="S74"/>
      <c r="T74"/>
      <c r="U74"/>
      <c r="V74"/>
      <c r="W74"/>
      <c r="X74"/>
      <c r="Y74"/>
    </row>
    <row r="75" spans="2:25">
      <c r="B75" s="2"/>
      <c r="C75" s="19"/>
      <c r="D75" s="28"/>
      <c r="E75" s="750" t="s">
        <v>1183</v>
      </c>
      <c r="F75" s="751"/>
      <c r="G75" s="751"/>
      <c r="I75" s="16"/>
      <c r="J75" s="16"/>
      <c r="K75" s="16"/>
      <c r="L75" s="16"/>
      <c r="S75"/>
      <c r="T75"/>
      <c r="U75"/>
      <c r="V75"/>
      <c r="W75"/>
      <c r="X75"/>
      <c r="Y75"/>
    </row>
    <row r="76" spans="2:25">
      <c r="B76" s="2"/>
      <c r="C76" s="85"/>
      <c r="D76" s="28">
        <v>2</v>
      </c>
      <c r="E76" s="749" t="s">
        <v>1008</v>
      </c>
      <c r="F76" s="749"/>
      <c r="G76" s="749"/>
      <c r="I76" s="16"/>
      <c r="J76" s="16"/>
      <c r="K76" s="16"/>
      <c r="L76" s="16"/>
      <c r="S76"/>
      <c r="T76"/>
      <c r="U76"/>
      <c r="V76"/>
      <c r="W76"/>
      <c r="X76"/>
      <c r="Y76"/>
    </row>
    <row r="77" spans="2:25">
      <c r="B77" s="2"/>
      <c r="C77" s="85"/>
      <c r="D77" s="28"/>
      <c r="E77" s="750" t="s">
        <v>1009</v>
      </c>
      <c r="F77" s="751"/>
      <c r="G77" s="751"/>
      <c r="I77" s="16"/>
      <c r="J77" s="16"/>
      <c r="K77" s="16"/>
      <c r="L77" s="16"/>
      <c r="S77"/>
      <c r="T77"/>
      <c r="U77"/>
      <c r="V77"/>
      <c r="W77"/>
      <c r="X77"/>
      <c r="Y77"/>
    </row>
    <row r="78" spans="2:25">
      <c r="B78" s="2"/>
      <c r="C78"/>
      <c r="D78" s="141">
        <v>3</v>
      </c>
      <c r="E78" s="736" t="s">
        <v>1010</v>
      </c>
      <c r="F78" s="736"/>
      <c r="G78" s="736"/>
      <c r="I78" s="16"/>
      <c r="J78" s="16"/>
      <c r="K78" s="16"/>
      <c r="L78" s="16"/>
      <c r="S78"/>
      <c r="T78"/>
      <c r="U78"/>
      <c r="V78"/>
      <c r="W78"/>
      <c r="X78"/>
      <c r="Y78"/>
    </row>
    <row r="79" spans="2:25">
      <c r="B79" s="2"/>
      <c r="C79"/>
      <c r="D79" s="141"/>
      <c r="E79" s="746" t="s">
        <v>1353</v>
      </c>
      <c r="F79" s="746"/>
      <c r="G79" s="746"/>
      <c r="I79" s="16"/>
      <c r="J79" s="16"/>
      <c r="K79" s="16"/>
      <c r="L79" s="16"/>
      <c r="S79"/>
      <c r="T79"/>
      <c r="U79"/>
      <c r="V79"/>
      <c r="W79"/>
      <c r="X79"/>
      <c r="Y79"/>
    </row>
    <row r="80" spans="2:25">
      <c r="B80" s="2"/>
      <c r="C80"/>
      <c r="D80" s="141">
        <v>4</v>
      </c>
      <c r="E80" s="736" t="s">
        <v>1035</v>
      </c>
      <c r="F80" s="736"/>
      <c r="G80" s="736"/>
      <c r="I80" s="16"/>
      <c r="J80" s="16"/>
      <c r="K80" s="16"/>
      <c r="L80" s="16"/>
      <c r="S80"/>
      <c r="T80"/>
      <c r="U80"/>
      <c r="V80"/>
      <c r="W80"/>
      <c r="X80"/>
      <c r="Y80"/>
    </row>
    <row r="81" spans="2:25">
      <c r="B81" s="2"/>
      <c r="C81"/>
      <c r="E81" s="746" t="s">
        <v>1036</v>
      </c>
      <c r="F81" s="746"/>
      <c r="G81" s="746"/>
      <c r="I81" s="16"/>
      <c r="J81" s="16"/>
      <c r="K81" s="16"/>
      <c r="L81" s="16"/>
      <c r="S81"/>
      <c r="T81"/>
      <c r="U81"/>
      <c r="V81"/>
      <c r="W81"/>
      <c r="X81"/>
      <c r="Y81"/>
    </row>
  </sheetData>
  <sheetCalcPr fullCalcOnLoad="1"/>
  <mergeCells count="38">
    <mergeCell ref="S12:V12"/>
    <mergeCell ref="AJ12:AK12"/>
    <mergeCell ref="AL12:AM12"/>
    <mergeCell ref="K3:N3"/>
    <mergeCell ref="K4:P4"/>
    <mergeCell ref="K5:P5"/>
    <mergeCell ref="K6:P6"/>
    <mergeCell ref="K7:P7"/>
    <mergeCell ref="Q12:R12"/>
    <mergeCell ref="O12:P12"/>
    <mergeCell ref="K8:P8"/>
    <mergeCell ref="K9:P9"/>
    <mergeCell ref="W12:Y12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  <mergeCell ref="D69:E69"/>
    <mergeCell ref="J69:K69"/>
    <mergeCell ref="D70:E70"/>
    <mergeCell ref="J70:K70"/>
    <mergeCell ref="D71:E71"/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</mergeCells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cp:lastPrinted>2015-02-17T06:29:55Z</cp:lastPrinted>
  <dcterms:created xsi:type="dcterms:W3CDTF">2011-06-15T15:58:17Z</dcterms:created>
  <dcterms:modified xsi:type="dcterms:W3CDTF">2015-08-24T23:41:56Z</dcterms:modified>
</cp:coreProperties>
</file>