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34" documentId="11_E94C8BF0FBFAC0F86E22B78E5E0D7D2E91AE69D6" xr6:coauthVersionLast="47" xr6:coauthVersionMax="47" xr10:uidLastSave="{9F00BB01-8D6D-4819-8464-54E5C9AC8ABF}"/>
  <bookViews>
    <workbookView xWindow="0" yWindow="0" windowWidth="16384" windowHeight="8192" tabRatio="500" xr2:uid="{00000000-000D-0000-FFFF-FFFF00000000}"/>
  </bookViews>
  <sheets>
    <sheet name="Tranche_1_Summary_CS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" i="1" l="1"/>
  <c r="B12" i="1"/>
  <c r="H10" i="1"/>
  <c r="G10" i="1"/>
  <c r="F10" i="1"/>
  <c r="E10" i="1"/>
  <c r="D10" i="1"/>
  <c r="C10" i="1"/>
  <c r="G9" i="1"/>
  <c r="F9" i="1"/>
  <c r="E9" i="1"/>
  <c r="D9" i="1"/>
  <c r="C9" i="1"/>
  <c r="B10" i="1"/>
  <c r="B14" i="1" s="1"/>
  <c r="B9" i="1"/>
  <c r="B18" i="1" l="1"/>
  <c r="B16" i="1"/>
</calcChain>
</file>

<file path=xl/sharedStrings.xml><?xml version="1.0" encoding="utf-8"?>
<sst xmlns="http://schemas.openxmlformats.org/spreadsheetml/2006/main" count="19" uniqueCount="18">
  <si>
    <t>Total</t>
  </si>
  <si>
    <t>Critical</t>
  </si>
  <si>
    <t>High</t>
  </si>
  <si>
    <t>Medium</t>
  </si>
  <si>
    <t>Low</t>
  </si>
  <si>
    <t>Negligible</t>
  </si>
  <si>
    <t>Unknown</t>
  </si>
  <si>
    <t>Local</t>
  </si>
  <si>
    <t>Local_NOFIX</t>
  </si>
  <si>
    <t>Network</t>
  </si>
  <si>
    <t>Network_NOFIX</t>
  </si>
  <si>
    <t>Unknown_NOFIX</t>
  </si>
  <si>
    <t>"With Fix" Total</t>
  </si>
  <si>
    <t>NOFIX Total</t>
  </si>
  <si>
    <t>Combined</t>
  </si>
  <si>
    <t>NOFIX percentage</t>
  </si>
  <si>
    <t>Local (inc NF) Percentage</t>
  </si>
  <si>
    <t>Local + All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</si>
</sst>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L14" sqref="L14"/>
    </sheetView>
  </sheetViews>
  <sheetFormatPr defaultColWidth="11.5703125" defaultRowHeight="12.75"/>
  <cols>
    <col min="1" max="1" width="23.140625" bestFit="1" customWidth="1"/>
    <col min="2" max="2" width="6.28515625" bestFit="1" customWidth="1"/>
    <col min="3" max="3" width="7.140625" customWidth="1"/>
    <col min="4" max="4" width="5.140625" customWidth="1"/>
    <col min="5" max="5" width="8" customWidth="1"/>
    <col min="6" max="6" width="6.42578125" customWidth="1"/>
    <col min="7" max="7" width="9.42578125" customWidth="1"/>
    <col min="8" max="8" width="9" customWidth="1"/>
    <col min="9" max="13" width="9.140625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16598</v>
      </c>
      <c r="C2">
        <v>2</v>
      </c>
      <c r="D2">
        <v>1414</v>
      </c>
      <c r="E2">
        <v>2625</v>
      </c>
      <c r="F2">
        <v>4675</v>
      </c>
      <c r="G2">
        <v>7370</v>
      </c>
      <c r="H2">
        <v>512</v>
      </c>
    </row>
    <row r="3" spans="1:8">
      <c r="A3" t="s">
        <v>8</v>
      </c>
      <c r="B3">
        <v>1616</v>
      </c>
      <c r="C3">
        <v>0</v>
      </c>
      <c r="D3">
        <v>223</v>
      </c>
      <c r="E3">
        <v>528</v>
      </c>
      <c r="F3">
        <v>865</v>
      </c>
      <c r="G3">
        <v>0</v>
      </c>
      <c r="H3">
        <v>0</v>
      </c>
    </row>
    <row r="4" spans="1:8">
      <c r="A4" t="s">
        <v>9</v>
      </c>
      <c r="B4">
        <v>43200</v>
      </c>
      <c r="C4">
        <v>1980</v>
      </c>
      <c r="D4">
        <v>6610</v>
      </c>
      <c r="E4">
        <v>9770</v>
      </c>
      <c r="F4">
        <v>10639</v>
      </c>
      <c r="G4">
        <v>13730</v>
      </c>
      <c r="H4">
        <v>471</v>
      </c>
    </row>
    <row r="5" spans="1:8">
      <c r="A5" t="s">
        <v>10</v>
      </c>
      <c r="B5">
        <v>4912</v>
      </c>
      <c r="C5">
        <v>668</v>
      </c>
      <c r="D5">
        <v>1563</v>
      </c>
      <c r="E5">
        <v>1611</v>
      </c>
      <c r="F5">
        <v>1065</v>
      </c>
      <c r="G5">
        <v>0</v>
      </c>
      <c r="H5">
        <v>5</v>
      </c>
    </row>
    <row r="6" spans="1:8">
      <c r="A6" t="s">
        <v>6</v>
      </c>
      <c r="B6">
        <v>3052</v>
      </c>
      <c r="C6">
        <v>9</v>
      </c>
      <c r="D6">
        <v>354</v>
      </c>
      <c r="E6">
        <v>1285</v>
      </c>
      <c r="F6">
        <v>477</v>
      </c>
      <c r="G6">
        <v>326</v>
      </c>
      <c r="H6">
        <v>601</v>
      </c>
    </row>
    <row r="7" spans="1:8">
      <c r="A7" t="s">
        <v>11</v>
      </c>
      <c r="B7">
        <v>559</v>
      </c>
      <c r="C7">
        <v>0</v>
      </c>
      <c r="D7">
        <v>164</v>
      </c>
      <c r="E7">
        <v>366</v>
      </c>
      <c r="F7">
        <v>25</v>
      </c>
      <c r="G7">
        <v>0</v>
      </c>
      <c r="H7">
        <v>4</v>
      </c>
    </row>
    <row r="9" spans="1:8">
      <c r="A9" t="s">
        <v>12</v>
      </c>
      <c r="B9">
        <f>SUM(B2,B4,B6)</f>
        <v>62850</v>
      </c>
      <c r="C9">
        <f t="shared" ref="C9" si="0">SUM(C2,C4,C6)</f>
        <v>1991</v>
      </c>
      <c r="D9">
        <f>SUM(D2,D4,D6)</f>
        <v>8378</v>
      </c>
      <c r="E9">
        <f>SUM(E2,E4,E6)</f>
        <v>13680</v>
      </c>
      <c r="F9">
        <f>SUM(F2,F4,F6)</f>
        <v>15791</v>
      </c>
      <c r="G9">
        <f>SUM(G2,G4,G6)</f>
        <v>21426</v>
      </c>
      <c r="H9">
        <f>SUM(H2,H4,H6)</f>
        <v>1584</v>
      </c>
    </row>
    <row r="10" spans="1:8">
      <c r="A10" t="s">
        <v>13</v>
      </c>
      <c r="B10">
        <f>SUM(B3,B5,B7)</f>
        <v>7087</v>
      </c>
      <c r="C10">
        <f t="shared" ref="C10" si="1">SUM(C3,C5,C7)</f>
        <v>668</v>
      </c>
      <c r="D10">
        <f>SUM(D3,D5,D7)</f>
        <v>1950</v>
      </c>
      <c r="E10">
        <f>SUM(E3,E5,E7)</f>
        <v>2505</v>
      </c>
      <c r="F10">
        <f>SUM(F3,F5,F7)</f>
        <v>1955</v>
      </c>
      <c r="G10">
        <f>SUM(G3,G5,G7)</f>
        <v>0</v>
      </c>
      <c r="H10">
        <f>SUM(H3,H5,H7)</f>
        <v>9</v>
      </c>
    </row>
    <row r="12" spans="1:8">
      <c r="A12" t="s">
        <v>14</v>
      </c>
      <c r="B12">
        <f>SUM(B2:B7)</f>
        <v>69937</v>
      </c>
    </row>
    <row r="14" spans="1:8">
      <c r="A14" t="s">
        <v>15</v>
      </c>
      <c r="B14">
        <f>(B10/B12)*100</f>
        <v>10.133405779487253</v>
      </c>
    </row>
    <row r="16" spans="1:8">
      <c r="A16" t="s">
        <v>16</v>
      </c>
      <c r="B16">
        <f>(B2+B3)/B12*100</f>
        <v>26.043439095185665</v>
      </c>
    </row>
    <row r="18" spans="1:2">
      <c r="A18" t="s">
        <v>17</v>
      </c>
      <c r="B18">
        <f>(B2+B3+B5+B7)/B12*100</f>
        <v>33.866193860188453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2023-04-10T20:57:37Z</dcterms:created>
  <dcterms:modified xsi:type="dcterms:W3CDTF">2023-04-12T20:07:57Z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