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<sst xmlns="http://schemas.openxmlformats.org/spreadsheetml/2006/main" count="147" uniqueCount="43">
  <si>
    <t xml:space="preserve">Je Betrieb</t>
  </si>
  <si>
    <t xml:space="preserve">Einwohner in 19 Betrieben</t>
  </si>
  <si>
    <t xml:space="preserve">ID</t>
  </si>
  <si>
    <t xml:space="preserve">Produkt</t>
  </si>
  <si>
    <t xml:space="preserve">Anzahl</t>
  </si>
  <si>
    <t xml:space="preserve">Input1</t>
  </si>
  <si>
    <t xml:space="preserve">Input2</t>
  </si>
  <si>
    <t xml:space="preserve">Kompl.</t>
  </si>
  <si>
    <t xml:space="preserve">für People</t>
  </si>
  <si>
    <t xml:space="preserve">Lohnsatz</t>
  </si>
  <si>
    <t xml:space="preserve">Lohn</t>
  </si>
  <si>
    <t xml:space="preserve">Input</t>
  </si>
  <si>
    <t xml:space="preserve">prod</t>
  </si>
  <si>
    <t xml:space="preserve">eink</t>
  </si>
  <si>
    <t xml:space="preserve">verk</t>
  </si>
  <si>
    <t xml:space="preserve">Häufigkeit</t>
  </si>
  <si>
    <t xml:space="preserve">Stein</t>
  </si>
  <si>
    <t xml:space="preserve">Holz</t>
  </si>
  <si>
    <t xml:space="preserve">Getreide</t>
  </si>
  <si>
    <t xml:space="preserve">Eisen</t>
  </si>
  <si>
    <t xml:space="preserve">Wolle</t>
  </si>
  <si>
    <t xml:space="preserve">Öl</t>
  </si>
  <si>
    <t xml:space="preserve">Brot</t>
  </si>
  <si>
    <t xml:space="preserve">Plaste</t>
  </si>
  <si>
    <t xml:space="preserve">Fleisch</t>
  </si>
  <si>
    <t xml:space="preserve">Möbel</t>
  </si>
  <si>
    <t xml:space="preserve">Kleidung</t>
  </si>
  <si>
    <t xml:space="preserve">Fisch</t>
  </si>
  <si>
    <t xml:space="preserve">Apfel</t>
  </si>
  <si>
    <t xml:space="preserve">Saft</t>
  </si>
  <si>
    <t xml:space="preserve">Gold</t>
  </si>
  <si>
    <t xml:space="preserve">Schmuck</t>
  </si>
  <si>
    <t xml:space="preserve">Spielzeug</t>
  </si>
  <si>
    <t xml:space="preserve">Fahrrad</t>
  </si>
  <si>
    <t xml:space="preserve">Fischbrot</t>
  </si>
  <si>
    <t xml:space="preserve">Getreide+</t>
  </si>
  <si>
    <t xml:space="preserve">Eisen-</t>
  </si>
  <si>
    <t xml:space="preserve">öl+</t>
  </si>
  <si>
    <t xml:space="preserve">brot-</t>
  </si>
  <si>
    <t xml:space="preserve">plaste-</t>
  </si>
  <si>
    <t xml:space="preserve">needed</t>
  </si>
  <si>
    <t xml:space="preserve">consumed</t>
  </si>
  <si>
    <t xml:space="preserve">Errors.ts:38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</si>
</sst>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sz val="10"/>
      <color rgb="FF00A9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L13" activeCellId="0" sqref="L13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5.84"/>
    <col collapsed="false" customWidth="true" hidden="false" outlineLevel="0" max="6" min="6" style="0" width="4.76"/>
    <col collapsed="false" customWidth="true" hidden="false" outlineLevel="0" max="9" min="9" style="0" width="7.26"/>
    <col collapsed="false" customWidth="true" hidden="false" outlineLevel="0" max="13" min="13" style="0" width="8.13"/>
  </cols>
  <sheetData>
    <row r="1" customFormat="false" ht="12.8" hidden="false" customHeight="false" outlineLevel="0" collapsed="false">
      <c r="A1" s="0" t="s">
        <v>0</v>
      </c>
      <c r="B1" s="0" t="n">
        <v>20</v>
      </c>
      <c r="D1" s="0" t="s">
        <v>1</v>
      </c>
      <c r="G1" s="0" t="n">
        <f aca="false">B1*19</f>
        <v>380</v>
      </c>
      <c r="I1" s="1"/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F2" s="0" t="s">
        <v>6</v>
      </c>
      <c r="H2" s="0" t="s">
        <v>7</v>
      </c>
      <c r="I2" s="1" t="s">
        <v>8</v>
      </c>
      <c r="M2" s="0" t="s">
        <v>9</v>
      </c>
      <c r="N2" s="0" t="s">
        <v>10</v>
      </c>
      <c r="O2" s="0" t="s">
        <v>11</v>
      </c>
      <c r="Q2" s="0" t="s">
        <v>12</v>
      </c>
      <c r="R2" s="0" t="s">
        <v>13</v>
      </c>
      <c r="S2" s="0" t="s">
        <v>14</v>
      </c>
      <c r="T2" s="0" t="s">
        <v>15</v>
      </c>
    </row>
    <row r="3" customFormat="false" ht="12.8" hidden="false" customHeight="false" outlineLevel="0" collapsed="false">
      <c r="A3" s="0" t="n">
        <v>0</v>
      </c>
      <c r="B3" s="0" t="s">
        <v>16</v>
      </c>
      <c r="C3" s="0" t="n">
        <v>5</v>
      </c>
      <c r="I3" s="1" t="n">
        <v>5</v>
      </c>
      <c r="J3" s="0" t="n">
        <v>0</v>
      </c>
      <c r="K3" s="2" t="n">
        <f aca="false">C3-J3</f>
        <v>5</v>
      </c>
      <c r="L3" s="3" t="n">
        <f aca="false">ROUND(K3/$G$1,5)</f>
        <v>0.01316</v>
      </c>
      <c r="M3" s="3" t="n">
        <v>8</v>
      </c>
      <c r="N3" s="3" t="n">
        <f aca="false">M3*$B$1</f>
        <v>160</v>
      </c>
      <c r="O3" s="3"/>
      <c r="P3" s="3" t="n">
        <f aca="false">N3+O3</f>
        <v>160</v>
      </c>
      <c r="Q3" s="3" t="n">
        <f aca="false">ROUND(P3/C3,0)</f>
        <v>32</v>
      </c>
      <c r="R3" s="3" t="n">
        <f aca="false">ROUND(Q3*4/3,0)</f>
        <v>43</v>
      </c>
      <c r="S3" s="3" t="n">
        <f aca="false">ROUND(Q3*5/3,0)</f>
        <v>53</v>
      </c>
      <c r="T3" s="0" t="n">
        <v>16</v>
      </c>
      <c r="U3" s="0" t="n">
        <v>49</v>
      </c>
      <c r="V3" s="3" t="n">
        <f aca="false">I3/$G$1</f>
        <v>0.0131578947368421</v>
      </c>
      <c r="W3" s="3" t="n">
        <f aca="false">3800*V3</f>
        <v>50</v>
      </c>
    </row>
    <row r="4" customFormat="false" ht="12.8" hidden="false" customHeight="false" outlineLevel="0" collapsed="false">
      <c r="A4" s="0" t="n">
        <v>1</v>
      </c>
      <c r="B4" s="0" t="s">
        <v>17</v>
      </c>
      <c r="C4" s="0" t="n">
        <v>5</v>
      </c>
      <c r="I4" s="1" t="n">
        <f aca="false">5-D12</f>
        <v>4.5</v>
      </c>
      <c r="J4" s="0" t="n">
        <v>0.5</v>
      </c>
      <c r="K4" s="2" t="n">
        <f aca="false">C4-J4</f>
        <v>4.5</v>
      </c>
      <c r="L4" s="3" t="n">
        <f aca="false">ROUND(K4/$G$1,5)</f>
        <v>0.01184</v>
      </c>
      <c r="M4" s="3" t="n">
        <v>8</v>
      </c>
      <c r="N4" s="3" t="n">
        <f aca="false">M4*$B$1</f>
        <v>160</v>
      </c>
      <c r="O4" s="3"/>
      <c r="P4" s="3" t="n">
        <f aca="false">N4+O4</f>
        <v>160</v>
      </c>
      <c r="Q4" s="3" t="n">
        <f aca="false">ROUND(P4/C4,0)</f>
        <v>32</v>
      </c>
      <c r="R4" s="3" t="n">
        <f aca="false">ROUND(Q4*4/3,0)</f>
        <v>43</v>
      </c>
      <c r="S4" s="3" t="n">
        <f aca="false">ROUND(Q4*5/3,0)</f>
        <v>53</v>
      </c>
      <c r="T4" s="0" t="n">
        <v>16</v>
      </c>
      <c r="U4" s="0" t="n">
        <v>43</v>
      </c>
      <c r="V4" s="3" t="n">
        <f aca="false">I4/$G$1</f>
        <v>0.0118421052631579</v>
      </c>
      <c r="W4" s="3" t="n">
        <f aca="false">3800*V4</f>
        <v>45</v>
      </c>
    </row>
    <row r="5" customFormat="false" ht="12.8" hidden="false" customHeight="false" outlineLevel="0" collapsed="false">
      <c r="A5" s="0" t="n">
        <v>2</v>
      </c>
      <c r="B5" s="0" t="s">
        <v>18</v>
      </c>
      <c r="C5" s="0" t="n">
        <v>7</v>
      </c>
      <c r="I5" s="1" t="n">
        <f aca="false">C5-D9-D11-F21</f>
        <v>2</v>
      </c>
      <c r="J5" s="0" t="n">
        <v>3</v>
      </c>
      <c r="K5" s="2" t="n">
        <f aca="false">C5-J5</f>
        <v>4</v>
      </c>
      <c r="L5" s="3" t="n">
        <f aca="false">ROUND(K5/$G$1,5)</f>
        <v>0.01053</v>
      </c>
      <c r="M5" s="3" t="n">
        <v>8</v>
      </c>
      <c r="N5" s="3" t="n">
        <f aca="false">M5*$B$1</f>
        <v>160</v>
      </c>
      <c r="O5" s="3"/>
      <c r="P5" s="3" t="n">
        <f aca="false">N5+O5</f>
        <v>160</v>
      </c>
      <c r="Q5" s="3" t="n">
        <f aca="false">ROUND(P5/C5,0)</f>
        <v>23</v>
      </c>
      <c r="R5" s="3" t="n">
        <f aca="false">ROUND(Q5*4/3,0)</f>
        <v>31</v>
      </c>
      <c r="S5" s="3" t="n">
        <f aca="false">ROUND(Q5*5/3,0)</f>
        <v>38</v>
      </c>
      <c r="T5" s="0" t="n">
        <v>16</v>
      </c>
      <c r="U5" s="0" t="n">
        <v>19</v>
      </c>
      <c r="V5" s="3" t="n">
        <f aca="false">I5/$G$1</f>
        <v>0.00526315789473684</v>
      </c>
      <c r="W5" s="3" t="n">
        <f aca="false">3800*V5</f>
        <v>20</v>
      </c>
    </row>
    <row r="6" customFormat="false" ht="12.8" hidden="false" customHeight="false" outlineLevel="0" collapsed="false">
      <c r="A6" s="0" t="n">
        <v>3</v>
      </c>
      <c r="B6" s="0" t="s">
        <v>19</v>
      </c>
      <c r="C6" s="0" t="n">
        <v>5</v>
      </c>
      <c r="I6" s="1" t="n">
        <f aca="false">C6-F12-D20</f>
        <v>4</v>
      </c>
      <c r="J6" s="0" t="n">
        <v>2</v>
      </c>
      <c r="K6" s="2" t="n">
        <f aca="false">C6-J6</f>
        <v>3</v>
      </c>
      <c r="L6" s="3" t="n">
        <f aca="false">ROUND(K6/$G$1,5)</f>
        <v>0.00789</v>
      </c>
      <c r="M6" s="3" t="n">
        <v>8</v>
      </c>
      <c r="N6" s="3" t="n">
        <f aca="false">M6*$B$1</f>
        <v>160</v>
      </c>
      <c r="O6" s="3"/>
      <c r="P6" s="3" t="n">
        <f aca="false">N6+O6</f>
        <v>160</v>
      </c>
      <c r="Q6" s="3" t="n">
        <f aca="false">ROUND(P6/C6,0)</f>
        <v>32</v>
      </c>
      <c r="R6" s="3" t="n">
        <f aca="false">ROUND(Q6*4/3,0)</f>
        <v>43</v>
      </c>
      <c r="S6" s="3" t="n">
        <f aca="false">ROUND(Q6*5/3,0)</f>
        <v>53</v>
      </c>
      <c r="T6" s="0" t="n">
        <v>16</v>
      </c>
      <c r="U6" s="0" t="n">
        <v>39</v>
      </c>
      <c r="V6" s="3" t="n">
        <f aca="false">I6/$G$1</f>
        <v>0.0105263157894737</v>
      </c>
      <c r="W6" s="3" t="n">
        <f aca="false">3800*V6</f>
        <v>40</v>
      </c>
    </row>
    <row r="7" customFormat="false" ht="12.8" hidden="false" customHeight="false" outlineLevel="0" collapsed="false">
      <c r="A7" s="0" t="n">
        <v>4</v>
      </c>
      <c r="B7" s="0" t="s">
        <v>20</v>
      </c>
      <c r="C7" s="0" t="n">
        <v>5</v>
      </c>
      <c r="I7" s="1" t="n">
        <f aca="false">C7-D13-D19</f>
        <v>2.5</v>
      </c>
      <c r="J7" s="0" t="n">
        <v>2.5</v>
      </c>
      <c r="K7" s="2" t="n">
        <f aca="false">C7-J7</f>
        <v>2.5</v>
      </c>
      <c r="L7" s="3" t="n">
        <f aca="false">ROUND(K7/$G$1,5)</f>
        <v>0.00658</v>
      </c>
      <c r="M7" s="3" t="n">
        <v>8</v>
      </c>
      <c r="N7" s="3" t="n">
        <f aca="false">M7*$B$1</f>
        <v>160</v>
      </c>
      <c r="O7" s="3"/>
      <c r="P7" s="3" t="n">
        <f aca="false">N7+O7</f>
        <v>160</v>
      </c>
      <c r="Q7" s="3" t="n">
        <f aca="false">ROUND(P7/C7,0)</f>
        <v>32</v>
      </c>
      <c r="R7" s="3" t="n">
        <f aca="false">ROUND(Q7*4/3,0)</f>
        <v>43</v>
      </c>
      <c r="S7" s="3" t="n">
        <f aca="false">ROUND(Q7*5/3,0)</f>
        <v>53</v>
      </c>
      <c r="T7" s="0" t="n">
        <v>16</v>
      </c>
      <c r="U7" s="0" t="n">
        <v>24</v>
      </c>
      <c r="V7" s="3" t="n">
        <f aca="false">I7/$G$1</f>
        <v>0.00657894736842105</v>
      </c>
      <c r="W7" s="3" t="n">
        <f aca="false">3800*V7</f>
        <v>25</v>
      </c>
    </row>
    <row r="8" customFormat="false" ht="12.8" hidden="false" customHeight="false" outlineLevel="0" collapsed="false">
      <c r="A8" s="0" t="n">
        <v>5</v>
      </c>
      <c r="B8" s="0" t="s">
        <v>21</v>
      </c>
      <c r="C8" s="0" t="n">
        <v>5</v>
      </c>
      <c r="I8" s="1" t="n">
        <f aca="false">C8-D10-F19-F20</f>
        <v>1</v>
      </c>
      <c r="J8" s="0" t="n">
        <v>2</v>
      </c>
      <c r="K8" s="2" t="n">
        <f aca="false">C8-J8</f>
        <v>3</v>
      </c>
      <c r="L8" s="3" t="n">
        <f aca="false">ROUND(K8/$G$1,5)</f>
        <v>0.00789</v>
      </c>
      <c r="M8" s="3" t="n">
        <v>8</v>
      </c>
      <c r="N8" s="3" t="n">
        <f aca="false">M8*$B$1</f>
        <v>160</v>
      </c>
      <c r="O8" s="3"/>
      <c r="P8" s="3" t="n">
        <f aca="false">N8+O8</f>
        <v>160</v>
      </c>
      <c r="Q8" s="3" t="n">
        <f aca="false">ROUND(P8/C8,0)</f>
        <v>32</v>
      </c>
      <c r="R8" s="3" t="n">
        <f aca="false">ROUND(Q8*4/3,0)</f>
        <v>43</v>
      </c>
      <c r="S8" s="3" t="n">
        <f aca="false">ROUND(Q8*5/3,0)</f>
        <v>53</v>
      </c>
      <c r="T8" s="0" t="n">
        <v>16</v>
      </c>
      <c r="U8" s="0" t="n">
        <v>9</v>
      </c>
      <c r="V8" s="3" t="n">
        <f aca="false">I8/$G$1</f>
        <v>0.00263157894736842</v>
      </c>
      <c r="W8" s="3" t="n">
        <f aca="false">3800*V8</f>
        <v>10</v>
      </c>
    </row>
    <row r="9" customFormat="false" ht="12.8" hidden="false" customHeight="false" outlineLevel="0" collapsed="false">
      <c r="A9" s="0" t="n">
        <v>6</v>
      </c>
      <c r="B9" s="0" t="s">
        <v>22</v>
      </c>
      <c r="C9" s="3" t="n">
        <v>6</v>
      </c>
      <c r="D9" s="0" t="n">
        <v>3</v>
      </c>
      <c r="E9" s="0" t="s">
        <v>18</v>
      </c>
      <c r="H9" s="0" t="n">
        <v>1</v>
      </c>
      <c r="I9" s="1" t="n">
        <f aca="false">C9-(F21/2)</f>
        <v>5.5</v>
      </c>
      <c r="J9" s="0" t="n">
        <v>1</v>
      </c>
      <c r="K9" s="2" t="n">
        <f aca="false">C9-J9</f>
        <v>5</v>
      </c>
      <c r="L9" s="3" t="n">
        <f aca="false">ROUND(K9/$G$1,5)</f>
        <v>0.01316</v>
      </c>
      <c r="M9" s="3" t="n">
        <v>9</v>
      </c>
      <c r="N9" s="3" t="n">
        <f aca="false">M9*$B$1</f>
        <v>180</v>
      </c>
      <c r="O9" s="3" t="n">
        <f aca="false">ROUND(D9*S5,0)</f>
        <v>114</v>
      </c>
      <c r="P9" s="3" t="n">
        <f aca="false">N9+O9</f>
        <v>294</v>
      </c>
      <c r="Q9" s="3" t="n">
        <f aca="false">ROUND(P9/C9,0)</f>
        <v>49</v>
      </c>
      <c r="R9" s="3" t="n">
        <f aca="false">ROUND(Q9*4/3,0)</f>
        <v>65</v>
      </c>
      <c r="S9" s="3" t="n">
        <f aca="false">ROUND(Q9*5/3,0)</f>
        <v>82</v>
      </c>
      <c r="T9" s="0" t="n">
        <v>8</v>
      </c>
      <c r="U9" s="0" t="n">
        <v>54</v>
      </c>
      <c r="V9" s="3" t="n">
        <f aca="false">I9/$G$1</f>
        <v>0.0144736842105263</v>
      </c>
      <c r="W9" s="3" t="n">
        <f aca="false">3800*V9</f>
        <v>55</v>
      </c>
    </row>
    <row r="10" customFormat="false" ht="12.8" hidden="false" customHeight="false" outlineLevel="0" collapsed="false">
      <c r="A10" s="0" t="n">
        <v>7</v>
      </c>
      <c r="B10" s="0" t="s">
        <v>23</v>
      </c>
      <c r="C10" s="0" t="n">
        <v>6</v>
      </c>
      <c r="D10" s="0" t="n">
        <v>3</v>
      </c>
      <c r="E10" s="0" t="s">
        <v>21</v>
      </c>
      <c r="H10" s="0" t="n">
        <v>1</v>
      </c>
      <c r="I10" s="1" t="n">
        <f aca="false">C10-F19/2-F20/2</f>
        <v>5.5</v>
      </c>
      <c r="J10" s="0" t="n">
        <v>1</v>
      </c>
      <c r="K10" s="2" t="n">
        <f aca="false">C10-J10</f>
        <v>5</v>
      </c>
      <c r="L10" s="3" t="n">
        <f aca="false">ROUND(K10/$G$1,5)</f>
        <v>0.01316</v>
      </c>
      <c r="M10" s="3" t="n">
        <v>9</v>
      </c>
      <c r="N10" s="3" t="n">
        <f aca="false">M10*$B$1</f>
        <v>180</v>
      </c>
      <c r="O10" s="3" t="n">
        <f aca="false">D10*S8</f>
        <v>159</v>
      </c>
      <c r="P10" s="3" t="n">
        <f aca="false">N10+O10</f>
        <v>339</v>
      </c>
      <c r="Q10" s="3" t="n">
        <f aca="false">ROUND(P10/C10,0)</f>
        <v>57</v>
      </c>
      <c r="R10" s="3" t="n">
        <f aca="false">ROUND(Q10*4/3,0)</f>
        <v>76</v>
      </c>
      <c r="S10" s="3" t="n">
        <f aca="false">ROUND(Q10*5/3,0)</f>
        <v>95</v>
      </c>
      <c r="T10" s="0" t="n">
        <v>8</v>
      </c>
      <c r="U10" s="0" t="n">
        <v>54</v>
      </c>
      <c r="V10" s="3" t="n">
        <f aca="false">I10/$G$1</f>
        <v>0.0144736842105263</v>
      </c>
      <c r="W10" s="3" t="n">
        <f aca="false">3800*V10</f>
        <v>55</v>
      </c>
    </row>
    <row r="11" customFormat="false" ht="12.8" hidden="false" customHeight="false" outlineLevel="0" collapsed="false">
      <c r="A11" s="0" t="n">
        <v>8</v>
      </c>
      <c r="B11" s="0" t="s">
        <v>24</v>
      </c>
      <c r="C11" s="3" t="n">
        <v>2</v>
      </c>
      <c r="D11" s="0" t="n">
        <v>1</v>
      </c>
      <c r="E11" s="0" t="s">
        <v>18</v>
      </c>
      <c r="H11" s="0" t="n">
        <v>1</v>
      </c>
      <c r="I11" s="1" t="n">
        <f aca="false">C11</f>
        <v>2</v>
      </c>
      <c r="J11" s="0" t="n">
        <v>0</v>
      </c>
      <c r="K11" s="2" t="n">
        <f aca="false">C11-J11</f>
        <v>2</v>
      </c>
      <c r="L11" s="3" t="n">
        <f aca="false">ROUND(K11/$G$1,5)</f>
        <v>0.00526</v>
      </c>
      <c r="M11" s="3" t="n">
        <v>9</v>
      </c>
      <c r="N11" s="3" t="n">
        <f aca="false">M11*$B$1</f>
        <v>180</v>
      </c>
      <c r="O11" s="3" t="n">
        <f aca="false">ROUND(D11*S5,0)</f>
        <v>38</v>
      </c>
      <c r="P11" s="3" t="n">
        <f aca="false">N11+O11</f>
        <v>218</v>
      </c>
      <c r="Q11" s="3" t="n">
        <f aca="false">ROUND(P11/C11,0)</f>
        <v>109</v>
      </c>
      <c r="R11" s="3" t="n">
        <f aca="false">ROUND(Q11*4/3,0)</f>
        <v>145</v>
      </c>
      <c r="S11" s="3" t="n">
        <f aca="false">ROUND(Q11*5/3,0)</f>
        <v>182</v>
      </c>
      <c r="T11" s="0" t="n">
        <v>8</v>
      </c>
      <c r="U11" s="0" t="n">
        <v>19</v>
      </c>
      <c r="V11" s="3" t="n">
        <f aca="false">I11/$G$1</f>
        <v>0.00526315789473684</v>
      </c>
      <c r="W11" s="3" t="n">
        <f aca="false">3800*V11</f>
        <v>20</v>
      </c>
    </row>
    <row r="12" customFormat="false" ht="12.8" hidden="false" customHeight="false" outlineLevel="0" collapsed="false">
      <c r="A12" s="0" t="n">
        <v>9</v>
      </c>
      <c r="B12" s="0" t="s">
        <v>25</v>
      </c>
      <c r="C12" s="0" t="n">
        <v>2</v>
      </c>
      <c r="D12" s="0" t="n">
        <v>0.5</v>
      </c>
      <c r="E12" s="0" t="s">
        <v>17</v>
      </c>
      <c r="F12" s="0" t="n">
        <v>0.5</v>
      </c>
      <c r="G12" s="0" t="s">
        <v>19</v>
      </c>
      <c r="H12" s="0" t="n">
        <v>2</v>
      </c>
      <c r="I12" s="1" t="n">
        <f aca="false">C12</f>
        <v>2</v>
      </c>
      <c r="J12" s="0" t="n">
        <v>0</v>
      </c>
      <c r="K12" s="2" t="n">
        <f aca="false">C12-J12</f>
        <v>2</v>
      </c>
      <c r="L12" s="3" t="n">
        <f aca="false">ROUND(K12/$G$1,5)</f>
        <v>0.00526</v>
      </c>
      <c r="M12" s="3" t="n">
        <v>9</v>
      </c>
      <c r="N12" s="3" t="n">
        <f aca="false">M12*$B$1</f>
        <v>180</v>
      </c>
      <c r="O12" s="3" t="n">
        <f aca="false">ROUND(D12*S4+F12*S6,0)</f>
        <v>53</v>
      </c>
      <c r="P12" s="3" t="n">
        <f aca="false">N12+O12</f>
        <v>233</v>
      </c>
      <c r="Q12" s="3" t="n">
        <f aca="false">ROUND(P12/C12,0)</f>
        <v>117</v>
      </c>
      <c r="R12" s="3" t="n">
        <f aca="false">ROUND(Q12*4/3,0)</f>
        <v>156</v>
      </c>
      <c r="S12" s="3" t="n">
        <f aca="false">ROUND(Q12*5/3,0)</f>
        <v>195</v>
      </c>
      <c r="T12" s="0" t="n">
        <v>8</v>
      </c>
      <c r="U12" s="0" t="n">
        <v>19</v>
      </c>
      <c r="V12" s="3" t="n">
        <f aca="false">I12/$G$1</f>
        <v>0.00526315789473684</v>
      </c>
      <c r="W12" s="3" t="n">
        <f aca="false">3800*V12</f>
        <v>20</v>
      </c>
    </row>
    <row r="13" customFormat="false" ht="12.8" hidden="false" customHeight="false" outlineLevel="0" collapsed="false">
      <c r="A13" s="0" t="n">
        <v>10</v>
      </c>
      <c r="B13" s="0" t="s">
        <v>26</v>
      </c>
      <c r="C13" s="0" t="n">
        <v>1</v>
      </c>
      <c r="D13" s="0" t="n">
        <v>2</v>
      </c>
      <c r="E13" s="0" t="s">
        <v>20</v>
      </c>
      <c r="H13" s="0" t="n">
        <v>1</v>
      </c>
      <c r="I13" s="1" t="n">
        <f aca="false">C13</f>
        <v>1</v>
      </c>
      <c r="J13" s="0" t="n">
        <v>0</v>
      </c>
      <c r="K13" s="2" t="n">
        <f aca="false">C13-J13</f>
        <v>1</v>
      </c>
      <c r="L13" s="3" t="n">
        <f aca="false">ROUND(K13/$G$1,5)</f>
        <v>0.00263</v>
      </c>
      <c r="M13" s="3" t="n">
        <v>9</v>
      </c>
      <c r="N13" s="3" t="n">
        <f aca="false">M13*$B$1</f>
        <v>180</v>
      </c>
      <c r="O13" s="3" t="n">
        <f aca="false">ROUND(D13*S7,0)</f>
        <v>106</v>
      </c>
      <c r="P13" s="3" t="n">
        <f aca="false">N13+O13</f>
        <v>286</v>
      </c>
      <c r="Q13" s="3" t="n">
        <f aca="false">ROUND(P13/C13,0)</f>
        <v>286</v>
      </c>
      <c r="R13" s="3" t="n">
        <f aca="false">ROUND(Q13*4/3,0)</f>
        <v>381</v>
      </c>
      <c r="S13" s="3" t="n">
        <f aca="false">ROUND(Q13*5/3,0)</f>
        <v>477</v>
      </c>
      <c r="T13" s="0" t="n">
        <v>8</v>
      </c>
      <c r="U13" s="0" t="n">
        <v>9</v>
      </c>
      <c r="V13" s="3" t="n">
        <f aca="false">I13/$G$1</f>
        <v>0.00263157894736842</v>
      </c>
      <c r="W13" s="3" t="n">
        <f aca="false">3800*V13</f>
        <v>10</v>
      </c>
    </row>
    <row r="14" customFormat="false" ht="12.8" hidden="false" customHeight="false" outlineLevel="0" collapsed="false">
      <c r="A14" s="0" t="n">
        <v>11</v>
      </c>
      <c r="B14" s="0" t="s">
        <v>27</v>
      </c>
      <c r="C14" s="0" t="n">
        <v>3</v>
      </c>
      <c r="E14" s="3"/>
      <c r="F14" s="3"/>
      <c r="I14" s="1" t="n">
        <f aca="false">C14-D21</f>
        <v>2</v>
      </c>
      <c r="J14" s="0" t="n">
        <v>1</v>
      </c>
      <c r="K14" s="2" t="n">
        <f aca="false">C14-J14</f>
        <v>2</v>
      </c>
      <c r="L14" s="3" t="n">
        <f aca="false">ROUND(K14/$G$1,5)</f>
        <v>0.00526</v>
      </c>
      <c r="M14" s="3" t="n">
        <v>9</v>
      </c>
      <c r="N14" s="3" t="n">
        <f aca="false">M14*$B$1</f>
        <v>180</v>
      </c>
      <c r="O14" s="3"/>
      <c r="P14" s="3" t="n">
        <f aca="false">N14+O14</f>
        <v>180</v>
      </c>
      <c r="Q14" s="3" t="n">
        <f aca="false">ROUND(P14/C14,0)</f>
        <v>60</v>
      </c>
      <c r="R14" s="3" t="n">
        <f aca="false">ROUND(Q14*4/3,0)</f>
        <v>80</v>
      </c>
      <c r="S14" s="3" t="n">
        <f aca="false">ROUND(Q14*5/3,0)</f>
        <v>100</v>
      </c>
      <c r="T14" s="0" t="n">
        <v>8</v>
      </c>
      <c r="U14" s="0" t="n">
        <v>29</v>
      </c>
      <c r="V14" s="3" t="n">
        <f aca="false">I14/$G$1</f>
        <v>0.00526315789473684</v>
      </c>
      <c r="W14" s="3" t="n">
        <f aca="false">3800*V14</f>
        <v>20</v>
      </c>
    </row>
    <row r="15" customFormat="false" ht="12.8" hidden="false" customHeight="false" outlineLevel="0" collapsed="false">
      <c r="A15" s="0" t="n">
        <v>12</v>
      </c>
      <c r="B15" s="0" t="s">
        <v>28</v>
      </c>
      <c r="C15" s="0" t="n">
        <v>4</v>
      </c>
      <c r="I15" s="1" t="n">
        <f aca="false">C15-D16</f>
        <v>3</v>
      </c>
      <c r="J15" s="0" t="n">
        <v>1</v>
      </c>
      <c r="K15" s="2" t="n">
        <f aca="false">C15-J15</f>
        <v>3</v>
      </c>
      <c r="L15" s="3" t="n">
        <f aca="false">ROUND(K15/$G$1,5)</f>
        <v>0.00789</v>
      </c>
      <c r="M15" s="3" t="n">
        <v>9</v>
      </c>
      <c r="N15" s="3" t="n">
        <f aca="false">M15*$B$1</f>
        <v>180</v>
      </c>
      <c r="O15" s="3"/>
      <c r="P15" s="3" t="n">
        <f aca="false">N15+O15</f>
        <v>180</v>
      </c>
      <c r="Q15" s="3" t="n">
        <f aca="false">ROUND(P15/C15,0)</f>
        <v>45</v>
      </c>
      <c r="R15" s="3" t="n">
        <f aca="false">ROUND(Q15*4/3,0)</f>
        <v>60</v>
      </c>
      <c r="S15" s="3" t="n">
        <f aca="false">ROUND(Q15*5/3,0)</f>
        <v>75</v>
      </c>
      <c r="T15" s="0" t="n">
        <v>8</v>
      </c>
      <c r="U15" s="0" t="n">
        <v>29</v>
      </c>
      <c r="V15" s="3" t="n">
        <f aca="false">I15/$G$1</f>
        <v>0.00789473684210526</v>
      </c>
      <c r="W15" s="3" t="n">
        <f aca="false">3800*V15</f>
        <v>30</v>
      </c>
    </row>
    <row r="16" customFormat="false" ht="12.8" hidden="false" customHeight="false" outlineLevel="0" collapsed="false">
      <c r="A16" s="0" t="n">
        <v>13</v>
      </c>
      <c r="B16" s="0" t="s">
        <v>29</v>
      </c>
      <c r="C16" s="0" t="n">
        <v>3</v>
      </c>
      <c r="D16" s="0" t="n">
        <v>1</v>
      </c>
      <c r="E16" s="0" t="s">
        <v>28</v>
      </c>
      <c r="H16" s="0" t="n">
        <v>1</v>
      </c>
      <c r="I16" s="1" t="n">
        <f aca="false">C16</f>
        <v>3</v>
      </c>
      <c r="J16" s="0" t="n">
        <v>0</v>
      </c>
      <c r="K16" s="2" t="n">
        <f aca="false">C16-J16</f>
        <v>3</v>
      </c>
      <c r="L16" s="3" t="n">
        <f aca="false">ROUND(K16/$G$1,5)</f>
        <v>0.00789</v>
      </c>
      <c r="M16" s="3" t="n">
        <v>9</v>
      </c>
      <c r="N16" s="3" t="n">
        <f aca="false">M16*$B$1</f>
        <v>180</v>
      </c>
      <c r="O16" s="3" t="n">
        <f aca="false">ROUND(D16*S15,0)</f>
        <v>75</v>
      </c>
      <c r="P16" s="3" t="n">
        <f aca="false">N16+O16</f>
        <v>255</v>
      </c>
      <c r="Q16" s="3" t="n">
        <f aca="false">ROUND(P16/C16,0)</f>
        <v>85</v>
      </c>
      <c r="R16" s="3" t="n">
        <f aca="false">ROUND(Q16*4/3,0)</f>
        <v>113</v>
      </c>
      <c r="S16" s="3" t="n">
        <f aca="false">ROUND(Q16*5/3,0)</f>
        <v>142</v>
      </c>
      <c r="T16" s="0" t="n">
        <v>8</v>
      </c>
      <c r="U16" s="0" t="n">
        <v>29</v>
      </c>
      <c r="V16" s="3" t="n">
        <f aca="false">I16/$G$1</f>
        <v>0.00789473684210526</v>
      </c>
      <c r="W16" s="3" t="n">
        <f aca="false">3800*V16</f>
        <v>30</v>
      </c>
    </row>
    <row r="17" customFormat="false" ht="12.8" hidden="false" customHeight="false" outlineLevel="0" collapsed="false">
      <c r="A17" s="0" t="n">
        <v>14</v>
      </c>
      <c r="B17" s="0" t="s">
        <v>30</v>
      </c>
      <c r="C17" s="0" t="n">
        <v>2</v>
      </c>
      <c r="I17" s="1" t="n">
        <f aca="false">C17-D18</f>
        <v>1</v>
      </c>
      <c r="J17" s="0" t="n">
        <v>1</v>
      </c>
      <c r="K17" s="2" t="n">
        <f aca="false">C17-J17</f>
        <v>1</v>
      </c>
      <c r="L17" s="3" t="n">
        <f aca="false">ROUND(K17/$G$1,5)</f>
        <v>0.00263</v>
      </c>
      <c r="M17" s="3" t="n">
        <v>10</v>
      </c>
      <c r="N17" s="3" t="n">
        <f aca="false">M17*$B$1</f>
        <v>200</v>
      </c>
      <c r="O17" s="3"/>
      <c r="P17" s="3" t="n">
        <f aca="false">N17+O17</f>
        <v>200</v>
      </c>
      <c r="Q17" s="3" t="n">
        <f aca="false">ROUND(P17/C17,0)</f>
        <v>100</v>
      </c>
      <c r="R17" s="3" t="n">
        <f aca="false">ROUND(Q17*4/3,0)</f>
        <v>133</v>
      </c>
      <c r="S17" s="3" t="n">
        <f aca="false">ROUND(Q17*5/3,0)</f>
        <v>167</v>
      </c>
      <c r="T17" s="0" t="n">
        <v>4</v>
      </c>
      <c r="U17" s="0" t="n">
        <v>9</v>
      </c>
      <c r="V17" s="3" t="n">
        <f aca="false">I17/$G$1</f>
        <v>0.00263157894736842</v>
      </c>
      <c r="W17" s="3" t="n">
        <f aca="false">3800*V17</f>
        <v>10</v>
      </c>
    </row>
    <row r="18" customFormat="false" ht="12.8" hidden="false" customHeight="false" outlineLevel="0" collapsed="false">
      <c r="A18" s="0" t="n">
        <v>15</v>
      </c>
      <c r="B18" s="0" t="s">
        <v>31</v>
      </c>
      <c r="C18" s="0" t="n">
        <v>2</v>
      </c>
      <c r="D18" s="0" t="n">
        <v>1</v>
      </c>
      <c r="E18" s="0" t="s">
        <v>30</v>
      </c>
      <c r="H18" s="0" t="n">
        <v>1</v>
      </c>
      <c r="I18" s="1" t="n">
        <f aca="false">D18</f>
        <v>1</v>
      </c>
      <c r="J18" s="0" t="n">
        <v>0</v>
      </c>
      <c r="K18" s="2" t="n">
        <f aca="false">C18-J18</f>
        <v>2</v>
      </c>
      <c r="L18" s="3" t="n">
        <f aca="false">ROUND(K18/$G$1,5)</f>
        <v>0.00526</v>
      </c>
      <c r="M18" s="3" t="n">
        <v>10</v>
      </c>
      <c r="N18" s="3" t="n">
        <f aca="false">M18*$B$1</f>
        <v>200</v>
      </c>
      <c r="O18" s="3" t="n">
        <f aca="false">ROUND(D18*S17,0)</f>
        <v>167</v>
      </c>
      <c r="P18" s="3" t="n">
        <f aca="false">N18+O18</f>
        <v>367</v>
      </c>
      <c r="Q18" s="3" t="n">
        <f aca="false">ROUND(P18/C18,0)</f>
        <v>184</v>
      </c>
      <c r="R18" s="3" t="n">
        <f aca="false">ROUND(Q18*4/3,0)</f>
        <v>245</v>
      </c>
      <c r="S18" s="3" t="n">
        <f aca="false">ROUND(Q18*5/3,0)</f>
        <v>307</v>
      </c>
      <c r="T18" s="0" t="n">
        <v>4</v>
      </c>
      <c r="U18" s="0" t="n">
        <v>9</v>
      </c>
      <c r="V18" s="3" t="n">
        <f aca="false">I18/$G$1</f>
        <v>0.00263157894736842</v>
      </c>
      <c r="W18" s="3" t="n">
        <f aca="false">3800*V18</f>
        <v>10</v>
      </c>
    </row>
    <row r="19" customFormat="false" ht="12.8" hidden="false" customHeight="false" outlineLevel="0" collapsed="false">
      <c r="A19" s="0" t="n">
        <v>16</v>
      </c>
      <c r="B19" s="3" t="s">
        <v>32</v>
      </c>
      <c r="C19" s="0" t="n">
        <v>1</v>
      </c>
      <c r="D19" s="3" t="n">
        <v>0.5</v>
      </c>
      <c r="E19" s="0" t="s">
        <v>20</v>
      </c>
      <c r="F19" s="0" t="n">
        <v>0.5</v>
      </c>
      <c r="G19" s="0" t="s">
        <v>23</v>
      </c>
      <c r="H19" s="0" t="n">
        <v>3</v>
      </c>
      <c r="I19" s="1" t="n">
        <f aca="false">C19</f>
        <v>1</v>
      </c>
      <c r="J19" s="0" t="n">
        <v>0</v>
      </c>
      <c r="K19" s="2" t="n">
        <f aca="false">C19-J19</f>
        <v>1</v>
      </c>
      <c r="L19" s="3" t="n">
        <f aca="false">ROUND(K19/$G$1,5)</f>
        <v>0.00263</v>
      </c>
      <c r="M19" s="3" t="n">
        <v>10</v>
      </c>
      <c r="N19" s="3" t="n">
        <f aca="false">M19*$B$1</f>
        <v>200</v>
      </c>
      <c r="O19" s="3" t="n">
        <f aca="false">ROUND(D19*S7+F19*S10,0)</f>
        <v>74</v>
      </c>
      <c r="P19" s="3" t="n">
        <f aca="false">N19+O19</f>
        <v>274</v>
      </c>
      <c r="Q19" s="3" t="n">
        <f aca="false">ROUND(P19/C19,0)</f>
        <v>274</v>
      </c>
      <c r="R19" s="3" t="n">
        <f aca="false">ROUND(Q19*4/3,0)</f>
        <v>365</v>
      </c>
      <c r="S19" s="3" t="n">
        <f aca="false">ROUND(Q19*5/3,0)</f>
        <v>457</v>
      </c>
      <c r="T19" s="0" t="n">
        <v>4</v>
      </c>
      <c r="U19" s="0" t="n">
        <v>9</v>
      </c>
      <c r="V19" s="3" t="n">
        <f aca="false">I19/$G$1</f>
        <v>0.00263157894736842</v>
      </c>
      <c r="W19" s="3" t="n">
        <f aca="false">3800*V19</f>
        <v>10</v>
      </c>
    </row>
    <row r="20" customFormat="false" ht="12.8" hidden="false" customHeight="false" outlineLevel="0" collapsed="false">
      <c r="A20" s="0" t="n">
        <v>17</v>
      </c>
      <c r="B20" s="0" t="s">
        <v>33</v>
      </c>
      <c r="C20" s="0" t="n">
        <v>1</v>
      </c>
      <c r="D20" s="0" t="n">
        <v>0.5</v>
      </c>
      <c r="E20" s="0" t="s">
        <v>19</v>
      </c>
      <c r="F20" s="0" t="n">
        <v>0.5</v>
      </c>
      <c r="G20" s="3" t="s">
        <v>23</v>
      </c>
      <c r="H20" s="0" t="n">
        <v>3</v>
      </c>
      <c r="I20" s="1" t="n">
        <f aca="false">C20</f>
        <v>1</v>
      </c>
      <c r="J20" s="0" t="n">
        <v>0</v>
      </c>
      <c r="K20" s="2" t="n">
        <f aca="false">C20-J20</f>
        <v>1</v>
      </c>
      <c r="L20" s="3" t="n">
        <f aca="false">ROUND(K20/$G$1,5)</f>
        <v>0.00263</v>
      </c>
      <c r="M20" s="3" t="n">
        <v>10</v>
      </c>
      <c r="N20" s="3" t="n">
        <f aca="false">M20*$B$1</f>
        <v>200</v>
      </c>
      <c r="O20" s="3" t="n">
        <f aca="false">ROUND(D20*S6+F20*S10,0)</f>
        <v>74</v>
      </c>
      <c r="P20" s="3" t="n">
        <f aca="false">N20+O20</f>
        <v>274</v>
      </c>
      <c r="Q20" s="3" t="n">
        <f aca="false">ROUND(P20/C20,0)</f>
        <v>274</v>
      </c>
      <c r="R20" s="3" t="n">
        <f aca="false">ROUND(Q20*4/3,0)</f>
        <v>365</v>
      </c>
      <c r="S20" s="3" t="n">
        <f aca="false">ROUND(Q20*5/3,0)</f>
        <v>457</v>
      </c>
      <c r="T20" s="0" t="n">
        <v>4</v>
      </c>
      <c r="U20" s="0" t="n">
        <v>9</v>
      </c>
      <c r="V20" s="3" t="n">
        <f aca="false">I20/$G$1</f>
        <v>0.00263157894736842</v>
      </c>
      <c r="W20" s="3" t="n">
        <f aca="false">3800*V20</f>
        <v>10</v>
      </c>
    </row>
    <row r="21" customFormat="false" ht="12.8" hidden="false" customHeight="false" outlineLevel="0" collapsed="false">
      <c r="A21" s="0" t="n">
        <v>18</v>
      </c>
      <c r="B21" s="0" t="s">
        <v>34</v>
      </c>
      <c r="C21" s="0" t="n">
        <v>1</v>
      </c>
      <c r="D21" s="0" t="n">
        <v>1</v>
      </c>
      <c r="E21" s="0" t="s">
        <v>27</v>
      </c>
      <c r="F21" s="0" t="n">
        <v>1</v>
      </c>
      <c r="G21" s="0" t="s">
        <v>22</v>
      </c>
      <c r="H21" s="0" t="n">
        <v>3</v>
      </c>
      <c r="I21" s="1" t="n">
        <f aca="false">C21</f>
        <v>1</v>
      </c>
      <c r="J21" s="0" t="n">
        <v>0</v>
      </c>
      <c r="K21" s="3" t="n">
        <f aca="false">C21-J21</f>
        <v>1</v>
      </c>
      <c r="L21" s="3" t="n">
        <f aca="false">ROUND(K21/$G$1,5)</f>
        <v>0.00263</v>
      </c>
      <c r="M21" s="3" t="n">
        <v>10</v>
      </c>
      <c r="N21" s="3" t="n">
        <f aca="false">M21*$B$1</f>
        <v>200</v>
      </c>
      <c r="O21" s="3" t="n">
        <f aca="false">ROUND(D21*S14+F21*S9,0)</f>
        <v>182</v>
      </c>
      <c r="P21" s="3" t="n">
        <f aca="false">N21+O21</f>
        <v>382</v>
      </c>
      <c r="Q21" s="3" t="n">
        <f aca="false">ROUND(P21/C21,0)</f>
        <v>382</v>
      </c>
      <c r="R21" s="3" t="n">
        <f aca="false">ROUND(Q21*4/3,0)</f>
        <v>509</v>
      </c>
      <c r="S21" s="3" t="n">
        <f aca="false">ROUND(Q21*5/3,0)</f>
        <v>637</v>
      </c>
      <c r="T21" s="0" t="n">
        <v>4</v>
      </c>
      <c r="U21" s="0" t="n">
        <v>9</v>
      </c>
      <c r="V21" s="3" t="n">
        <f aca="false">I21/$G$1</f>
        <v>0.00263157894736842</v>
      </c>
      <c r="W21" s="3" t="n">
        <f aca="false">3800*V21</f>
        <v>10</v>
      </c>
    </row>
    <row r="22" customFormat="false" ht="12.8" hidden="false" customHeight="false" outlineLevel="0" collapsed="false">
      <c r="L22" s="3"/>
      <c r="M22" s="3"/>
      <c r="N22" s="3"/>
      <c r="O22" s="3"/>
      <c r="P22" s="3"/>
      <c r="Q22" s="3"/>
      <c r="R22" s="3"/>
      <c r="S22" s="3"/>
      <c r="T22" s="3"/>
      <c r="V22" s="3"/>
      <c r="W22" s="3"/>
    </row>
    <row r="23" customFormat="false" ht="12.8" hidden="false" customHeight="false" outlineLevel="0" collapsed="false">
      <c r="C23" s="0" t="n">
        <f aca="false">SUM(C3:C21)</f>
        <v>66</v>
      </c>
      <c r="D23" s="3" t="n">
        <f aca="false">SUM(D3:D21)</f>
        <v>13.5</v>
      </c>
      <c r="F23" s="3" t="n">
        <f aca="false">SUM(F3:F21)</f>
        <v>2.5</v>
      </c>
      <c r="I23" s="0" t="n">
        <f aca="false">SUM(I3:I21)</f>
        <v>48</v>
      </c>
    </row>
    <row r="25" customFormat="false" ht="12.8" hidden="false" customHeight="false" outlineLevel="0" collapsed="false">
      <c r="H25" s="0" t="s">
        <v>35</v>
      </c>
    </row>
    <row r="26" customFormat="false" ht="12.8" hidden="false" customHeight="false" outlineLevel="0" collapsed="false">
      <c r="H26" s="0" t="s">
        <v>36</v>
      </c>
    </row>
    <row r="27" customFormat="false" ht="12.8" hidden="false" customHeight="false" outlineLevel="0" collapsed="false">
      <c r="H27" s="0" t="s">
        <v>37</v>
      </c>
    </row>
    <row r="28" customFormat="false" ht="12.8" hidden="false" customHeight="false" outlineLevel="0" collapsed="false">
      <c r="H28" s="0" t="s">
        <v>38</v>
      </c>
    </row>
    <row r="29" customFormat="false" ht="12.8" hidden="false" customHeight="false" outlineLevel="0" collapsed="false">
      <c r="H29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6" activeCellId="0" sqref="O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  <c r="B1" s="0" t="s">
        <v>40</v>
      </c>
      <c r="C1" s="0" t="n">
        <v>0</v>
      </c>
      <c r="F1" s="0" t="s">
        <v>41</v>
      </c>
      <c r="H1" s="0" t="n">
        <v>49</v>
      </c>
      <c r="J1" s="0" t="s">
        <v>12</v>
      </c>
      <c r="K1" s="0" t="n">
        <v>0</v>
      </c>
      <c r="L1" s="0" t="n">
        <v>50</v>
      </c>
      <c r="M1" s="0" t="n">
        <f aca="false">C1+H1</f>
        <v>49</v>
      </c>
    </row>
    <row r="2" customFormat="false" ht="12.8" hidden="false" customHeight="false" outlineLevel="0" collapsed="false">
      <c r="A2" s="0" t="n">
        <v>1</v>
      </c>
      <c r="B2" s="0" t="s">
        <v>40</v>
      </c>
      <c r="C2" s="0" t="n">
        <v>5</v>
      </c>
      <c r="E2" s="0" t="s">
        <v>42</v>
      </c>
      <c r="F2" s="0" t="s">
        <v>41</v>
      </c>
      <c r="H2" s="0" t="n">
        <v>43</v>
      </c>
      <c r="I2" s="0" t="s">
        <v>42</v>
      </c>
      <c r="J2" s="0" t="s">
        <v>12</v>
      </c>
      <c r="K2" s="0" t="n">
        <v>1</v>
      </c>
      <c r="L2" s="0" t="n">
        <v>50</v>
      </c>
      <c r="M2" s="0" t="n">
        <f aca="false">C2+H2</f>
        <v>48</v>
      </c>
    </row>
    <row r="3" customFormat="false" ht="12.8" hidden="false" customHeight="false" outlineLevel="0" collapsed="false">
      <c r="A3" s="0" t="n">
        <v>2</v>
      </c>
      <c r="B3" s="0" t="s">
        <v>40</v>
      </c>
      <c r="C3" s="0" t="n">
        <v>30</v>
      </c>
      <c r="E3" s="0" t="s">
        <v>42</v>
      </c>
      <c r="F3" s="0" t="s">
        <v>41</v>
      </c>
      <c r="H3" s="0" t="n">
        <v>19</v>
      </c>
      <c r="I3" s="0" t="s">
        <v>42</v>
      </c>
      <c r="J3" s="0" t="s">
        <v>12</v>
      </c>
      <c r="K3" s="0" t="n">
        <v>2</v>
      </c>
      <c r="L3" s="0" t="n">
        <v>70</v>
      </c>
      <c r="M3" s="0" t="n">
        <f aca="false">C3+H3</f>
        <v>49</v>
      </c>
    </row>
    <row r="4" customFormat="false" ht="12.8" hidden="false" customHeight="false" outlineLevel="0" collapsed="false">
      <c r="A4" s="0" t="n">
        <v>3</v>
      </c>
      <c r="B4" s="0" t="s">
        <v>40</v>
      </c>
      <c r="C4" s="0" t="n">
        <v>20</v>
      </c>
      <c r="E4" s="0" t="s">
        <v>42</v>
      </c>
      <c r="F4" s="0" t="s">
        <v>41</v>
      </c>
      <c r="H4" s="0" t="n">
        <v>39</v>
      </c>
      <c r="I4" s="0" t="s">
        <v>42</v>
      </c>
      <c r="J4" s="0" t="s">
        <v>12</v>
      </c>
      <c r="K4" s="0" t="n">
        <v>3</v>
      </c>
      <c r="L4" s="0" t="n">
        <v>50</v>
      </c>
      <c r="M4" s="0" t="n">
        <f aca="false">C4+H4</f>
        <v>59</v>
      </c>
    </row>
    <row r="5" customFormat="false" ht="12.8" hidden="false" customHeight="false" outlineLevel="0" collapsed="false">
      <c r="A5" s="0" t="n">
        <v>4</v>
      </c>
      <c r="B5" s="0" t="s">
        <v>40</v>
      </c>
      <c r="C5" s="0" t="n">
        <v>25</v>
      </c>
      <c r="E5" s="0" t="s">
        <v>42</v>
      </c>
      <c r="F5" s="0" t="s">
        <v>41</v>
      </c>
      <c r="H5" s="0" t="n">
        <v>24</v>
      </c>
      <c r="I5" s="0" t="s">
        <v>42</v>
      </c>
      <c r="J5" s="0" t="s">
        <v>12</v>
      </c>
      <c r="K5" s="0" t="n">
        <v>4</v>
      </c>
      <c r="L5" s="0" t="n">
        <v>50</v>
      </c>
      <c r="M5" s="0" t="n">
        <f aca="false">C5+H5</f>
        <v>49</v>
      </c>
    </row>
    <row r="6" customFormat="false" ht="12.8" hidden="false" customHeight="false" outlineLevel="0" collapsed="false">
      <c r="A6" s="0" t="n">
        <v>5</v>
      </c>
      <c r="B6" s="0" t="s">
        <v>40</v>
      </c>
      <c r="C6" s="0" t="n">
        <v>20</v>
      </c>
      <c r="E6" s="0" t="s">
        <v>42</v>
      </c>
      <c r="F6" s="0" t="s">
        <v>41</v>
      </c>
      <c r="H6" s="0" t="n">
        <v>9</v>
      </c>
      <c r="I6" s="0" t="s">
        <v>42</v>
      </c>
      <c r="J6" s="0" t="s">
        <v>12</v>
      </c>
      <c r="K6" s="0" t="n">
        <v>5</v>
      </c>
      <c r="L6" s="0" t="n">
        <v>50</v>
      </c>
      <c r="M6" s="0" t="n">
        <f aca="false">C6+H6</f>
        <v>29</v>
      </c>
    </row>
    <row r="7" customFormat="false" ht="12.8" hidden="false" customHeight="false" outlineLevel="0" collapsed="false">
      <c r="A7" s="0" t="n">
        <v>6</v>
      </c>
      <c r="B7" s="0" t="s">
        <v>40</v>
      </c>
      <c r="C7" s="0" t="n">
        <v>10</v>
      </c>
      <c r="E7" s="0" t="s">
        <v>42</v>
      </c>
      <c r="F7" s="0" t="s">
        <v>41</v>
      </c>
      <c r="H7" s="0" t="n">
        <v>54</v>
      </c>
      <c r="I7" s="0" t="s">
        <v>42</v>
      </c>
      <c r="J7" s="0" t="s">
        <v>12</v>
      </c>
      <c r="K7" s="0" t="n">
        <v>6</v>
      </c>
      <c r="L7" s="0" t="n">
        <v>60</v>
      </c>
      <c r="M7" s="0" t="n">
        <f aca="false">C7+H7</f>
        <v>64</v>
      </c>
    </row>
    <row r="8" customFormat="false" ht="12.8" hidden="false" customHeight="false" outlineLevel="0" collapsed="false">
      <c r="A8" s="0" t="n">
        <v>7</v>
      </c>
      <c r="B8" s="0" t="s">
        <v>40</v>
      </c>
      <c r="C8" s="0" t="n">
        <v>10</v>
      </c>
      <c r="E8" s="0" t="s">
        <v>42</v>
      </c>
      <c r="F8" s="0" t="s">
        <v>41</v>
      </c>
      <c r="H8" s="0" t="n">
        <v>54</v>
      </c>
      <c r="I8" s="0" t="s">
        <v>42</v>
      </c>
      <c r="J8" s="0" t="s">
        <v>12</v>
      </c>
      <c r="K8" s="0" t="n">
        <v>7</v>
      </c>
      <c r="L8" s="0" t="n">
        <v>60</v>
      </c>
      <c r="M8" s="0" t="n">
        <f aca="false">C8+H8</f>
        <v>64</v>
      </c>
    </row>
    <row r="9" customFormat="false" ht="12.8" hidden="false" customHeight="false" outlineLevel="0" collapsed="false">
      <c r="A9" s="0" t="n">
        <v>8</v>
      </c>
      <c r="B9" s="0" t="s">
        <v>40</v>
      </c>
      <c r="C9" s="0" t="n">
        <v>0</v>
      </c>
      <c r="E9" s="0" t="s">
        <v>42</v>
      </c>
      <c r="F9" s="0" t="s">
        <v>41</v>
      </c>
      <c r="H9" s="0" t="n">
        <v>19</v>
      </c>
      <c r="I9" s="0" t="s">
        <v>42</v>
      </c>
      <c r="J9" s="0" t="s">
        <v>12</v>
      </c>
      <c r="K9" s="0" t="n">
        <v>8</v>
      </c>
      <c r="L9" s="0" t="n">
        <v>20</v>
      </c>
      <c r="M9" s="0" t="n">
        <f aca="false">C9+H9</f>
        <v>19</v>
      </c>
    </row>
    <row r="10" customFormat="false" ht="12.8" hidden="false" customHeight="false" outlineLevel="0" collapsed="false">
      <c r="A10" s="0" t="n">
        <v>9</v>
      </c>
      <c r="B10" s="0" t="s">
        <v>40</v>
      </c>
      <c r="C10" s="0" t="n">
        <v>0</v>
      </c>
      <c r="E10" s="0" t="s">
        <v>42</v>
      </c>
      <c r="F10" s="0" t="s">
        <v>41</v>
      </c>
      <c r="H10" s="0" t="n">
        <v>19</v>
      </c>
      <c r="I10" s="0" t="s">
        <v>42</v>
      </c>
      <c r="J10" s="0" t="s">
        <v>12</v>
      </c>
      <c r="K10" s="0" t="n">
        <v>9</v>
      </c>
      <c r="L10" s="0" t="n">
        <v>20</v>
      </c>
      <c r="M10" s="0" t="n">
        <f aca="false">C10+H10</f>
        <v>19</v>
      </c>
    </row>
    <row r="11" customFormat="false" ht="12.8" hidden="false" customHeight="false" outlineLevel="0" collapsed="false">
      <c r="A11" s="0" t="n">
        <v>10</v>
      </c>
      <c r="B11" s="0" t="s">
        <v>40</v>
      </c>
      <c r="C11" s="0" t="n">
        <v>0</v>
      </c>
      <c r="E11" s="0" t="s">
        <v>42</v>
      </c>
      <c r="F11" s="0" t="s">
        <v>41</v>
      </c>
      <c r="H11" s="0" t="n">
        <v>9</v>
      </c>
      <c r="I11" s="0" t="s">
        <v>42</v>
      </c>
      <c r="J11" s="0" t="s">
        <v>12</v>
      </c>
      <c r="K11" s="0" t="n">
        <v>10</v>
      </c>
      <c r="L11" s="0" t="n">
        <v>10</v>
      </c>
      <c r="M11" s="0" t="n">
        <f aca="false">C11+H11</f>
        <v>9</v>
      </c>
    </row>
    <row r="12" customFormat="false" ht="12.8" hidden="false" customHeight="false" outlineLevel="0" collapsed="false">
      <c r="A12" s="0" t="n">
        <v>11</v>
      </c>
      <c r="B12" s="0" t="s">
        <v>40</v>
      </c>
      <c r="C12" s="0" t="n">
        <v>10</v>
      </c>
      <c r="E12" s="0" t="s">
        <v>42</v>
      </c>
      <c r="F12" s="0" t="s">
        <v>41</v>
      </c>
      <c r="H12" s="0" t="n">
        <v>19</v>
      </c>
      <c r="I12" s="0" t="s">
        <v>42</v>
      </c>
      <c r="J12" s="0" t="s">
        <v>12</v>
      </c>
      <c r="K12" s="0" t="n">
        <v>11</v>
      </c>
      <c r="L12" s="0" t="n">
        <v>30</v>
      </c>
      <c r="M12" s="0" t="n">
        <f aca="false">C12+H12</f>
        <v>29</v>
      </c>
    </row>
    <row r="13" customFormat="false" ht="12.8" hidden="false" customHeight="false" outlineLevel="0" collapsed="false">
      <c r="A13" s="0" t="n">
        <v>12</v>
      </c>
      <c r="B13" s="0" t="s">
        <v>40</v>
      </c>
      <c r="C13" s="0" t="n">
        <v>10</v>
      </c>
      <c r="E13" s="0" t="s">
        <v>42</v>
      </c>
      <c r="F13" s="0" t="s">
        <v>41</v>
      </c>
      <c r="H13" s="0" t="n">
        <v>29</v>
      </c>
      <c r="I13" s="0" t="s">
        <v>42</v>
      </c>
      <c r="J13" s="0" t="s">
        <v>12</v>
      </c>
      <c r="K13" s="0" t="n">
        <v>12</v>
      </c>
      <c r="L13" s="0" t="n">
        <v>40</v>
      </c>
      <c r="M13" s="0" t="n">
        <f aca="false">C13+H13</f>
        <v>39</v>
      </c>
    </row>
    <row r="14" customFormat="false" ht="12.8" hidden="false" customHeight="false" outlineLevel="0" collapsed="false">
      <c r="A14" s="0" t="n">
        <v>13</v>
      </c>
      <c r="B14" s="0" t="s">
        <v>40</v>
      </c>
      <c r="C14" s="0" t="n">
        <v>0</v>
      </c>
      <c r="E14" s="0" t="s">
        <v>42</v>
      </c>
      <c r="F14" s="0" t="s">
        <v>41</v>
      </c>
      <c r="H14" s="0" t="n">
        <v>29</v>
      </c>
      <c r="I14" s="0" t="s">
        <v>42</v>
      </c>
      <c r="J14" s="0" t="s">
        <v>12</v>
      </c>
      <c r="K14" s="0" t="n">
        <v>13</v>
      </c>
      <c r="L14" s="0" t="n">
        <v>30</v>
      </c>
      <c r="M14" s="0" t="n">
        <f aca="false">C14+H14</f>
        <v>29</v>
      </c>
    </row>
    <row r="15" customFormat="false" ht="12.8" hidden="false" customHeight="false" outlineLevel="0" collapsed="false">
      <c r="A15" s="0" t="n">
        <v>14</v>
      </c>
      <c r="B15" s="0" t="s">
        <v>40</v>
      </c>
      <c r="C15" s="0" t="n">
        <v>10</v>
      </c>
      <c r="E15" s="0" t="s">
        <v>42</v>
      </c>
      <c r="F15" s="0" t="s">
        <v>41</v>
      </c>
      <c r="H15" s="0" t="n">
        <v>9</v>
      </c>
      <c r="I15" s="0" t="s">
        <v>42</v>
      </c>
      <c r="J15" s="0" t="s">
        <v>12</v>
      </c>
      <c r="K15" s="0" t="n">
        <v>14</v>
      </c>
      <c r="L15" s="0" t="n">
        <v>20</v>
      </c>
      <c r="M15" s="0" t="n">
        <f aca="false">C15+H15</f>
        <v>19</v>
      </c>
    </row>
    <row r="16" customFormat="false" ht="12.8" hidden="false" customHeight="false" outlineLevel="0" collapsed="false">
      <c r="A16" s="0" t="n">
        <v>15</v>
      </c>
      <c r="B16" s="0" t="s">
        <v>40</v>
      </c>
      <c r="C16" s="0" t="n">
        <v>0</v>
      </c>
      <c r="E16" s="0" t="s">
        <v>42</v>
      </c>
      <c r="F16" s="0" t="s">
        <v>41</v>
      </c>
      <c r="H16" s="0" t="n">
        <v>9</v>
      </c>
      <c r="I16" s="0" t="s">
        <v>42</v>
      </c>
      <c r="J16" s="0" t="s">
        <v>12</v>
      </c>
      <c r="K16" s="0" t="n">
        <v>15</v>
      </c>
      <c r="L16" s="0" t="n">
        <v>20</v>
      </c>
      <c r="M16" s="0" t="n">
        <f aca="false">C16+H16</f>
        <v>9</v>
      </c>
    </row>
    <row r="17" customFormat="false" ht="12.8" hidden="false" customHeight="false" outlineLevel="0" collapsed="false">
      <c r="A17" s="0" t="n">
        <v>16</v>
      </c>
      <c r="B17" s="0" t="s">
        <v>40</v>
      </c>
      <c r="C17" s="0" t="n">
        <v>0</v>
      </c>
      <c r="E17" s="0" t="s">
        <v>42</v>
      </c>
      <c r="F17" s="0" t="s">
        <v>41</v>
      </c>
      <c r="H17" s="0" t="n">
        <v>9</v>
      </c>
      <c r="I17" s="0" t="s">
        <v>42</v>
      </c>
      <c r="J17" s="0" t="s">
        <v>12</v>
      </c>
      <c r="K17" s="0" t="n">
        <v>16</v>
      </c>
      <c r="L17" s="0" t="n">
        <v>10</v>
      </c>
      <c r="M17" s="0" t="n">
        <f aca="false">C17+H17</f>
        <v>9</v>
      </c>
    </row>
    <row r="18" customFormat="false" ht="12.8" hidden="false" customHeight="false" outlineLevel="0" collapsed="false">
      <c r="A18" s="0" t="n">
        <v>17</v>
      </c>
      <c r="B18" s="0" t="s">
        <v>40</v>
      </c>
      <c r="C18" s="0" t="n">
        <v>0</v>
      </c>
      <c r="E18" s="0" t="s">
        <v>42</v>
      </c>
      <c r="F18" s="0" t="s">
        <v>41</v>
      </c>
      <c r="H18" s="0" t="n">
        <v>9</v>
      </c>
      <c r="I18" s="0" t="s">
        <v>42</v>
      </c>
      <c r="J18" s="0" t="s">
        <v>12</v>
      </c>
      <c r="K18" s="0" t="n">
        <v>17</v>
      </c>
      <c r="L18" s="0" t="n">
        <v>10</v>
      </c>
      <c r="M18" s="0" t="n">
        <f aca="false">C18+H18</f>
        <v>9</v>
      </c>
    </row>
    <row r="19" customFormat="false" ht="12.8" hidden="false" customHeight="false" outlineLevel="0" collapsed="false">
      <c r="A19" s="0" t="n">
        <v>18</v>
      </c>
      <c r="B19" s="0" t="s">
        <v>40</v>
      </c>
      <c r="C19" s="0" t="n">
        <v>0</v>
      </c>
      <c r="E19" s="0" t="s">
        <v>42</v>
      </c>
      <c r="F19" s="0" t="s">
        <v>41</v>
      </c>
      <c r="H19" s="0" t="n">
        <v>9</v>
      </c>
      <c r="I19" s="0" t="s">
        <v>42</v>
      </c>
      <c r="J19" s="0" t="s">
        <v>12</v>
      </c>
      <c r="K19" s="0" t="n">
        <v>18</v>
      </c>
      <c r="L19" s="0" t="n">
        <v>10</v>
      </c>
      <c r="M19" s="0" t="n">
        <f aca="false">C19+H19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2022-10-16T15:26:21Z</dcterms:created>
  <dc:creator/>
  <dc:description/>
  <dc:language>de-DE</dc:language>
  <cp:lastModifiedBy/>
  <dcterms:modified xsi:type="dcterms:W3CDTF">2022-10-22T19:49:46Z</dcterms:modified>
  <cp:revision>10</cp:revision>
  <dc:subject/>
  <dc:title/>
</cp:coreProperties>
</file>