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8960" windowHeight="12270" tabRatio="792"/>
  </bookViews>
  <sheets>
    <sheet name="노지마늘" sheetId="2" r:id="rId1"/>
    <sheet name="수확후(암갈색, 6.27)" sheetId="4" r:id="rId2"/>
    <sheet name="전체정리" sheetId="8" r:id="rId3"/>
    <sheet name="기상자료" sheetId="9" r:id="rId4"/>
    <sheet name="Sheet1" sheetId="10" r:id="rId5"/>
    <sheet name="Sheet2" sheetId="11" r:id="rId6"/>
  </sheets>
  <calcPr calcId="145621"/>
</workbook>
</file>

<file path=xl/calcChain.xml><?xml version="1.0" encoding="utf-8"?>
<calcChain xmlns="http://schemas.openxmlformats.org/spreadsheetml/2006/main">
  <c r="G29" i="2" l="1"/>
  <c r="G27" i="2"/>
  <c r="M11" i="11" l="1"/>
  <c r="M12" i="11"/>
  <c r="M10" i="11"/>
  <c r="L7" i="11"/>
  <c r="L8" i="11"/>
  <c r="L10" i="11"/>
  <c r="L11" i="11"/>
  <c r="L12" i="11"/>
  <c r="L6" i="11"/>
  <c r="AE51" i="10"/>
  <c r="AF51" i="10" s="1"/>
  <c r="AD51" i="10"/>
  <c r="AF50" i="10"/>
  <c r="AE50" i="10"/>
  <c r="AD50" i="10"/>
  <c r="AE49" i="10"/>
  <c r="AF49" i="10" s="1"/>
  <c r="AD49" i="10"/>
  <c r="AF29" i="10"/>
  <c r="AF34" i="10"/>
  <c r="AF30" i="10"/>
  <c r="AD34" i="10"/>
  <c r="AE34" i="10"/>
  <c r="AE33" i="10"/>
  <c r="AF33" i="10" s="1"/>
  <c r="AD33" i="10"/>
  <c r="AE32" i="10"/>
  <c r="AF32" i="10" s="1"/>
  <c r="AD32" i="10"/>
  <c r="AF31" i="10"/>
  <c r="AE31" i="10"/>
  <c r="AD31" i="10"/>
  <c r="AE30" i="10"/>
  <c r="AD30" i="10"/>
  <c r="AE29" i="10"/>
  <c r="AD29" i="10"/>
  <c r="AE17" i="10"/>
  <c r="AF17" i="10" s="1"/>
  <c r="AD17" i="10"/>
  <c r="AE16" i="10"/>
  <c r="AF16" i="10" s="1"/>
  <c r="AD16" i="10"/>
  <c r="AE15" i="10"/>
  <c r="AF15" i="10" s="1"/>
  <c r="AD15" i="10"/>
  <c r="AE14" i="10"/>
  <c r="AF14" i="10" s="1"/>
  <c r="AD14" i="10"/>
  <c r="AE13" i="10"/>
  <c r="AF13" i="10" s="1"/>
  <c r="AD13" i="10"/>
  <c r="AE12" i="10"/>
  <c r="AF12" i="10" s="1"/>
  <c r="AD12" i="10"/>
  <c r="AF11" i="10"/>
  <c r="AE11" i="10"/>
  <c r="AD11" i="10"/>
  <c r="AE10" i="10"/>
  <c r="AF10" i="10" s="1"/>
  <c r="AD10" i="10"/>
  <c r="AE9" i="10"/>
  <c r="AF9" i="10" s="1"/>
  <c r="AD9" i="10"/>
  <c r="AE8" i="10"/>
  <c r="AF8" i="10" s="1"/>
  <c r="AD8" i="10"/>
  <c r="AF7" i="10"/>
  <c r="AE7" i="10"/>
  <c r="AD7" i="10"/>
  <c r="AE6" i="10"/>
  <c r="AF6" i="10" s="1"/>
  <c r="AD6" i="10"/>
  <c r="AE5" i="10"/>
  <c r="AF5" i="10" s="1"/>
  <c r="AD5" i="10"/>
  <c r="AE4" i="10"/>
  <c r="AF4" i="10" s="1"/>
  <c r="AD4" i="10"/>
  <c r="AF3" i="10"/>
  <c r="AE3" i="10"/>
  <c r="AD3" i="10"/>
  <c r="AE2" i="10"/>
  <c r="AF2" i="10" s="1"/>
  <c r="AD2" i="10"/>
  <c r="M33" i="10"/>
  <c r="N33" i="10" s="1"/>
  <c r="L33" i="10"/>
  <c r="M32" i="10"/>
  <c r="N32" i="10" s="1"/>
  <c r="L32" i="10"/>
  <c r="M31" i="10"/>
  <c r="N31" i="10" s="1"/>
  <c r="L31" i="10"/>
  <c r="M30" i="10"/>
  <c r="N30" i="10" s="1"/>
  <c r="L30" i="10"/>
  <c r="M29" i="10"/>
  <c r="N29" i="10" s="1"/>
  <c r="L29" i="10"/>
  <c r="M28" i="10"/>
  <c r="N28" i="10" s="1"/>
  <c r="L28" i="10"/>
  <c r="M27" i="10"/>
  <c r="N27" i="10" s="1"/>
  <c r="L27" i="10"/>
  <c r="M26" i="10"/>
  <c r="N26" i="10" s="1"/>
  <c r="L26" i="10"/>
  <c r="M25" i="10"/>
  <c r="N25" i="10" s="1"/>
  <c r="L25" i="10"/>
  <c r="M24" i="10"/>
  <c r="N24" i="10" s="1"/>
  <c r="L24" i="10"/>
  <c r="M23" i="10"/>
  <c r="N23" i="10" s="1"/>
  <c r="L23" i="10"/>
  <c r="M22" i="10"/>
  <c r="N22" i="10" s="1"/>
  <c r="L22" i="10"/>
  <c r="M21" i="10"/>
  <c r="N21" i="10" s="1"/>
  <c r="L21" i="10"/>
  <c r="M20" i="10"/>
  <c r="N20" i="10" s="1"/>
  <c r="L20" i="10"/>
  <c r="M19" i="10"/>
  <c r="N19" i="10" s="1"/>
  <c r="L19" i="10"/>
  <c r="M18" i="10"/>
  <c r="N18" i="10" s="1"/>
  <c r="L18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" i="10"/>
  <c r="M2" i="10"/>
  <c r="N2" i="10" s="1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" i="10"/>
  <c r="N1" i="10" s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" i="10"/>
  <c r="G9" i="9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F9" i="9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8" i="8"/>
  <c r="H158" i="8"/>
  <c r="G159" i="8"/>
  <c r="H159" i="8"/>
  <c r="G160" i="8"/>
  <c r="H160" i="8"/>
  <c r="G161" i="8"/>
  <c r="H161" i="8"/>
  <c r="H2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2" i="8"/>
  <c r="EN28" i="4"/>
  <c r="EM28" i="4"/>
  <c r="EL28" i="4"/>
  <c r="EK28" i="4"/>
  <c r="EB28" i="4"/>
  <c r="EA28" i="4"/>
  <c r="DZ28" i="4"/>
  <c r="DY28" i="4"/>
  <c r="DP28" i="4"/>
  <c r="DO28" i="4"/>
  <c r="DN28" i="4"/>
  <c r="DM28" i="4"/>
  <c r="DD28" i="4"/>
  <c r="DC28" i="4"/>
  <c r="DB28" i="4"/>
  <c r="DA28" i="4"/>
  <c r="CQ28" i="4"/>
  <c r="CP28" i="4"/>
  <c r="CO28" i="4"/>
  <c r="CN28" i="4"/>
  <c r="CE28" i="4"/>
  <c r="CD28" i="4"/>
  <c r="CC28" i="4"/>
  <c r="CB28" i="4"/>
  <c r="BT28" i="4"/>
  <c r="BS28" i="4"/>
  <c r="BR28" i="4"/>
  <c r="BQ28" i="4"/>
  <c r="BI28" i="4"/>
  <c r="BH28" i="4"/>
  <c r="BG28" i="4"/>
  <c r="BF28" i="4"/>
  <c r="AZ28" i="4"/>
  <c r="AY28" i="4"/>
  <c r="AX28" i="4"/>
  <c r="AW28" i="4"/>
  <c r="AM28" i="4"/>
  <c r="AL28" i="4"/>
  <c r="AK28" i="4"/>
  <c r="AJ28" i="4"/>
  <c r="Y25" i="4"/>
  <c r="Z25" i="4"/>
  <c r="AA25" i="4"/>
  <c r="X25" i="4"/>
  <c r="O28" i="4"/>
  <c r="N28" i="4"/>
  <c r="M28" i="4"/>
  <c r="L28" i="4"/>
  <c r="C28" i="4"/>
  <c r="D28" i="4"/>
  <c r="E28" i="4"/>
  <c r="B28" i="4"/>
  <c r="DB21" i="2"/>
  <c r="CY21" i="2"/>
  <c r="CV21" i="2"/>
  <c r="CS21" i="2"/>
  <c r="CP21" i="2"/>
  <c r="CP20" i="2"/>
  <c r="DE13" i="2"/>
  <c r="CV11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E8" i="2"/>
  <c r="DE9" i="2"/>
  <c r="DE10" i="2"/>
  <c r="DE11" i="2"/>
  <c r="DE12" i="2"/>
  <c r="DE14" i="2"/>
  <c r="DE15" i="2"/>
  <c r="DE16" i="2"/>
  <c r="DE17" i="2"/>
  <c r="DE18" i="2"/>
  <c r="DE19" i="2"/>
  <c r="DE20" i="2"/>
  <c r="DE21" i="2"/>
  <c r="DE22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2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2" i="2"/>
  <c r="CV8" i="2"/>
  <c r="CV9" i="2"/>
  <c r="CV10" i="2"/>
  <c r="CV12" i="2"/>
  <c r="CV13" i="2"/>
  <c r="CV14" i="2"/>
  <c r="CV15" i="2"/>
  <c r="CV16" i="2"/>
  <c r="CV17" i="2"/>
  <c r="CV18" i="2"/>
  <c r="CV19" i="2"/>
  <c r="CV20" i="2"/>
  <c r="CV22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2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2" i="2"/>
  <c r="DQ7" i="2"/>
  <c r="DN7" i="2"/>
  <c r="DK7" i="2"/>
  <c r="DH7" i="2"/>
  <c r="DE7" i="2"/>
  <c r="DB7" i="2"/>
  <c r="CY7" i="2"/>
  <c r="CV7" i="2"/>
  <c r="CS7" i="2"/>
  <c r="CP7" i="2"/>
</calcChain>
</file>

<file path=xl/sharedStrings.xml><?xml version="1.0" encoding="utf-8"?>
<sst xmlns="http://schemas.openxmlformats.org/spreadsheetml/2006/main" count="277" uniqueCount="116">
  <si>
    <t>줄기무게</t>
    <phoneticPr fontId="3" type="noConversion"/>
  </si>
  <si>
    <t>엽무게</t>
    <phoneticPr fontId="3" type="noConversion"/>
  </si>
  <si>
    <t>엽수</t>
    <phoneticPr fontId="3" type="noConversion"/>
  </si>
  <si>
    <t>엽면적</t>
    <phoneticPr fontId="3" type="noConversion"/>
  </si>
  <si>
    <t>건조전</t>
    <phoneticPr fontId="3" type="noConversion"/>
  </si>
  <si>
    <t>건조후</t>
    <phoneticPr fontId="3" type="noConversion"/>
  </si>
  <si>
    <t>엽장</t>
    <phoneticPr fontId="3" type="noConversion"/>
  </si>
  <si>
    <t>엽폭</t>
    <phoneticPr fontId="3" type="noConversion"/>
  </si>
  <si>
    <t>초경</t>
    <phoneticPr fontId="3" type="noConversion"/>
  </si>
  <si>
    <t>뿌리길이</t>
    <phoneticPr fontId="3" type="noConversion"/>
  </si>
  <si>
    <t>평균</t>
    <phoneticPr fontId="3" type="noConversion"/>
  </si>
  <si>
    <t>건조전</t>
    <phoneticPr fontId="3" type="noConversion"/>
  </si>
  <si>
    <t>뿌리무게</t>
    <phoneticPr fontId="3" type="noConversion"/>
  </si>
  <si>
    <t>건조후</t>
    <phoneticPr fontId="3" type="noConversion"/>
  </si>
  <si>
    <t>비고(인경형성 비율 %)</t>
    <phoneticPr fontId="3" type="noConversion"/>
  </si>
  <si>
    <t>인경무게</t>
    <phoneticPr fontId="3" type="noConversion"/>
  </si>
  <si>
    <t>인경경</t>
    <phoneticPr fontId="3" type="noConversion"/>
  </si>
  <si>
    <t>인경길이</t>
    <phoneticPr fontId="3" type="noConversion"/>
  </si>
  <si>
    <t>쫑길이</t>
    <phoneticPr fontId="3" type="noConversion"/>
  </si>
  <si>
    <t>경(쫑)</t>
    <phoneticPr fontId="3" type="noConversion"/>
  </si>
  <si>
    <t>쫑무게</t>
    <phoneticPr fontId="3" type="noConversion"/>
  </si>
  <si>
    <t>쫑형성 유무</t>
    <phoneticPr fontId="3" type="noConversion"/>
  </si>
  <si>
    <t>O</t>
    <phoneticPr fontId="3" type="noConversion"/>
  </si>
  <si>
    <t>수확일 : 2011. 6. 27</t>
    <phoneticPr fontId="3" type="noConversion"/>
  </si>
  <si>
    <t>암갈색</t>
    <phoneticPr fontId="3" type="noConversion"/>
  </si>
  <si>
    <t>검정</t>
    <phoneticPr fontId="3" type="noConversion"/>
  </si>
  <si>
    <t>2배구</t>
    <phoneticPr fontId="3" type="noConversion"/>
  </si>
  <si>
    <t>구경</t>
    <phoneticPr fontId="3" type="noConversion"/>
  </si>
  <si>
    <t>구고</t>
    <phoneticPr fontId="3" type="noConversion"/>
  </si>
  <si>
    <t>구중</t>
    <phoneticPr fontId="3" type="noConversion"/>
  </si>
  <si>
    <t>인편수</t>
    <phoneticPr fontId="3" type="noConversion"/>
  </si>
  <si>
    <t>인편중</t>
    <phoneticPr fontId="3" type="noConversion"/>
  </si>
  <si>
    <t>표준</t>
    <phoneticPr fontId="3" type="noConversion"/>
  </si>
  <si>
    <t>무비구</t>
    <phoneticPr fontId="3" type="noConversion"/>
  </si>
  <si>
    <t>흰색</t>
    <phoneticPr fontId="3" type="noConversion"/>
  </si>
  <si>
    <t>2배구</t>
    <phoneticPr fontId="3" type="noConversion"/>
  </si>
  <si>
    <t>표준</t>
    <phoneticPr fontId="3" type="noConversion"/>
  </si>
  <si>
    <t>무비구</t>
    <phoneticPr fontId="3" type="noConversion"/>
  </si>
  <si>
    <t>초록</t>
    <phoneticPr fontId="3" type="noConversion"/>
  </si>
  <si>
    <t>노지</t>
    <phoneticPr fontId="3" type="noConversion"/>
  </si>
  <si>
    <t>검정</t>
    <phoneticPr fontId="3" type="noConversion"/>
  </si>
  <si>
    <t>표준 (쫑자른 것, 5.9)</t>
    <phoneticPr fontId="3" type="noConversion"/>
  </si>
  <si>
    <t>* 14일 1회 10개체 조사</t>
    <phoneticPr fontId="3" type="noConversion"/>
  </si>
  <si>
    <r>
      <t>마늘 생장량 조사 (2010-2011년, N</t>
    </r>
    <r>
      <rPr>
        <b/>
        <vertAlign val="subscript"/>
        <sz val="9"/>
        <rFont val="돋움"/>
        <family val="3"/>
        <charset val="129"/>
      </rPr>
      <t>2</t>
    </r>
    <r>
      <rPr>
        <b/>
        <sz val="9"/>
        <rFont val="돋움"/>
        <family val="3"/>
        <charset val="129"/>
      </rPr>
      <t>O 노지, 암갈색, 흑색멀칭, 표준시비)</t>
    </r>
    <phoneticPr fontId="3" type="noConversion"/>
  </si>
  <si>
    <t>파종일</t>
    <phoneticPr fontId="3" type="noConversion"/>
  </si>
  <si>
    <t>초장</t>
    <phoneticPr fontId="3" type="noConversion"/>
  </si>
  <si>
    <t>엽생중</t>
    <phoneticPr fontId="3" type="noConversion"/>
  </si>
  <si>
    <t>엽건중</t>
    <phoneticPr fontId="3" type="noConversion"/>
  </si>
  <si>
    <t>일수</t>
    <phoneticPr fontId="3" type="noConversion"/>
  </si>
  <si>
    <t>일자</t>
    <phoneticPr fontId="3" type="noConversion"/>
  </si>
  <si>
    <t>줄기생중</t>
    <phoneticPr fontId="3" type="noConversion"/>
  </si>
  <si>
    <t>줄기건중</t>
    <phoneticPr fontId="3" type="noConversion"/>
  </si>
  <si>
    <t>초경</t>
    <phoneticPr fontId="3" type="noConversion"/>
  </si>
  <si>
    <t>근장</t>
    <phoneticPr fontId="3" type="noConversion"/>
  </si>
  <si>
    <t>근생중</t>
    <phoneticPr fontId="3" type="noConversion"/>
  </si>
  <si>
    <t>근건중</t>
    <phoneticPr fontId="3" type="noConversion"/>
  </si>
  <si>
    <t>인경생중</t>
    <phoneticPr fontId="3" type="noConversion"/>
  </si>
  <si>
    <t>인경건중</t>
    <phoneticPr fontId="3" type="noConversion"/>
  </si>
  <si>
    <t>인경경</t>
    <phoneticPr fontId="3" type="noConversion"/>
  </si>
  <si>
    <t>인경길이</t>
    <phoneticPr fontId="3" type="noConversion"/>
  </si>
  <si>
    <t>쫑생중</t>
    <phoneticPr fontId="3" type="noConversion"/>
  </si>
  <si>
    <t>쫑건중</t>
    <phoneticPr fontId="3" type="noConversion"/>
  </si>
  <si>
    <t>전건중</t>
    <phoneticPr fontId="3" type="noConversion"/>
  </si>
  <si>
    <t>전생중</t>
    <phoneticPr fontId="3" type="noConversion"/>
  </si>
  <si>
    <t>평균온도</t>
    <phoneticPr fontId="3" type="noConversion"/>
  </si>
  <si>
    <t>* 초장: 지상부의 길이</t>
    <phoneticPr fontId="3" type="noConversion"/>
  </si>
  <si>
    <t>* 노지에서 마늘(남도마늘)을 재배하면서 시기별로 측정한 것임(1회당 10주 조사)</t>
    <phoneticPr fontId="3" type="noConversion"/>
  </si>
  <si>
    <t>* 파종</t>
    <phoneticPr fontId="3" type="noConversion"/>
  </si>
  <si>
    <t xml:space="preserve"> 2010-10-5</t>
  </si>
  <si>
    <t>* 시비량</t>
    <phoneticPr fontId="3" type="noConversion"/>
  </si>
  <si>
    <t>* 재식거리</t>
    <phoneticPr fontId="3" type="noConversion"/>
  </si>
  <si>
    <t>N(54 kg/10a)-P(50 )-K(28)</t>
    <phoneticPr fontId="3" type="noConversion"/>
  </si>
  <si>
    <t>* 질소를 기비로 파종 전 경운시 54kg/10a, 2차로 12월6일 12kg/10a, 3차(3,30)로 6kg/10a</t>
    <phoneticPr fontId="3" type="noConversion"/>
  </si>
  <si>
    <t>* 흑색비닐멀칭 후 재배</t>
    <phoneticPr fontId="3" type="noConversion"/>
  </si>
  <si>
    <t>10cm X 18cm</t>
    <phoneticPr fontId="3" type="noConversion"/>
  </si>
  <si>
    <t>* 엽면적</t>
    <phoneticPr fontId="3" type="noConversion"/>
  </si>
  <si>
    <t>각 엽을 엽면적계로 측정하여 합산</t>
    <phoneticPr fontId="3" type="noConversion"/>
  </si>
  <si>
    <t>* 엽무게</t>
    <phoneticPr fontId="3" type="noConversion"/>
  </si>
  <si>
    <t>전체의 무게를 생체중, 건조중 구분하여 측정, 건조는 60℃에서 1-2주간 건조</t>
    <phoneticPr fontId="3" type="noConversion"/>
  </si>
  <si>
    <t>* 엽장</t>
    <phoneticPr fontId="3" type="noConversion"/>
  </si>
  <si>
    <t>제일 긴 엽의 길이</t>
    <phoneticPr fontId="3" type="noConversion"/>
  </si>
  <si>
    <t>* 엽폭</t>
    <phoneticPr fontId="3" type="noConversion"/>
  </si>
  <si>
    <t>제일 긴 엽의 가장 넓은 폭</t>
    <phoneticPr fontId="3" type="noConversion"/>
  </si>
  <si>
    <t>* 줄기</t>
    <phoneticPr fontId="3" type="noConversion"/>
  </si>
  <si>
    <t>인경과 엽을 뺀 줄기의 무게</t>
    <phoneticPr fontId="3" type="noConversion"/>
  </si>
  <si>
    <t>* 초경</t>
    <phoneticPr fontId="3" type="noConversion"/>
  </si>
  <si>
    <t>인경 바로 위의 줄기의  지름(두 번 측정)</t>
    <phoneticPr fontId="3" type="noConversion"/>
  </si>
  <si>
    <t>* 뿌리</t>
    <phoneticPr fontId="3" type="noConversion"/>
  </si>
  <si>
    <t>인경을 제외한 뿌리의 길이, 무게 등(채취시 곤란하여 정확히 측정하기 어려움)</t>
    <phoneticPr fontId="3" type="noConversion"/>
  </si>
  <si>
    <t>* 인경</t>
    <phoneticPr fontId="3" type="noConversion"/>
  </si>
  <si>
    <t>마늘이 형성되는 곳, 뿌리와 줄기 사이의 길이(인경길이), 인경경(폭), 인경형성은 4월12일과 26일 사이에 이루어졌음</t>
    <phoneticPr fontId="3" type="noConversion"/>
  </si>
  <si>
    <t>* 쫑</t>
    <phoneticPr fontId="3" type="noConversion"/>
  </si>
  <si>
    <t>쫑이 형성된 후 엽, 줄기를 제외하고 별도로 분리하여 지름과 길이, 무게 등을 별도로 측정하였음</t>
    <phoneticPr fontId="3" type="noConversion"/>
  </si>
  <si>
    <t>* 처리별 조사를 하였으나 암갈색 토양의 표준구 조사한 내용만 생육조사와 비교하면 됨</t>
    <phoneticPr fontId="3" type="noConversion"/>
  </si>
  <si>
    <t>* 쫑을 제거한 것이 크기와 수량이 크므로 농가에서는 주로 쫑을 제저하나 생육조사는 쫑이 있는 상태를 조사</t>
    <phoneticPr fontId="3" type="noConversion"/>
  </si>
  <si>
    <t>* 건조 전에 인편을 분리한 후 중간의 대를 제거하고 하나하나의 무게를 측정하였음</t>
    <phoneticPr fontId="3" type="noConversion"/>
  </si>
  <si>
    <t>* 수확 직후 및 분리 후 14일 건조 후 측정 시는 (대까지 합친 무게임)</t>
    <phoneticPr fontId="3" type="noConversion"/>
  </si>
  <si>
    <t>date</t>
  </si>
  <si>
    <t>최고기온</t>
    <phoneticPr fontId="7" type="noConversion"/>
  </si>
  <si>
    <t>최저기온</t>
  </si>
  <si>
    <t>평균기온</t>
    <phoneticPr fontId="7" type="noConversion"/>
  </si>
  <si>
    <t>Solar Rad</t>
    <phoneticPr fontId="7" type="noConversion"/>
  </si>
  <si>
    <t>rainfall</t>
    <phoneticPr fontId="7" type="noConversion"/>
  </si>
  <si>
    <t>RH</t>
    <phoneticPr fontId="7" type="noConversion"/>
  </si>
  <si>
    <t>W_Speed</t>
    <phoneticPr fontId="7" type="noConversion"/>
  </si>
  <si>
    <t>℃</t>
  </si>
  <si>
    <t>wat/m2</t>
  </si>
  <si>
    <t>mm</t>
    <phoneticPr fontId="7" type="noConversion"/>
  </si>
  <si>
    <t>%</t>
    <phoneticPr fontId="7" type="noConversion"/>
  </si>
  <si>
    <t>m/s</t>
    <phoneticPr fontId="7" type="noConversion"/>
  </si>
  <si>
    <t>시험포장</t>
  </si>
  <si>
    <t>적산온도</t>
    <phoneticPr fontId="7" type="noConversion"/>
  </si>
  <si>
    <t>도련</t>
  </si>
  <si>
    <t>stem</t>
  </si>
  <si>
    <t>root</t>
  </si>
  <si>
    <t>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</si>
</sst>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_-;\-* #,##0_-;_-* &quot;-&quot;_-;_-@_-"/>
    <numFmt numFmtId="165" formatCode="_-* #,##0.0_-;\-* #,##0.0_-;_-* &quot;-&quot;_-;_-@_-"/>
    <numFmt numFmtId="166" formatCode="0_);[Red]\(0\)"/>
    <numFmt numFmtId="167" formatCode="0.00_);[Red]\(0.00\)"/>
    <numFmt numFmtId="168" formatCode="0.00_ "/>
    <numFmt numFmtId="169" formatCode="0.0_ "/>
    <numFmt numFmtId="170" formatCode="0.0_);[Red]\(0.0\)"/>
    <numFmt numFmtId="171" formatCode="0_ "/>
    <numFmt numFmtId="172" formatCode="m&quot;/&quot;d;@"/>
    <numFmt numFmtId="173" formatCode="0\ &quot;℃&quot;"/>
  </numFmts>
  <fonts count="8">
    <font>
      <sz val="11"/>
      <name val="돋움"/>
      <family val="3"/>
      <charset val="129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b/>
      <sz val="9"/>
      <name val="돋움"/>
      <family val="3"/>
      <charset val="129"/>
    </font>
    <font>
      <b/>
      <vertAlign val="subscript"/>
      <sz val="9"/>
      <name val="돋움"/>
      <family val="3"/>
      <charset val="129"/>
    </font>
    <font>
      <sz val="9"/>
      <color rgb="FFFF0000"/>
      <name val="돋움"/>
      <family val="3"/>
      <charset val="129"/>
    </font>
    <font>
      <sz val="8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66" fontId="4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1" applyNumberFormat="1" applyFont="1" applyAlignment="1">
      <alignment horizontal="left" vertical="center"/>
    </xf>
    <xf numFmtId="165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68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 applyAlignment="1">
      <alignment horizontal="center" vertical="center"/>
    </xf>
    <xf numFmtId="169" fontId="2" fillId="0" borderId="0" xfId="0" applyNumberFormat="1" applyFont="1">
      <alignment vertical="center"/>
    </xf>
    <xf numFmtId="169" fontId="4" fillId="0" borderId="0" xfId="0" applyNumberFormat="1" applyFont="1">
      <alignment vertical="center"/>
    </xf>
    <xf numFmtId="171" fontId="4" fillId="0" borderId="0" xfId="0" applyNumberFormat="1" applyFont="1">
      <alignment vertical="center"/>
    </xf>
    <xf numFmtId="171" fontId="2" fillId="0" borderId="0" xfId="0" applyNumberFormat="1" applyFont="1">
      <alignment vertical="center"/>
    </xf>
    <xf numFmtId="168" fontId="2" fillId="0" borderId="0" xfId="0" applyNumberFormat="1" applyFont="1">
      <alignment vertical="center"/>
    </xf>
    <xf numFmtId="17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>
      <alignment vertical="center"/>
    </xf>
    <xf numFmtId="14" fontId="4" fillId="0" borderId="0" xfId="1" applyNumberFormat="1" applyFont="1" applyAlignment="1">
      <alignment horizontal="left" vertical="center"/>
    </xf>
    <xf numFmtId="169" fontId="6" fillId="0" borderId="0" xfId="0" applyNumberFormat="1" applyFont="1">
      <alignment vertical="center"/>
    </xf>
    <xf numFmtId="169" fontId="2" fillId="2" borderId="0" xfId="0" applyNumberFormat="1" applyFont="1" applyFill="1">
      <alignment vertical="center"/>
    </xf>
    <xf numFmtId="167" fontId="2" fillId="2" borderId="0" xfId="0" applyNumberFormat="1" applyFont="1" applyFill="1">
      <alignment vertical="center"/>
    </xf>
    <xf numFmtId="169" fontId="6" fillId="2" borderId="0" xfId="0" applyNumberFormat="1" applyFont="1" applyFill="1">
      <alignment vertical="center"/>
    </xf>
    <xf numFmtId="169" fontId="2" fillId="3" borderId="0" xfId="0" applyNumberFormat="1" applyFont="1" applyFill="1">
      <alignment vertical="center"/>
    </xf>
    <xf numFmtId="167" fontId="2" fillId="3" borderId="0" xfId="0" applyNumberFormat="1" applyFont="1" applyFill="1">
      <alignment vertical="center"/>
    </xf>
    <xf numFmtId="169" fontId="6" fillId="3" borderId="0" xfId="0" applyNumberFormat="1" applyFont="1" applyFill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172" fontId="2" fillId="0" borderId="0" xfId="0" applyNumberFormat="1" applyFont="1">
      <alignment vertical="center"/>
    </xf>
    <xf numFmtId="172" fontId="2" fillId="0" borderId="0" xfId="0" applyNumberFormat="1" applyFont="1" applyAlignment="1">
      <alignment horizontal="center" vertical="center"/>
    </xf>
    <xf numFmtId="14" fontId="2" fillId="0" borderId="0" xfId="0" applyNumberFormat="1" applyFont="1">
      <alignment vertical="center"/>
    </xf>
    <xf numFmtId="166" fontId="2" fillId="0" borderId="0" xfId="0" applyNumberFormat="1" applyFont="1" applyAlignment="1">
      <alignment horizontal="center" vertical="center"/>
    </xf>
    <xf numFmtId="173" fontId="2" fillId="2" borderId="0" xfId="0" applyNumberFormat="1" applyFont="1" applyFill="1">
      <alignment vertical="center"/>
    </xf>
    <xf numFmtId="166" fontId="2" fillId="0" borderId="0" xfId="0" applyNumberFormat="1" applyFont="1">
      <alignment vertical="center"/>
    </xf>
    <xf numFmtId="16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>
      <alignment vertical="center"/>
    </xf>
    <xf numFmtId="14" fontId="2" fillId="2" borderId="0" xfId="0" applyNumberFormat="1" applyFont="1" applyFill="1">
      <alignment vertical="center"/>
    </xf>
    <xf numFmtId="14" fontId="2" fillId="4" borderId="0" xfId="0" applyNumberFormat="1" applyFont="1" applyFill="1">
      <alignment vertical="center"/>
    </xf>
    <xf numFmtId="171" fontId="2" fillId="4" borderId="0" xfId="0" applyNumberFormat="1" applyFont="1" applyFill="1">
      <alignment vertical="center"/>
    </xf>
    <xf numFmtId="16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tabSelected="1" workbookViewId="0">
      <pane xSplit="1" ySplit="6" topLeftCell="B18" activePane="bottomRight" state="frozen"/>
      <selection pane="topRight" activeCell="B1" sqref="B1"/>
      <selection pane="bottomLeft" activeCell="A7" sqref="A7"/>
      <selection pane="bottomRight" activeCell="E27" sqref="E27"/>
    </sheetView>
  </sheetViews>
  <sheetFormatPr defaultRowHeight="13.5"/>
  <cols>
    <col min="1" max="1" width="7.5546875" customWidth="1"/>
    <col min="2" max="2" width="7.44140625" customWidth="1"/>
    <col min="3" max="3" width="6.77734375" customWidth="1"/>
    <col min="4" max="12" width="4.21875" customWidth="1"/>
    <col min="13" max="13" width="4.33203125" customWidth="1"/>
    <col min="14" max="21" width="4.21875" customWidth="1"/>
    <col min="22" max="31" width="4.88671875" customWidth="1"/>
    <col min="32" max="151" width="4.21875" customWidth="1"/>
    <col min="152" max="161" width="4.21875" style="16" customWidth="1"/>
    <col min="162" max="182" width="4.21875" style="18" customWidth="1"/>
    <col min="183" max="251" width="4.21875" style="16" customWidth="1"/>
  </cols>
  <sheetData>
    <row r="1" spans="1:251" ht="11.25" customHeight="1">
      <c r="A1" s="27" t="s">
        <v>43</v>
      </c>
      <c r="B1" s="3"/>
      <c r="C1" s="3"/>
      <c r="D1" s="3"/>
      <c r="E1" s="3"/>
      <c r="F1" s="3"/>
      <c r="G1" s="4"/>
      <c r="H1" s="4"/>
      <c r="I1" s="4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</row>
    <row r="2" spans="1:251" ht="11.25" customHeight="1">
      <c r="A2" s="35" t="s">
        <v>44</v>
      </c>
      <c r="B2" s="36">
        <v>40456</v>
      </c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</row>
    <row r="3" spans="1:251" ht="11.25" customHeight="1">
      <c r="A3" s="2"/>
      <c r="B3" s="3"/>
      <c r="C3" s="6" t="s">
        <v>42</v>
      </c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</row>
    <row r="4" spans="1:251" ht="11.25" customHeight="1"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8" t="s">
        <v>1</v>
      </c>
      <c r="AG4" s="8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8" t="s">
        <v>0</v>
      </c>
      <c r="BU4" s="8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8" t="s">
        <v>12</v>
      </c>
      <c r="EC4" s="4"/>
      <c r="ED4" s="4"/>
      <c r="EE4" s="4"/>
      <c r="EF4" s="4"/>
      <c r="EG4" s="4"/>
      <c r="EH4" s="4"/>
      <c r="EI4" s="4"/>
      <c r="EJ4" s="4"/>
      <c r="EK4" s="4"/>
      <c r="EV4" s="14"/>
      <c r="EX4" s="24"/>
      <c r="FF4" s="19" t="s">
        <v>15</v>
      </c>
      <c r="FG4" s="19"/>
      <c r="HX4" s="14" t="s">
        <v>20</v>
      </c>
      <c r="HY4" s="14"/>
    </row>
    <row r="5" spans="1:251" ht="11.25" customHeight="1">
      <c r="A5" s="2"/>
      <c r="C5" s="7" t="s">
        <v>45</v>
      </c>
      <c r="D5" s="3"/>
      <c r="E5" s="3"/>
      <c r="F5" s="3"/>
      <c r="G5" s="4"/>
      <c r="H5" s="4"/>
      <c r="I5" s="4"/>
      <c r="J5" s="4"/>
      <c r="K5" s="4"/>
      <c r="L5" s="8" t="s">
        <v>2</v>
      </c>
      <c r="M5" s="4"/>
      <c r="N5" s="4"/>
      <c r="O5" s="4"/>
      <c r="P5" s="4"/>
      <c r="Q5" s="4"/>
      <c r="R5" s="4"/>
      <c r="S5" s="4"/>
      <c r="T5" s="4"/>
      <c r="U5" s="4"/>
      <c r="V5" s="8" t="s">
        <v>3</v>
      </c>
      <c r="W5" s="4"/>
      <c r="X5" s="4"/>
      <c r="Y5" s="4"/>
      <c r="Z5" s="4"/>
      <c r="AA5" s="4"/>
      <c r="AB5" s="4"/>
      <c r="AC5" s="4"/>
      <c r="AD5" s="4"/>
      <c r="AE5" s="4"/>
      <c r="AF5" s="8" t="s">
        <v>4</v>
      </c>
      <c r="AG5" s="8" t="s">
        <v>5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8" t="s">
        <v>6</v>
      </c>
      <c r="BA5" s="4"/>
      <c r="BB5" s="4"/>
      <c r="BC5" s="4"/>
      <c r="BD5" s="4"/>
      <c r="BE5" s="4"/>
      <c r="BF5" s="4"/>
      <c r="BG5" s="4"/>
      <c r="BH5" s="4"/>
      <c r="BI5" s="4"/>
      <c r="BJ5" s="8" t="s">
        <v>7</v>
      </c>
      <c r="BK5" s="4"/>
      <c r="BL5" s="4"/>
      <c r="BM5" s="4"/>
      <c r="BN5" s="4"/>
      <c r="BO5" s="4"/>
      <c r="BP5" s="4"/>
      <c r="BQ5" s="4"/>
      <c r="BR5" s="4"/>
      <c r="BS5" s="4"/>
      <c r="BT5" s="8" t="s">
        <v>4</v>
      </c>
      <c r="BU5" s="8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8" t="s">
        <v>8</v>
      </c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8" t="s">
        <v>9</v>
      </c>
      <c r="DS5" s="4"/>
      <c r="DT5" s="4"/>
      <c r="DU5" s="4"/>
      <c r="DV5" s="4"/>
      <c r="DW5" s="4"/>
      <c r="DX5" s="4"/>
      <c r="DY5" s="4"/>
      <c r="DZ5" s="4"/>
      <c r="EA5" s="4"/>
      <c r="EB5" s="8" t="s">
        <v>11</v>
      </c>
      <c r="EC5" s="8" t="s">
        <v>13</v>
      </c>
      <c r="ED5" s="4"/>
      <c r="EE5" s="4"/>
      <c r="EF5" s="4"/>
      <c r="EG5" s="4"/>
      <c r="EH5" s="4"/>
      <c r="EI5" s="4"/>
      <c r="EJ5" s="4"/>
      <c r="EK5" s="4"/>
      <c r="EV5" s="14" t="s">
        <v>14</v>
      </c>
      <c r="FF5" s="19" t="s">
        <v>4</v>
      </c>
      <c r="FG5" s="19" t="s">
        <v>5</v>
      </c>
      <c r="FZ5" s="19" t="s">
        <v>16</v>
      </c>
      <c r="GJ5" s="14" t="s">
        <v>17</v>
      </c>
      <c r="GT5" s="14" t="s">
        <v>21</v>
      </c>
      <c r="HD5" s="14" t="s">
        <v>18</v>
      </c>
      <c r="HN5" s="14" t="s">
        <v>19</v>
      </c>
      <c r="HX5" s="14" t="s">
        <v>4</v>
      </c>
      <c r="HY5" s="14" t="s">
        <v>5</v>
      </c>
    </row>
    <row r="6" spans="1:251" ht="11.25" customHeight="1">
      <c r="A6" s="2"/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</v>
      </c>
      <c r="M6" s="1">
        <v>2</v>
      </c>
      <c r="N6" s="1">
        <v>3</v>
      </c>
      <c r="O6" s="1">
        <v>4</v>
      </c>
      <c r="P6" s="1">
        <v>5</v>
      </c>
      <c r="Q6" s="1">
        <v>6</v>
      </c>
      <c r="R6" s="1">
        <v>7</v>
      </c>
      <c r="S6" s="1">
        <v>8</v>
      </c>
      <c r="T6" s="1">
        <v>9</v>
      </c>
      <c r="U6" s="1">
        <v>10</v>
      </c>
      <c r="V6" s="1">
        <v>1</v>
      </c>
      <c r="W6" s="1">
        <v>2</v>
      </c>
      <c r="X6" s="1">
        <v>3</v>
      </c>
      <c r="Y6" s="1">
        <v>4</v>
      </c>
      <c r="Z6" s="1">
        <v>5</v>
      </c>
      <c r="AA6" s="1">
        <v>6</v>
      </c>
      <c r="AB6" s="1">
        <v>7</v>
      </c>
      <c r="AC6" s="1">
        <v>8</v>
      </c>
      <c r="AD6" s="1">
        <v>9</v>
      </c>
      <c r="AE6" s="1">
        <v>10</v>
      </c>
      <c r="AF6" s="1">
        <v>1</v>
      </c>
      <c r="AG6" s="9"/>
      <c r="AH6" s="1">
        <v>2</v>
      </c>
      <c r="AI6" s="9"/>
      <c r="AJ6" s="1">
        <v>3</v>
      </c>
      <c r="AK6" s="8"/>
      <c r="AL6" s="8">
        <v>4</v>
      </c>
      <c r="AM6" s="8"/>
      <c r="AN6" s="8">
        <v>5</v>
      </c>
      <c r="AO6" s="8"/>
      <c r="AP6" s="8">
        <v>6</v>
      </c>
      <c r="AQ6" s="8"/>
      <c r="AR6" s="8">
        <v>7</v>
      </c>
      <c r="AS6" s="8"/>
      <c r="AT6" s="8">
        <v>8</v>
      </c>
      <c r="AU6" s="8"/>
      <c r="AV6" s="8">
        <v>9</v>
      </c>
      <c r="AW6" s="8"/>
      <c r="AX6" s="8">
        <v>10</v>
      </c>
      <c r="AY6" s="8"/>
      <c r="AZ6" s="8">
        <v>1</v>
      </c>
      <c r="BA6" s="8">
        <v>2</v>
      </c>
      <c r="BB6" s="8">
        <v>3</v>
      </c>
      <c r="BC6" s="8">
        <v>4</v>
      </c>
      <c r="BD6" s="8">
        <v>5</v>
      </c>
      <c r="BE6" s="8">
        <v>6</v>
      </c>
      <c r="BF6" s="8">
        <v>7</v>
      </c>
      <c r="BG6" s="8">
        <v>8</v>
      </c>
      <c r="BH6" s="8">
        <v>9</v>
      </c>
      <c r="BI6" s="8">
        <v>10</v>
      </c>
      <c r="BJ6" s="8">
        <v>1</v>
      </c>
      <c r="BK6" s="8">
        <v>2</v>
      </c>
      <c r="BL6" s="8">
        <v>3</v>
      </c>
      <c r="BM6" s="8">
        <v>4</v>
      </c>
      <c r="BN6" s="8">
        <v>5</v>
      </c>
      <c r="BO6" s="8">
        <v>6</v>
      </c>
      <c r="BP6" s="8">
        <v>7</v>
      </c>
      <c r="BQ6" s="8">
        <v>8</v>
      </c>
      <c r="BR6" s="8">
        <v>9</v>
      </c>
      <c r="BS6" s="8">
        <v>10</v>
      </c>
      <c r="BT6" s="8">
        <v>1</v>
      </c>
      <c r="BU6" s="8"/>
      <c r="BV6" s="8">
        <v>2</v>
      </c>
      <c r="BW6" s="8"/>
      <c r="BX6" s="8">
        <v>3</v>
      </c>
      <c r="BY6" s="8"/>
      <c r="BZ6" s="8">
        <v>4</v>
      </c>
      <c r="CA6" s="8"/>
      <c r="CB6" s="8">
        <v>5</v>
      </c>
      <c r="CC6" s="8"/>
      <c r="CD6" s="8">
        <v>6</v>
      </c>
      <c r="CE6" s="8"/>
      <c r="CF6" s="8">
        <v>7</v>
      </c>
      <c r="CG6" s="8"/>
      <c r="CH6" s="8">
        <v>8</v>
      </c>
      <c r="CI6" s="8"/>
      <c r="CJ6" s="8">
        <v>9</v>
      </c>
      <c r="CK6" s="8"/>
      <c r="CL6" s="8">
        <v>10</v>
      </c>
      <c r="CM6" s="8"/>
      <c r="CN6" s="8">
        <v>1</v>
      </c>
      <c r="CO6" s="8"/>
      <c r="CP6" s="8" t="s">
        <v>10</v>
      </c>
      <c r="CQ6" s="8">
        <v>2</v>
      </c>
      <c r="CR6" s="8"/>
      <c r="CS6" s="8" t="s">
        <v>10</v>
      </c>
      <c r="CT6" s="8">
        <v>3</v>
      </c>
      <c r="CU6" s="8"/>
      <c r="CV6" s="8" t="s">
        <v>10</v>
      </c>
      <c r="CW6" s="8">
        <v>4</v>
      </c>
      <c r="CX6" s="8"/>
      <c r="CY6" s="8" t="s">
        <v>10</v>
      </c>
      <c r="CZ6" s="8">
        <v>5</v>
      </c>
      <c r="DA6" s="8"/>
      <c r="DB6" s="8" t="s">
        <v>10</v>
      </c>
      <c r="DC6" s="8">
        <v>6</v>
      </c>
      <c r="DD6" s="8"/>
      <c r="DE6" s="8" t="s">
        <v>10</v>
      </c>
      <c r="DF6" s="8">
        <v>7</v>
      </c>
      <c r="DG6" s="8"/>
      <c r="DH6" s="8" t="s">
        <v>10</v>
      </c>
      <c r="DI6" s="8">
        <v>8</v>
      </c>
      <c r="DJ6" s="8"/>
      <c r="DK6" s="8" t="s">
        <v>10</v>
      </c>
      <c r="DL6" s="8">
        <v>9</v>
      </c>
      <c r="DM6" s="8"/>
      <c r="DN6" s="8" t="s">
        <v>10</v>
      </c>
      <c r="DO6" s="8">
        <v>10</v>
      </c>
      <c r="DP6" s="8"/>
      <c r="DQ6" s="8" t="s">
        <v>10</v>
      </c>
      <c r="DR6" s="8">
        <v>1</v>
      </c>
      <c r="DS6" s="8">
        <v>2</v>
      </c>
      <c r="DT6" s="8">
        <v>3</v>
      </c>
      <c r="DU6" s="8">
        <v>4</v>
      </c>
      <c r="DV6" s="8">
        <v>5</v>
      </c>
      <c r="DW6" s="8">
        <v>6</v>
      </c>
      <c r="DX6" s="8">
        <v>7</v>
      </c>
      <c r="DY6" s="8">
        <v>8</v>
      </c>
      <c r="DZ6" s="8">
        <v>9</v>
      </c>
      <c r="EA6" s="8">
        <v>10</v>
      </c>
      <c r="EB6" s="8">
        <v>1</v>
      </c>
      <c r="EC6" s="8"/>
      <c r="ED6" s="8">
        <v>2</v>
      </c>
      <c r="EE6" s="8"/>
      <c r="EF6" s="8">
        <v>3</v>
      </c>
      <c r="EG6" s="8"/>
      <c r="EH6" s="8">
        <v>4</v>
      </c>
      <c r="EI6" s="8"/>
      <c r="EJ6" s="8">
        <v>5</v>
      </c>
      <c r="EK6" s="8"/>
      <c r="EL6" s="14">
        <v>6</v>
      </c>
      <c r="EM6" s="14"/>
      <c r="EN6" s="14">
        <v>7</v>
      </c>
      <c r="EO6" s="14"/>
      <c r="EP6" s="14">
        <v>8</v>
      </c>
      <c r="EQ6" s="14"/>
      <c r="ER6" s="14">
        <v>9</v>
      </c>
      <c r="ES6" s="14"/>
      <c r="ET6" s="14">
        <v>10</v>
      </c>
      <c r="EV6" s="14">
        <v>1</v>
      </c>
      <c r="EW6" s="14">
        <v>2</v>
      </c>
      <c r="EX6" s="14">
        <v>3</v>
      </c>
      <c r="EY6" s="14">
        <v>4</v>
      </c>
      <c r="EZ6" s="14">
        <v>5</v>
      </c>
      <c r="FA6" s="14">
        <v>6</v>
      </c>
      <c r="FB6" s="14">
        <v>7</v>
      </c>
      <c r="FC6" s="14">
        <v>8</v>
      </c>
      <c r="FD6" s="14">
        <v>9</v>
      </c>
      <c r="FE6" s="14">
        <v>10</v>
      </c>
      <c r="FF6" s="20">
        <v>1</v>
      </c>
      <c r="FG6" s="20"/>
      <c r="FH6" s="20">
        <v>2</v>
      </c>
      <c r="FI6" s="20"/>
      <c r="FJ6" s="20">
        <v>3</v>
      </c>
      <c r="FK6" s="20"/>
      <c r="FL6" s="20">
        <v>4</v>
      </c>
      <c r="FM6" s="21"/>
      <c r="FN6" s="21">
        <v>5</v>
      </c>
      <c r="FO6" s="21"/>
      <c r="FP6" s="21">
        <v>6</v>
      </c>
      <c r="FQ6" s="21"/>
      <c r="FR6" s="21">
        <v>7</v>
      </c>
      <c r="FS6" s="21"/>
      <c r="FT6" s="21">
        <v>8</v>
      </c>
      <c r="FU6" s="21"/>
      <c r="FV6" s="21">
        <v>9</v>
      </c>
      <c r="FW6" s="21"/>
      <c r="FX6" s="21">
        <v>10</v>
      </c>
      <c r="FY6" s="21"/>
      <c r="FZ6" s="20">
        <v>1</v>
      </c>
      <c r="GA6" s="20">
        <v>2</v>
      </c>
      <c r="GB6" s="20">
        <v>3</v>
      </c>
      <c r="GC6" s="20">
        <v>4</v>
      </c>
      <c r="GD6" s="20">
        <v>5</v>
      </c>
      <c r="GE6" s="20">
        <v>6</v>
      </c>
      <c r="GF6" s="20">
        <v>7</v>
      </c>
      <c r="GG6" s="20">
        <v>8</v>
      </c>
      <c r="GH6" s="20">
        <v>9</v>
      </c>
      <c r="GI6" s="20">
        <v>10</v>
      </c>
      <c r="GJ6" s="20">
        <v>1</v>
      </c>
      <c r="GK6" s="20">
        <v>2</v>
      </c>
      <c r="GL6" s="20">
        <v>3</v>
      </c>
      <c r="GM6" s="20">
        <v>4</v>
      </c>
      <c r="GN6" s="20">
        <v>5</v>
      </c>
      <c r="GO6" s="20">
        <v>6</v>
      </c>
      <c r="GP6" s="20">
        <v>7</v>
      </c>
      <c r="GQ6" s="20">
        <v>8</v>
      </c>
      <c r="GR6" s="20">
        <v>9</v>
      </c>
      <c r="GS6" s="20">
        <v>10</v>
      </c>
      <c r="GT6" s="20">
        <v>1</v>
      </c>
      <c r="GU6" s="20">
        <v>2</v>
      </c>
      <c r="GV6" s="20">
        <v>3</v>
      </c>
      <c r="GW6" s="20">
        <v>4</v>
      </c>
      <c r="GX6" s="20">
        <v>5</v>
      </c>
      <c r="GY6" s="20">
        <v>6</v>
      </c>
      <c r="GZ6" s="20">
        <v>7</v>
      </c>
      <c r="HA6" s="20">
        <v>8</v>
      </c>
      <c r="HB6" s="20">
        <v>9</v>
      </c>
      <c r="HC6" s="20">
        <v>10</v>
      </c>
      <c r="HD6" s="20">
        <v>1</v>
      </c>
      <c r="HE6" s="20">
        <v>2</v>
      </c>
      <c r="HF6" s="20">
        <v>3</v>
      </c>
      <c r="HG6" s="20">
        <v>4</v>
      </c>
      <c r="HH6" s="20">
        <v>5</v>
      </c>
      <c r="HI6" s="20">
        <v>6</v>
      </c>
      <c r="HJ6" s="20">
        <v>7</v>
      </c>
      <c r="HK6" s="20">
        <v>8</v>
      </c>
      <c r="HL6" s="20">
        <v>9</v>
      </c>
      <c r="HM6" s="20">
        <v>10</v>
      </c>
      <c r="HN6" s="20">
        <v>1</v>
      </c>
      <c r="HO6" s="20">
        <v>2</v>
      </c>
      <c r="HP6" s="20">
        <v>3</v>
      </c>
      <c r="HQ6" s="20">
        <v>4</v>
      </c>
      <c r="HR6" s="20">
        <v>5</v>
      </c>
      <c r="HS6" s="20">
        <v>6</v>
      </c>
      <c r="HT6" s="20">
        <v>7</v>
      </c>
      <c r="HU6" s="20">
        <v>8</v>
      </c>
      <c r="HV6" s="20">
        <v>9</v>
      </c>
      <c r="HW6" s="20">
        <v>10</v>
      </c>
      <c r="HX6" s="20">
        <v>1</v>
      </c>
      <c r="HY6" s="14"/>
      <c r="HZ6" s="20">
        <v>2</v>
      </c>
      <c r="IA6" s="14"/>
      <c r="IB6" s="20">
        <v>3</v>
      </c>
      <c r="IC6" s="14"/>
      <c r="ID6" s="14">
        <v>4</v>
      </c>
      <c r="IE6" s="14"/>
      <c r="IF6" s="14">
        <v>5</v>
      </c>
      <c r="IG6" s="14"/>
      <c r="IH6" s="14">
        <v>6</v>
      </c>
      <c r="II6" s="14"/>
      <c r="IJ6" s="14">
        <v>7</v>
      </c>
      <c r="IK6" s="14"/>
      <c r="IL6" s="14">
        <v>8</v>
      </c>
      <c r="IM6" s="14"/>
      <c r="IN6" s="14">
        <v>9</v>
      </c>
      <c r="IO6" s="14"/>
      <c r="IP6" s="14">
        <v>10</v>
      </c>
      <c r="IQ6" s="14"/>
    </row>
    <row r="7" spans="1:251" ht="11.25" customHeight="1">
      <c r="A7" s="5">
        <v>40491</v>
      </c>
      <c r="B7" s="11">
        <v>25.9</v>
      </c>
      <c r="C7" s="11">
        <v>32</v>
      </c>
      <c r="D7" s="11">
        <v>22.9</v>
      </c>
      <c r="E7" s="11">
        <v>17</v>
      </c>
      <c r="F7" s="11">
        <v>32.200000000000003</v>
      </c>
      <c r="G7" s="11">
        <v>32.5</v>
      </c>
      <c r="H7" s="11">
        <v>21.7</v>
      </c>
      <c r="I7" s="11">
        <v>30.6</v>
      </c>
      <c r="J7" s="11">
        <v>24.9</v>
      </c>
      <c r="K7" s="11">
        <v>22.3</v>
      </c>
      <c r="L7" s="4">
        <v>4</v>
      </c>
      <c r="M7" s="4">
        <v>3</v>
      </c>
      <c r="N7" s="4">
        <v>3</v>
      </c>
      <c r="O7" s="4">
        <v>3</v>
      </c>
      <c r="P7" s="4">
        <v>5</v>
      </c>
      <c r="Q7" s="4">
        <v>3</v>
      </c>
      <c r="R7" s="4">
        <v>3</v>
      </c>
      <c r="S7" s="4">
        <v>4</v>
      </c>
      <c r="T7" s="4">
        <v>3</v>
      </c>
      <c r="U7" s="4">
        <v>3</v>
      </c>
      <c r="V7" s="10">
        <v>29.66</v>
      </c>
      <c r="W7" s="10">
        <v>10.52</v>
      </c>
      <c r="X7" s="10">
        <v>8.35</v>
      </c>
      <c r="Y7" s="10">
        <v>14.58</v>
      </c>
      <c r="Z7" s="10">
        <v>36.69</v>
      </c>
      <c r="AA7" s="10">
        <v>14.12</v>
      </c>
      <c r="AB7" s="10">
        <v>15.98</v>
      </c>
      <c r="AC7" s="10">
        <v>31.61</v>
      </c>
      <c r="AD7" s="10">
        <v>6.27</v>
      </c>
      <c r="AE7" s="10">
        <v>9.06</v>
      </c>
      <c r="AF7" s="10">
        <v>2.06</v>
      </c>
      <c r="AG7" s="10">
        <v>0.27</v>
      </c>
      <c r="AH7" s="10">
        <v>1.5</v>
      </c>
      <c r="AI7" s="10">
        <v>0.25</v>
      </c>
      <c r="AJ7" s="10">
        <v>1.23</v>
      </c>
      <c r="AK7" s="10">
        <v>0.18</v>
      </c>
      <c r="AL7" s="10">
        <v>0.97</v>
      </c>
      <c r="AM7" s="10">
        <v>0.13</v>
      </c>
      <c r="AN7" s="10">
        <v>3.15</v>
      </c>
      <c r="AO7" s="10">
        <v>0.41</v>
      </c>
      <c r="AP7" s="10">
        <v>1.56</v>
      </c>
      <c r="AQ7" s="10">
        <v>0.2</v>
      </c>
      <c r="AR7" s="10">
        <v>1.38</v>
      </c>
      <c r="AS7" s="10">
        <v>0.19</v>
      </c>
      <c r="AT7" s="10">
        <v>1.87</v>
      </c>
      <c r="AU7" s="10">
        <v>0.26</v>
      </c>
      <c r="AV7" s="10">
        <v>1.06</v>
      </c>
      <c r="AW7" s="10">
        <v>0.14000000000000001</v>
      </c>
      <c r="AX7" s="10">
        <v>0.88</v>
      </c>
      <c r="AY7" s="10">
        <v>0.11</v>
      </c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0">
        <v>1.1299999999999999</v>
      </c>
      <c r="BU7" s="10">
        <v>0.11</v>
      </c>
      <c r="BV7" s="10">
        <v>1</v>
      </c>
      <c r="BW7" s="10">
        <v>0.1</v>
      </c>
      <c r="BX7" s="10">
        <v>1.04</v>
      </c>
      <c r="BY7" s="10">
        <v>0.12</v>
      </c>
      <c r="BZ7" s="10">
        <v>0.78</v>
      </c>
      <c r="CA7" s="10">
        <v>0.08</v>
      </c>
      <c r="CB7" s="10">
        <v>1.53</v>
      </c>
      <c r="CC7" s="10">
        <v>0.17</v>
      </c>
      <c r="CD7" s="10">
        <v>0.66</v>
      </c>
      <c r="CE7" s="10">
        <v>0.08</v>
      </c>
      <c r="CF7" s="10">
        <v>0.55000000000000004</v>
      </c>
      <c r="CG7" s="10">
        <v>0.06</v>
      </c>
      <c r="CH7" s="10">
        <v>0.98</v>
      </c>
      <c r="CI7" s="10">
        <v>0.1</v>
      </c>
      <c r="CJ7" s="10">
        <v>0.48</v>
      </c>
      <c r="CK7" s="10">
        <v>0.05</v>
      </c>
      <c r="CL7" s="10">
        <v>0.6</v>
      </c>
      <c r="CM7" s="10">
        <v>0.08</v>
      </c>
      <c r="CN7" s="13">
        <v>7.8</v>
      </c>
      <c r="CO7" s="13"/>
      <c r="CP7" s="10">
        <f>AVERAGE(CN7,CO7)</f>
        <v>7.8</v>
      </c>
      <c r="CQ7" s="13">
        <v>5.4</v>
      </c>
      <c r="CR7" s="13"/>
      <c r="CS7" s="10">
        <f>AVERAGE(CQ7,CR7)</f>
        <v>5.4</v>
      </c>
      <c r="CT7" s="13">
        <v>6.9</v>
      </c>
      <c r="CU7" s="13"/>
      <c r="CV7" s="10">
        <f>AVERAGE(CT7,CU7)</f>
        <v>6.9</v>
      </c>
      <c r="CW7" s="11">
        <v>4.5999999999999996</v>
      </c>
      <c r="CX7" s="11"/>
      <c r="CY7" s="10">
        <f>AVERAGE(CW7,CX7)</f>
        <v>4.5999999999999996</v>
      </c>
      <c r="CZ7" s="11">
        <v>7.1</v>
      </c>
      <c r="DA7" s="11"/>
      <c r="DB7" s="10">
        <f>AVERAGE(CZ7,DA7)</f>
        <v>7.1</v>
      </c>
      <c r="DC7" s="11">
        <v>4.5999999999999996</v>
      </c>
      <c r="DD7" s="11"/>
      <c r="DE7" s="12">
        <f>AVERAGE(DC7,DD7)</f>
        <v>4.5999999999999996</v>
      </c>
      <c r="DF7" s="11">
        <v>4.5</v>
      </c>
      <c r="DG7" s="11"/>
      <c r="DH7" s="10">
        <f>AVERAGE(DF7,DG7)</f>
        <v>4.5</v>
      </c>
      <c r="DI7" s="11">
        <v>5.3</v>
      </c>
      <c r="DJ7" s="11"/>
      <c r="DK7" s="10">
        <f>AVERAGE(DI7,DJ7)</f>
        <v>5.3</v>
      </c>
      <c r="DL7" s="11">
        <v>4.3</v>
      </c>
      <c r="DM7" s="11"/>
      <c r="DN7" s="10">
        <f>AVERAGE(DL7,DM7)</f>
        <v>4.3</v>
      </c>
      <c r="DO7" s="11">
        <v>4.5999999999999996</v>
      </c>
      <c r="DP7" s="11"/>
      <c r="DQ7" s="10">
        <f>AVERAGE(DO7,DP7)</f>
        <v>4.5999999999999996</v>
      </c>
      <c r="DR7" s="4"/>
      <c r="DS7" s="4"/>
      <c r="DT7" s="4"/>
      <c r="DU7" s="4"/>
      <c r="DV7" s="4"/>
      <c r="DW7" s="4"/>
      <c r="DX7" s="4"/>
      <c r="DY7" s="4"/>
      <c r="DZ7" s="4"/>
      <c r="EA7" s="4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5"/>
      <c r="EV7" s="4"/>
      <c r="EW7" s="4"/>
      <c r="EX7" s="4"/>
      <c r="EY7" s="4"/>
      <c r="EZ7" s="4"/>
      <c r="FA7" s="4"/>
      <c r="FB7" s="4"/>
      <c r="FC7" s="4"/>
      <c r="FD7" s="4"/>
      <c r="FE7" s="4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4"/>
      <c r="GU7" s="4"/>
      <c r="GV7" s="4"/>
      <c r="GW7" s="4"/>
      <c r="GX7" s="4"/>
      <c r="GY7" s="4"/>
      <c r="GZ7" s="4"/>
      <c r="HA7" s="4"/>
      <c r="HB7" s="4"/>
      <c r="HC7" s="4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11.25" customHeight="1">
      <c r="A8" s="5">
        <v>40505</v>
      </c>
      <c r="B8" s="11">
        <v>29.5</v>
      </c>
      <c r="C8" s="11">
        <v>28.5</v>
      </c>
      <c r="D8" s="11">
        <v>25.3</v>
      </c>
      <c r="E8" s="11">
        <v>34</v>
      </c>
      <c r="F8" s="11">
        <v>29</v>
      </c>
      <c r="G8" s="11">
        <v>29.3</v>
      </c>
      <c r="H8" s="11">
        <v>33.200000000000003</v>
      </c>
      <c r="I8" s="11">
        <v>39.299999999999997</v>
      </c>
      <c r="J8" s="11">
        <v>34.5</v>
      </c>
      <c r="K8" s="11">
        <v>23.5</v>
      </c>
      <c r="L8" s="4">
        <v>4</v>
      </c>
      <c r="M8" s="4">
        <v>4</v>
      </c>
      <c r="N8" s="4">
        <v>3</v>
      </c>
      <c r="O8" s="4">
        <v>4</v>
      </c>
      <c r="P8" s="4">
        <v>4</v>
      </c>
      <c r="Q8" s="4">
        <v>3</v>
      </c>
      <c r="R8" s="4">
        <v>4</v>
      </c>
      <c r="S8" s="4">
        <v>5</v>
      </c>
      <c r="T8" s="4">
        <v>5</v>
      </c>
      <c r="U8" s="4">
        <v>3</v>
      </c>
      <c r="V8" s="10">
        <v>43.41</v>
      </c>
      <c r="W8" s="10">
        <v>20.7</v>
      </c>
      <c r="X8" s="10">
        <v>8.25</v>
      </c>
      <c r="Y8" s="10">
        <v>35.89</v>
      </c>
      <c r="Z8" s="10">
        <v>11.97</v>
      </c>
      <c r="AA8" s="10">
        <v>7.35</v>
      </c>
      <c r="AB8" s="10">
        <v>22.27</v>
      </c>
      <c r="AC8" s="10">
        <v>53.35</v>
      </c>
      <c r="AD8" s="10">
        <v>29.13</v>
      </c>
      <c r="AE8" s="10">
        <v>7.23</v>
      </c>
      <c r="AF8" s="12">
        <v>2.4700000000000002</v>
      </c>
      <c r="AG8" s="12">
        <v>0.38</v>
      </c>
      <c r="AH8" s="12">
        <v>1.86</v>
      </c>
      <c r="AI8" s="12">
        <v>0.28000000000000003</v>
      </c>
      <c r="AJ8" s="12">
        <v>1.01</v>
      </c>
      <c r="AK8" s="12">
        <v>0.19</v>
      </c>
      <c r="AL8" s="12">
        <v>2.5299999999999998</v>
      </c>
      <c r="AM8" s="12">
        <v>0.44</v>
      </c>
      <c r="AN8" s="12">
        <v>0.9</v>
      </c>
      <c r="AO8" s="12">
        <v>0.14000000000000001</v>
      </c>
      <c r="AP8" s="12">
        <v>1.21</v>
      </c>
      <c r="AQ8" s="12">
        <v>0.23</v>
      </c>
      <c r="AR8" s="12">
        <v>2.2200000000000002</v>
      </c>
      <c r="AS8" s="12">
        <v>0.34</v>
      </c>
      <c r="AT8" s="12">
        <v>3.8</v>
      </c>
      <c r="AU8" s="12">
        <v>0.56999999999999995</v>
      </c>
      <c r="AV8" s="12">
        <v>2.71</v>
      </c>
      <c r="AW8" s="12">
        <v>0.39</v>
      </c>
      <c r="AX8" s="12">
        <v>1.37</v>
      </c>
      <c r="AY8" s="12">
        <v>0.17</v>
      </c>
      <c r="AZ8" s="11">
        <v>24</v>
      </c>
      <c r="BA8" s="11">
        <v>24.3</v>
      </c>
      <c r="BB8" s="11">
        <v>20.2</v>
      </c>
      <c r="BC8" s="11">
        <v>29.5</v>
      </c>
      <c r="BD8" s="11">
        <v>14.4</v>
      </c>
      <c r="BE8" s="11">
        <v>25</v>
      </c>
      <c r="BF8" s="11">
        <v>27.5</v>
      </c>
      <c r="BG8" s="11">
        <v>33</v>
      </c>
      <c r="BH8" s="11">
        <v>29.7</v>
      </c>
      <c r="BI8" s="11">
        <v>18</v>
      </c>
      <c r="BJ8" s="11">
        <v>1.3</v>
      </c>
      <c r="BK8" s="11">
        <v>1</v>
      </c>
      <c r="BL8" s="11">
        <v>0.8</v>
      </c>
      <c r="BM8" s="11">
        <v>1.2</v>
      </c>
      <c r="BN8" s="11">
        <v>0.9</v>
      </c>
      <c r="BO8" s="11">
        <v>0.9</v>
      </c>
      <c r="BP8" s="11">
        <v>1</v>
      </c>
      <c r="BQ8" s="11">
        <v>1.1000000000000001</v>
      </c>
      <c r="BR8" s="11">
        <v>1.2</v>
      </c>
      <c r="BS8" s="11">
        <v>0.8</v>
      </c>
      <c r="BT8" s="10">
        <v>1.56</v>
      </c>
      <c r="BU8" s="10">
        <v>0.22</v>
      </c>
      <c r="BV8" s="10">
        <v>0.84</v>
      </c>
      <c r="BW8" s="10">
        <v>0.11</v>
      </c>
      <c r="BX8" s="10">
        <v>0.81</v>
      </c>
      <c r="BY8" s="10">
        <v>0.1</v>
      </c>
      <c r="BZ8" s="10">
        <v>1.31</v>
      </c>
      <c r="CA8" s="10">
        <v>0.2</v>
      </c>
      <c r="CB8" s="10">
        <v>0.66</v>
      </c>
      <c r="CC8" s="10">
        <v>0.11</v>
      </c>
      <c r="CD8" s="10">
        <v>0.68</v>
      </c>
      <c r="CE8" s="10">
        <v>0.12</v>
      </c>
      <c r="CF8" s="10">
        <v>1.08</v>
      </c>
      <c r="CG8" s="10">
        <v>0.18</v>
      </c>
      <c r="CH8" s="10">
        <v>1.97</v>
      </c>
      <c r="CI8" s="10">
        <v>0.32</v>
      </c>
      <c r="CJ8" s="10">
        <v>1.33</v>
      </c>
      <c r="CK8" s="10">
        <v>0.21</v>
      </c>
      <c r="CL8" s="10">
        <v>0.96</v>
      </c>
      <c r="CM8" s="10">
        <v>0.08</v>
      </c>
      <c r="CN8" s="13">
        <v>7.8</v>
      </c>
      <c r="CO8" s="13">
        <v>5.9</v>
      </c>
      <c r="CP8" s="10">
        <f t="shared" ref="CP8:CP22" si="0">AVERAGE(CN8,CO8)</f>
        <v>6.85</v>
      </c>
      <c r="CQ8" s="13">
        <v>6.6</v>
      </c>
      <c r="CR8" s="13">
        <v>5.0999999999999996</v>
      </c>
      <c r="CS8" s="10">
        <f t="shared" ref="CS8:CS22" si="1">AVERAGE(CQ8,CR8)</f>
        <v>5.85</v>
      </c>
      <c r="CT8" s="13">
        <v>5.7</v>
      </c>
      <c r="CU8" s="13">
        <v>4.0999999999999996</v>
      </c>
      <c r="CV8" s="10">
        <f t="shared" ref="CV8:CV22" si="2">AVERAGE(CT8,CU8)</f>
        <v>4.9000000000000004</v>
      </c>
      <c r="CW8" s="11">
        <v>6.7</v>
      </c>
      <c r="CX8" s="11">
        <v>5.5</v>
      </c>
      <c r="CY8" s="10">
        <f t="shared" ref="CY8:CY22" si="3">AVERAGE(CW8,CX8)</f>
        <v>6.1</v>
      </c>
      <c r="CZ8" s="11">
        <v>5.5</v>
      </c>
      <c r="DA8" s="11">
        <v>3.8</v>
      </c>
      <c r="DB8" s="10">
        <f t="shared" ref="DB8:DB22" si="4">AVERAGE(CZ8,DA8)</f>
        <v>4.6500000000000004</v>
      </c>
      <c r="DC8" s="11">
        <v>4.9000000000000004</v>
      </c>
      <c r="DD8" s="11">
        <v>3.9</v>
      </c>
      <c r="DE8" s="12">
        <f t="shared" ref="DE8:DE22" si="5">AVERAGE(DC8,DD8)</f>
        <v>4.4000000000000004</v>
      </c>
      <c r="DF8" s="11">
        <v>5.0999999999999996</v>
      </c>
      <c r="DG8" s="11">
        <v>4.5</v>
      </c>
      <c r="DH8" s="10">
        <f t="shared" ref="DH8:DH22" si="6">AVERAGE(DF8,DG8)</f>
        <v>4.8</v>
      </c>
      <c r="DI8" s="11">
        <v>7.1</v>
      </c>
      <c r="DJ8" s="11">
        <v>6.8</v>
      </c>
      <c r="DK8" s="10">
        <f t="shared" ref="DK8:DK22" si="7">AVERAGE(DI8,DJ8)</f>
        <v>6.9499999999999993</v>
      </c>
      <c r="DL8" s="11">
        <v>6.3</v>
      </c>
      <c r="DM8" s="11">
        <v>5.7</v>
      </c>
      <c r="DN8" s="10">
        <f t="shared" ref="DN8:DN22" si="8">AVERAGE(DL8,DM8)</f>
        <v>6</v>
      </c>
      <c r="DO8" s="11">
        <v>6.3</v>
      </c>
      <c r="DP8" s="11">
        <v>4.5999999999999996</v>
      </c>
      <c r="DQ8" s="10">
        <f t="shared" ref="DQ8:DQ22" si="9">AVERAGE(DO8,DP8)</f>
        <v>5.4499999999999993</v>
      </c>
      <c r="DR8" s="4"/>
      <c r="DS8" s="4"/>
      <c r="DT8" s="4"/>
      <c r="DU8" s="4"/>
      <c r="DV8" s="4"/>
      <c r="DW8" s="4"/>
      <c r="DX8" s="4"/>
      <c r="DY8" s="4"/>
      <c r="DZ8" s="4"/>
      <c r="EA8" s="4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5"/>
      <c r="EV8" s="4"/>
      <c r="EW8" s="4"/>
      <c r="EX8" s="4"/>
      <c r="EY8" s="4"/>
      <c r="EZ8" s="4"/>
      <c r="FA8" s="4"/>
      <c r="FB8" s="4"/>
      <c r="FC8" s="4"/>
      <c r="FD8" s="4"/>
      <c r="FE8" s="4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4"/>
      <c r="GU8" s="4"/>
      <c r="GV8" s="4"/>
      <c r="GW8" s="4"/>
      <c r="GX8" s="4"/>
      <c r="GY8" s="4"/>
      <c r="GZ8" s="4"/>
      <c r="HA8" s="4"/>
      <c r="HB8" s="4"/>
      <c r="HC8" s="4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11.25" customHeight="1">
      <c r="A9" s="5">
        <v>40519</v>
      </c>
      <c r="B9" s="11">
        <v>42.5</v>
      </c>
      <c r="C9" s="11">
        <v>31</v>
      </c>
      <c r="D9" s="11">
        <v>17.5</v>
      </c>
      <c r="E9" s="11">
        <v>15</v>
      </c>
      <c r="F9" s="11">
        <v>36</v>
      </c>
      <c r="G9" s="11">
        <v>37.200000000000003</v>
      </c>
      <c r="H9" s="11">
        <v>31.4</v>
      </c>
      <c r="I9" s="11">
        <v>29.5</v>
      </c>
      <c r="J9" s="11">
        <v>30.2</v>
      </c>
      <c r="K9" s="11">
        <v>43.2</v>
      </c>
      <c r="L9" s="4">
        <v>4</v>
      </c>
      <c r="M9" s="4">
        <v>5</v>
      </c>
      <c r="N9" s="4">
        <v>3</v>
      </c>
      <c r="O9" s="4">
        <v>3</v>
      </c>
      <c r="P9" s="4">
        <v>4</v>
      </c>
      <c r="Q9" s="4">
        <v>5</v>
      </c>
      <c r="R9" s="4">
        <v>4</v>
      </c>
      <c r="S9" s="4">
        <v>4</v>
      </c>
      <c r="T9" s="4">
        <v>4</v>
      </c>
      <c r="U9" s="4">
        <v>5</v>
      </c>
      <c r="V9" s="12">
        <v>73.86</v>
      </c>
      <c r="W9" s="12">
        <v>34.11</v>
      </c>
      <c r="X9" s="12">
        <v>4.5199999999999996</v>
      </c>
      <c r="Y9" s="12">
        <v>7.4</v>
      </c>
      <c r="Z9" s="12">
        <v>14.06</v>
      </c>
      <c r="AA9" s="12">
        <v>43.26</v>
      </c>
      <c r="AB9" s="12">
        <v>24.5</v>
      </c>
      <c r="AC9" s="12">
        <v>20.170000000000002</v>
      </c>
      <c r="AD9" s="12">
        <v>22.57</v>
      </c>
      <c r="AE9" s="12">
        <v>50.8</v>
      </c>
      <c r="AF9" s="12">
        <v>5.51</v>
      </c>
      <c r="AG9" s="12">
        <v>0.9</v>
      </c>
      <c r="AH9" s="12">
        <v>2.63</v>
      </c>
      <c r="AI9" s="12">
        <v>0.4</v>
      </c>
      <c r="AJ9" s="12">
        <v>0.69</v>
      </c>
      <c r="AK9" s="12">
        <v>0.1</v>
      </c>
      <c r="AL9" s="12">
        <v>0.59</v>
      </c>
      <c r="AM9" s="12">
        <v>0.1</v>
      </c>
      <c r="AN9" s="12">
        <v>2.1800000000000002</v>
      </c>
      <c r="AO9" s="12">
        <v>0.3</v>
      </c>
      <c r="AP9" s="12">
        <v>3.78</v>
      </c>
      <c r="AQ9" s="12">
        <v>0.5</v>
      </c>
      <c r="AR9" s="12">
        <v>2.37</v>
      </c>
      <c r="AS9" s="12">
        <v>0.3</v>
      </c>
      <c r="AT9" s="12">
        <v>1.67</v>
      </c>
      <c r="AU9" s="12">
        <v>0.2</v>
      </c>
      <c r="AV9" s="12">
        <v>1.41</v>
      </c>
      <c r="AW9" s="12">
        <v>0.3</v>
      </c>
      <c r="AX9" s="12">
        <v>3.99</v>
      </c>
      <c r="AY9" s="12">
        <v>0.7</v>
      </c>
      <c r="AZ9" s="13">
        <v>37.299999999999997</v>
      </c>
      <c r="BA9" s="13">
        <v>25.5</v>
      </c>
      <c r="BB9" s="13">
        <v>13.7</v>
      </c>
      <c r="BC9" s="13">
        <v>11.3</v>
      </c>
      <c r="BD9" s="13">
        <v>30.5</v>
      </c>
      <c r="BE9" s="13">
        <v>32</v>
      </c>
      <c r="BF9" s="13">
        <v>25.7</v>
      </c>
      <c r="BG9" s="13">
        <v>23.7</v>
      </c>
      <c r="BH9" s="13">
        <v>24.2</v>
      </c>
      <c r="BI9" s="13">
        <v>36.6</v>
      </c>
      <c r="BJ9" s="11">
        <v>1.5</v>
      </c>
      <c r="BK9" s="11">
        <v>1.2</v>
      </c>
      <c r="BL9" s="11">
        <v>0.7</v>
      </c>
      <c r="BM9" s="11">
        <v>0.8</v>
      </c>
      <c r="BN9" s="11">
        <v>0.9</v>
      </c>
      <c r="BO9" s="11">
        <v>1.2</v>
      </c>
      <c r="BP9" s="11">
        <v>1.1000000000000001</v>
      </c>
      <c r="BQ9" s="11">
        <v>0.8</v>
      </c>
      <c r="BR9" s="11">
        <v>0.7</v>
      </c>
      <c r="BS9" s="11">
        <v>1.3</v>
      </c>
      <c r="BT9" s="10">
        <v>2.33</v>
      </c>
      <c r="BU9" s="10">
        <v>0.4</v>
      </c>
      <c r="BV9" s="10">
        <v>1.43</v>
      </c>
      <c r="BW9" s="10">
        <v>0.2</v>
      </c>
      <c r="BX9" s="10">
        <v>0.38</v>
      </c>
      <c r="BY9" s="10">
        <v>0.1</v>
      </c>
      <c r="BZ9" s="10">
        <v>0.47</v>
      </c>
      <c r="CA9" s="10">
        <v>0.1</v>
      </c>
      <c r="CB9" s="10">
        <v>1.23</v>
      </c>
      <c r="CC9" s="10">
        <v>0.2</v>
      </c>
      <c r="CD9" s="10">
        <v>1.61</v>
      </c>
      <c r="CE9" s="10">
        <v>0.3</v>
      </c>
      <c r="CF9" s="10">
        <v>1.67</v>
      </c>
      <c r="CG9" s="10">
        <v>0.4</v>
      </c>
      <c r="CH9" s="10">
        <v>1</v>
      </c>
      <c r="CI9" s="10">
        <v>0.2</v>
      </c>
      <c r="CJ9" s="10">
        <v>0.94</v>
      </c>
      <c r="CK9" s="10">
        <v>0.2</v>
      </c>
      <c r="CL9" s="10">
        <v>2.1</v>
      </c>
      <c r="CM9" s="10">
        <v>0.4</v>
      </c>
      <c r="CN9" s="13">
        <v>7.5</v>
      </c>
      <c r="CO9" s="13">
        <v>9.1999999999999993</v>
      </c>
      <c r="CP9" s="10">
        <f t="shared" si="0"/>
        <v>8.35</v>
      </c>
      <c r="CQ9" s="13">
        <v>5.3</v>
      </c>
      <c r="CR9" s="13">
        <v>7.8</v>
      </c>
      <c r="CS9" s="10">
        <f t="shared" si="1"/>
        <v>6.55</v>
      </c>
      <c r="CT9" s="13">
        <v>3.4</v>
      </c>
      <c r="CU9" s="13">
        <v>4.3</v>
      </c>
      <c r="CV9" s="10">
        <f t="shared" si="2"/>
        <v>3.8499999999999996</v>
      </c>
      <c r="CW9" s="11">
        <v>3.5</v>
      </c>
      <c r="CX9" s="11">
        <v>5</v>
      </c>
      <c r="CY9" s="10">
        <f t="shared" si="3"/>
        <v>4.25</v>
      </c>
      <c r="CZ9" s="11">
        <v>5.3</v>
      </c>
      <c r="DA9" s="11">
        <v>6.2</v>
      </c>
      <c r="DB9" s="10">
        <f t="shared" si="4"/>
        <v>5.75</v>
      </c>
      <c r="DC9" s="11">
        <v>5.7</v>
      </c>
      <c r="DD9" s="11">
        <v>8.1</v>
      </c>
      <c r="DE9" s="12">
        <f t="shared" si="5"/>
        <v>6.9</v>
      </c>
      <c r="DF9" s="11">
        <v>5.5</v>
      </c>
      <c r="DG9" s="11">
        <v>6.7</v>
      </c>
      <c r="DH9" s="10">
        <f t="shared" si="6"/>
        <v>6.1</v>
      </c>
      <c r="DI9" s="11">
        <v>4.4000000000000004</v>
      </c>
      <c r="DJ9" s="11">
        <v>5.7</v>
      </c>
      <c r="DK9" s="10">
        <f t="shared" si="7"/>
        <v>5.0500000000000007</v>
      </c>
      <c r="DL9" s="11">
        <v>4</v>
      </c>
      <c r="DM9" s="11">
        <v>5.3</v>
      </c>
      <c r="DN9" s="10">
        <f t="shared" si="8"/>
        <v>4.6500000000000004</v>
      </c>
      <c r="DO9" s="11">
        <v>6.1</v>
      </c>
      <c r="DP9" s="11">
        <v>7.3</v>
      </c>
      <c r="DQ9" s="10">
        <f t="shared" si="9"/>
        <v>6.6999999999999993</v>
      </c>
      <c r="DR9" s="4"/>
      <c r="DS9" s="4"/>
      <c r="DT9" s="4"/>
      <c r="DU9" s="4"/>
      <c r="DV9" s="4"/>
      <c r="DW9" s="4"/>
      <c r="DX9" s="4"/>
      <c r="DY9" s="4"/>
      <c r="DZ9" s="4"/>
      <c r="EA9" s="4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5"/>
      <c r="EV9" s="4"/>
      <c r="EW9" s="4"/>
      <c r="EX9" s="4"/>
      <c r="EY9" s="4"/>
      <c r="EZ9" s="4"/>
      <c r="FA9" s="4"/>
      <c r="FB9" s="4"/>
      <c r="FC9" s="4"/>
      <c r="FD9" s="4"/>
      <c r="FE9" s="4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4"/>
      <c r="GU9" s="4"/>
      <c r="GV9" s="4"/>
      <c r="GW9" s="4"/>
      <c r="GX9" s="4"/>
      <c r="GY9" s="4"/>
      <c r="GZ9" s="4"/>
      <c r="HA9" s="4"/>
      <c r="HB9" s="4"/>
      <c r="HC9" s="4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</row>
    <row r="10" spans="1:251" ht="11.25" customHeight="1">
      <c r="A10" s="5">
        <v>40533</v>
      </c>
      <c r="B10" s="11">
        <v>40</v>
      </c>
      <c r="C10" s="11">
        <v>50.4</v>
      </c>
      <c r="D10" s="11">
        <v>36</v>
      </c>
      <c r="E10" s="11">
        <v>37.5</v>
      </c>
      <c r="F10" s="11">
        <v>40.4</v>
      </c>
      <c r="G10" s="11">
        <v>42</v>
      </c>
      <c r="H10" s="11">
        <v>35.799999999999997</v>
      </c>
      <c r="I10" s="11">
        <v>36.299999999999997</v>
      </c>
      <c r="J10" s="11">
        <v>26.5</v>
      </c>
      <c r="K10" s="11">
        <v>34</v>
      </c>
      <c r="L10" s="4">
        <v>5</v>
      </c>
      <c r="M10" s="4">
        <v>5</v>
      </c>
      <c r="N10" s="4">
        <v>5</v>
      </c>
      <c r="O10" s="4">
        <v>5</v>
      </c>
      <c r="P10" s="4">
        <v>5</v>
      </c>
      <c r="Q10" s="4">
        <v>4</v>
      </c>
      <c r="R10" s="4">
        <v>4</v>
      </c>
      <c r="S10" s="4">
        <v>4</v>
      </c>
      <c r="T10" s="4">
        <v>4</v>
      </c>
      <c r="U10" s="4">
        <v>3</v>
      </c>
      <c r="V10" s="12">
        <v>45.83</v>
      </c>
      <c r="W10" s="12">
        <v>70.25</v>
      </c>
      <c r="X10" s="12">
        <v>26.74</v>
      </c>
      <c r="Y10" s="12">
        <v>41.91</v>
      </c>
      <c r="Z10" s="12">
        <v>36.119999999999997</v>
      </c>
      <c r="AA10" s="12">
        <v>47.2</v>
      </c>
      <c r="AB10" s="12">
        <v>24.9</v>
      </c>
      <c r="AC10" s="12">
        <v>35.04</v>
      </c>
      <c r="AD10" s="12">
        <v>33.01</v>
      </c>
      <c r="AE10" s="12">
        <v>13.69</v>
      </c>
      <c r="AF10" s="12">
        <v>4.33</v>
      </c>
      <c r="AG10" s="12">
        <v>0.72</v>
      </c>
      <c r="AH10" s="12">
        <v>5.85</v>
      </c>
      <c r="AI10" s="12">
        <v>0.95</v>
      </c>
      <c r="AJ10" s="12">
        <v>2.4700000000000002</v>
      </c>
      <c r="AK10" s="12">
        <v>0.42</v>
      </c>
      <c r="AL10" s="12">
        <v>3.89</v>
      </c>
      <c r="AM10" s="12">
        <v>0.65</v>
      </c>
      <c r="AN10" s="12">
        <v>2.93</v>
      </c>
      <c r="AO10" s="12">
        <v>0.49</v>
      </c>
      <c r="AP10" s="12">
        <v>3.35</v>
      </c>
      <c r="AQ10" s="12">
        <v>0.54</v>
      </c>
      <c r="AR10" s="12">
        <v>1.59</v>
      </c>
      <c r="AS10" s="12">
        <v>0.28000000000000003</v>
      </c>
      <c r="AT10" s="12">
        <v>2.73</v>
      </c>
      <c r="AU10" s="12">
        <v>0.46</v>
      </c>
      <c r="AV10" s="12">
        <v>1.83</v>
      </c>
      <c r="AW10" s="12">
        <v>0.39</v>
      </c>
      <c r="AX10" s="12">
        <v>1.83</v>
      </c>
      <c r="AY10" s="12">
        <v>0.28999999999999998</v>
      </c>
      <c r="AZ10" s="13">
        <v>35</v>
      </c>
      <c r="BA10" s="13">
        <v>42.3</v>
      </c>
      <c r="BB10" s="13">
        <v>30.5</v>
      </c>
      <c r="BC10" s="13">
        <v>32.5</v>
      </c>
      <c r="BD10" s="13">
        <v>33.5</v>
      </c>
      <c r="BE10" s="13">
        <v>34</v>
      </c>
      <c r="BF10" s="13">
        <v>20.6</v>
      </c>
      <c r="BG10" s="13">
        <v>31.2</v>
      </c>
      <c r="BH10" s="13">
        <v>21.2</v>
      </c>
      <c r="BI10" s="13">
        <v>27.7</v>
      </c>
      <c r="BJ10" s="11">
        <v>1.3</v>
      </c>
      <c r="BK10" s="11">
        <v>1.6</v>
      </c>
      <c r="BL10" s="11">
        <v>0.9</v>
      </c>
      <c r="BM10" s="11">
        <v>1.2</v>
      </c>
      <c r="BN10" s="11">
        <v>1.2</v>
      </c>
      <c r="BO10" s="11">
        <v>1.3</v>
      </c>
      <c r="BP10" s="11">
        <v>1</v>
      </c>
      <c r="BQ10" s="11">
        <v>1.2</v>
      </c>
      <c r="BR10" s="11">
        <v>1</v>
      </c>
      <c r="BS10" s="11">
        <v>1.1000000000000001</v>
      </c>
      <c r="BT10" s="10">
        <v>1.92</v>
      </c>
      <c r="BU10" s="10">
        <v>0.3</v>
      </c>
      <c r="BV10" s="10">
        <v>3.91</v>
      </c>
      <c r="BW10" s="10">
        <v>0.57999999999999996</v>
      </c>
      <c r="BX10" s="10">
        <v>1.34</v>
      </c>
      <c r="BY10" s="10">
        <v>0.21</v>
      </c>
      <c r="BZ10" s="10">
        <v>1.84</v>
      </c>
      <c r="CA10" s="10">
        <v>0.28999999999999998</v>
      </c>
      <c r="CB10" s="10">
        <v>2.06</v>
      </c>
      <c r="CC10" s="10">
        <v>0.36</v>
      </c>
      <c r="CD10" s="10">
        <v>2.21</v>
      </c>
      <c r="CE10" s="10">
        <v>0.28000000000000003</v>
      </c>
      <c r="CF10" s="10">
        <v>0.99</v>
      </c>
      <c r="CG10" s="10">
        <v>0.16</v>
      </c>
      <c r="CH10" s="10">
        <v>1.58</v>
      </c>
      <c r="CI10" s="10">
        <v>0.26</v>
      </c>
      <c r="CJ10" s="10">
        <v>1.32</v>
      </c>
      <c r="CK10" s="10">
        <v>0.3</v>
      </c>
      <c r="CL10" s="10">
        <v>1.33</v>
      </c>
      <c r="CM10" s="10">
        <v>0.22</v>
      </c>
      <c r="CN10" s="13">
        <v>7.3</v>
      </c>
      <c r="CO10" s="13">
        <v>8.1999999999999993</v>
      </c>
      <c r="CP10" s="10">
        <f t="shared" si="0"/>
        <v>7.75</v>
      </c>
      <c r="CQ10" s="13">
        <v>7.9</v>
      </c>
      <c r="CR10" s="13">
        <v>8.8000000000000007</v>
      </c>
      <c r="CS10" s="10">
        <f t="shared" si="1"/>
        <v>8.3500000000000014</v>
      </c>
      <c r="CT10" s="13">
        <v>4.9000000000000004</v>
      </c>
      <c r="CU10" s="13">
        <v>6.4</v>
      </c>
      <c r="CV10" s="10">
        <f t="shared" si="2"/>
        <v>5.65</v>
      </c>
      <c r="CW10" s="11">
        <v>6.1</v>
      </c>
      <c r="CX10" s="11">
        <v>8</v>
      </c>
      <c r="CY10" s="10">
        <f t="shared" si="3"/>
        <v>7.05</v>
      </c>
      <c r="CZ10" s="11">
        <v>5.8</v>
      </c>
      <c r="DA10" s="11">
        <v>7.1</v>
      </c>
      <c r="DB10" s="10">
        <f t="shared" si="4"/>
        <v>6.4499999999999993</v>
      </c>
      <c r="DC10" s="11">
        <v>6.1</v>
      </c>
      <c r="DD10" s="11">
        <v>6.7</v>
      </c>
      <c r="DE10" s="12">
        <f t="shared" si="5"/>
        <v>6.4</v>
      </c>
      <c r="DF10" s="11">
        <v>4.3</v>
      </c>
      <c r="DG10" s="11">
        <v>5.5</v>
      </c>
      <c r="DH10" s="10">
        <f t="shared" si="6"/>
        <v>4.9000000000000004</v>
      </c>
      <c r="DI10" s="11">
        <v>5.5</v>
      </c>
      <c r="DJ10" s="11">
        <v>6.7</v>
      </c>
      <c r="DK10" s="10">
        <f t="shared" si="7"/>
        <v>6.1</v>
      </c>
      <c r="DL10" s="11">
        <v>4.5999999999999996</v>
      </c>
      <c r="DM10" s="11">
        <v>6.2</v>
      </c>
      <c r="DN10" s="10">
        <f t="shared" si="8"/>
        <v>5.4</v>
      </c>
      <c r="DO10" s="11">
        <v>4.5</v>
      </c>
      <c r="DP10" s="11">
        <v>5.6</v>
      </c>
      <c r="DQ10" s="10">
        <f t="shared" si="9"/>
        <v>5.05</v>
      </c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5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</row>
    <row r="11" spans="1:251" ht="11.25" customHeight="1">
      <c r="A11" s="5">
        <v>40547</v>
      </c>
      <c r="B11" s="11">
        <v>48</v>
      </c>
      <c r="C11" s="11">
        <v>51</v>
      </c>
      <c r="D11" s="11">
        <v>39</v>
      </c>
      <c r="E11" s="11">
        <v>41.2</v>
      </c>
      <c r="F11" s="11">
        <v>47</v>
      </c>
      <c r="G11" s="11">
        <v>38.700000000000003</v>
      </c>
      <c r="H11" s="11">
        <v>32</v>
      </c>
      <c r="I11" s="11">
        <v>27.5</v>
      </c>
      <c r="J11" s="11">
        <v>29.3</v>
      </c>
      <c r="K11" s="11">
        <v>16.3</v>
      </c>
      <c r="L11" s="4">
        <v>5</v>
      </c>
      <c r="M11" s="4">
        <v>5</v>
      </c>
      <c r="N11" s="4">
        <v>5</v>
      </c>
      <c r="O11" s="4">
        <v>5</v>
      </c>
      <c r="P11" s="4">
        <v>4</v>
      </c>
      <c r="Q11" s="4">
        <v>5</v>
      </c>
      <c r="R11" s="4">
        <v>5</v>
      </c>
      <c r="S11" s="4">
        <v>4</v>
      </c>
      <c r="T11" s="4">
        <v>4</v>
      </c>
      <c r="U11" s="4">
        <v>4</v>
      </c>
      <c r="V11" s="12">
        <v>94.76</v>
      </c>
      <c r="W11" s="12">
        <v>74.69</v>
      </c>
      <c r="X11" s="12">
        <v>62.56</v>
      </c>
      <c r="Y11" s="12">
        <v>84.15</v>
      </c>
      <c r="Z11" s="12">
        <v>32.200000000000003</v>
      </c>
      <c r="AA11" s="12">
        <v>45.16</v>
      </c>
      <c r="AB11" s="12">
        <v>38.71</v>
      </c>
      <c r="AC11" s="12">
        <v>23.75</v>
      </c>
      <c r="AD11" s="12">
        <v>24.99</v>
      </c>
      <c r="AE11" s="12">
        <v>4.4400000000000004</v>
      </c>
      <c r="AF11" s="12">
        <v>7.49</v>
      </c>
      <c r="AG11" s="12">
        <v>1.0900000000000001</v>
      </c>
      <c r="AH11" s="12">
        <v>5.74</v>
      </c>
      <c r="AI11" s="12">
        <v>0.86</v>
      </c>
      <c r="AJ11" s="12">
        <v>4.75</v>
      </c>
      <c r="AK11" s="12">
        <v>0.67</v>
      </c>
      <c r="AL11" s="12">
        <v>6.71</v>
      </c>
      <c r="AM11" s="12">
        <v>0.99</v>
      </c>
      <c r="AN11" s="12">
        <v>3.61</v>
      </c>
      <c r="AO11" s="12">
        <v>0.53</v>
      </c>
      <c r="AP11" s="12">
        <v>3.9</v>
      </c>
      <c r="AQ11" s="12">
        <v>0.56999999999999995</v>
      </c>
      <c r="AR11" s="12">
        <v>3.01</v>
      </c>
      <c r="AS11" s="12">
        <v>0.46</v>
      </c>
      <c r="AT11" s="12">
        <v>1.84</v>
      </c>
      <c r="AU11" s="12">
        <v>0.26</v>
      </c>
      <c r="AV11" s="12">
        <v>2.06</v>
      </c>
      <c r="AW11" s="12">
        <v>0.28999999999999998</v>
      </c>
      <c r="AX11" s="12">
        <v>0.62</v>
      </c>
      <c r="AY11" s="12">
        <v>0.1</v>
      </c>
      <c r="AZ11" s="13">
        <v>41</v>
      </c>
      <c r="BA11" s="13">
        <v>41.5</v>
      </c>
      <c r="BB11" s="13">
        <v>31.5</v>
      </c>
      <c r="BC11" s="13">
        <v>35</v>
      </c>
      <c r="BD11" s="13">
        <v>38</v>
      </c>
      <c r="BE11" s="13">
        <v>32.299999999999997</v>
      </c>
      <c r="BF11" s="13">
        <v>25.7</v>
      </c>
      <c r="BG11" s="13">
        <v>22.5</v>
      </c>
      <c r="BH11" s="13">
        <v>23.2</v>
      </c>
      <c r="BI11" s="13">
        <v>12</v>
      </c>
      <c r="BJ11" s="11">
        <v>1.7</v>
      </c>
      <c r="BK11" s="11">
        <v>1.4</v>
      </c>
      <c r="BL11" s="11">
        <v>1.4</v>
      </c>
      <c r="BM11" s="11">
        <v>1.6</v>
      </c>
      <c r="BN11" s="11">
        <v>1.1000000000000001</v>
      </c>
      <c r="BO11" s="11">
        <v>1.3</v>
      </c>
      <c r="BP11" s="11">
        <v>1.1000000000000001</v>
      </c>
      <c r="BQ11" s="11">
        <v>0.9</v>
      </c>
      <c r="BR11" s="11">
        <v>1</v>
      </c>
      <c r="BS11" s="11">
        <v>0.6</v>
      </c>
      <c r="BT11" s="10">
        <v>4.04</v>
      </c>
      <c r="BU11" s="10">
        <v>0.56999999999999995</v>
      </c>
      <c r="BV11" s="10">
        <v>4.49</v>
      </c>
      <c r="BW11" s="10">
        <v>0.59</v>
      </c>
      <c r="BX11" s="10">
        <v>3.6</v>
      </c>
      <c r="BY11" s="10">
        <v>0.43</v>
      </c>
      <c r="BZ11" s="10">
        <v>3.6</v>
      </c>
      <c r="CA11" s="10">
        <v>0.55000000000000004</v>
      </c>
      <c r="CB11" s="10">
        <v>2.63</v>
      </c>
      <c r="CC11" s="10">
        <v>0.35</v>
      </c>
      <c r="CD11" s="10">
        <v>2.87</v>
      </c>
      <c r="CE11" s="10">
        <v>0.38</v>
      </c>
      <c r="CF11" s="10">
        <v>2.36</v>
      </c>
      <c r="CG11" s="10">
        <v>0.4</v>
      </c>
      <c r="CH11" s="10">
        <v>1.1100000000000001</v>
      </c>
      <c r="CI11" s="10">
        <v>0.15</v>
      </c>
      <c r="CJ11" s="10">
        <v>1.46</v>
      </c>
      <c r="CK11" s="10">
        <v>0.18</v>
      </c>
      <c r="CL11" s="10">
        <v>0.45</v>
      </c>
      <c r="CM11" s="10">
        <v>7.0000000000000007E-2</v>
      </c>
      <c r="CN11" s="13">
        <v>7.9</v>
      </c>
      <c r="CO11" s="13">
        <v>10.4</v>
      </c>
      <c r="CP11" s="10">
        <f t="shared" si="0"/>
        <v>9.15</v>
      </c>
      <c r="CQ11" s="13">
        <v>8</v>
      </c>
      <c r="CR11" s="13">
        <v>9.6999999999999993</v>
      </c>
      <c r="CS11" s="10">
        <f t="shared" si="1"/>
        <v>8.85</v>
      </c>
      <c r="CT11" s="13">
        <v>7.1</v>
      </c>
      <c r="CU11" s="13">
        <v>9.9</v>
      </c>
      <c r="CV11" s="10">
        <f t="shared" si="2"/>
        <v>8.5</v>
      </c>
      <c r="CW11" s="11">
        <v>8</v>
      </c>
      <c r="CX11" s="11">
        <v>10.6</v>
      </c>
      <c r="CY11" s="10">
        <f t="shared" si="3"/>
        <v>9.3000000000000007</v>
      </c>
      <c r="CZ11" s="11">
        <v>6.5</v>
      </c>
      <c r="DA11" s="11">
        <v>7.1</v>
      </c>
      <c r="DB11" s="10">
        <f t="shared" si="4"/>
        <v>6.8</v>
      </c>
      <c r="DC11" s="11">
        <v>6.8</v>
      </c>
      <c r="DD11" s="11">
        <v>8.1</v>
      </c>
      <c r="DE11" s="12">
        <f t="shared" si="5"/>
        <v>7.4499999999999993</v>
      </c>
      <c r="DF11" s="11">
        <v>6.9</v>
      </c>
      <c r="DG11" s="11">
        <v>7.2</v>
      </c>
      <c r="DH11" s="10">
        <f t="shared" si="6"/>
        <v>7.0500000000000007</v>
      </c>
      <c r="DI11" s="11">
        <v>4.7</v>
      </c>
      <c r="DJ11" s="11">
        <v>6.3</v>
      </c>
      <c r="DK11" s="10">
        <f t="shared" si="7"/>
        <v>5.5</v>
      </c>
      <c r="DL11" s="11">
        <v>4.9000000000000004</v>
      </c>
      <c r="DM11" s="11">
        <v>6.5</v>
      </c>
      <c r="DN11" s="10">
        <f t="shared" si="8"/>
        <v>5.7</v>
      </c>
      <c r="DO11" s="11">
        <v>3</v>
      </c>
      <c r="DP11" s="11">
        <v>3.5</v>
      </c>
      <c r="DQ11" s="10">
        <f t="shared" si="9"/>
        <v>3.25</v>
      </c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5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</row>
    <row r="12" spans="1:251" ht="11.25" customHeight="1">
      <c r="A12" s="5">
        <v>40561</v>
      </c>
      <c r="B12" s="11">
        <v>22</v>
      </c>
      <c r="C12" s="11">
        <v>38</v>
      </c>
      <c r="D12" s="11">
        <v>33.200000000000003</v>
      </c>
      <c r="E12" s="11">
        <v>33</v>
      </c>
      <c r="F12" s="11">
        <v>46</v>
      </c>
      <c r="G12" s="11">
        <v>41.8</v>
      </c>
      <c r="H12" s="11">
        <v>35</v>
      </c>
      <c r="I12" s="11">
        <v>56.5</v>
      </c>
      <c r="J12" s="11">
        <v>50</v>
      </c>
      <c r="K12" s="11">
        <v>42</v>
      </c>
      <c r="L12" s="4">
        <v>5</v>
      </c>
      <c r="M12" s="4">
        <v>5</v>
      </c>
      <c r="N12" s="4">
        <v>4</v>
      </c>
      <c r="O12" s="4">
        <v>5</v>
      </c>
      <c r="P12" s="4">
        <v>5</v>
      </c>
      <c r="Q12" s="4">
        <v>5</v>
      </c>
      <c r="R12" s="4">
        <v>5</v>
      </c>
      <c r="S12" s="4">
        <v>6</v>
      </c>
      <c r="T12" s="4">
        <v>4</v>
      </c>
      <c r="U12" s="4">
        <v>5</v>
      </c>
      <c r="V12" s="12">
        <v>19.54</v>
      </c>
      <c r="W12" s="12">
        <v>55.75</v>
      </c>
      <c r="X12" s="12">
        <v>24.8</v>
      </c>
      <c r="Y12" s="12">
        <v>42.76</v>
      </c>
      <c r="Z12" s="12">
        <v>67.02</v>
      </c>
      <c r="AA12" s="12">
        <v>58.95</v>
      </c>
      <c r="AB12" s="12">
        <v>45.91</v>
      </c>
      <c r="AC12" s="12">
        <v>72.28</v>
      </c>
      <c r="AD12" s="12">
        <v>27.35</v>
      </c>
      <c r="AE12" s="12">
        <v>59.6</v>
      </c>
      <c r="AF12" s="12">
        <v>1.55</v>
      </c>
      <c r="AG12" s="12">
        <v>0.24</v>
      </c>
      <c r="AH12" s="12">
        <v>4.13</v>
      </c>
      <c r="AI12" s="12">
        <v>0.71</v>
      </c>
      <c r="AJ12" s="12">
        <v>2.02</v>
      </c>
      <c r="AK12" s="12">
        <v>0.32</v>
      </c>
      <c r="AL12" s="12">
        <v>3.15</v>
      </c>
      <c r="AM12" s="12">
        <v>0.55000000000000004</v>
      </c>
      <c r="AN12" s="12">
        <v>5.47</v>
      </c>
      <c r="AO12" s="12">
        <v>0.86</v>
      </c>
      <c r="AP12" s="12">
        <v>4.91</v>
      </c>
      <c r="AQ12" s="12">
        <v>0.77</v>
      </c>
      <c r="AR12" s="12">
        <v>3.8</v>
      </c>
      <c r="AS12" s="12">
        <v>0.6</v>
      </c>
      <c r="AT12" s="12">
        <v>6.53</v>
      </c>
      <c r="AU12" s="12">
        <v>1.02</v>
      </c>
      <c r="AV12" s="12">
        <v>3.99</v>
      </c>
      <c r="AW12" s="12">
        <v>0.64</v>
      </c>
      <c r="AX12" s="12">
        <v>5.49</v>
      </c>
      <c r="AY12" s="12">
        <v>0.86</v>
      </c>
      <c r="AZ12" s="13">
        <v>16.3</v>
      </c>
      <c r="BA12" s="13">
        <v>32</v>
      </c>
      <c r="BB12" s="13">
        <v>26.5</v>
      </c>
      <c r="BC12" s="13">
        <v>26</v>
      </c>
      <c r="BD12" s="13">
        <v>38</v>
      </c>
      <c r="BE12" s="13">
        <v>33.799999999999997</v>
      </c>
      <c r="BF12" s="13">
        <v>26.7</v>
      </c>
      <c r="BG12" s="13">
        <v>46.2</v>
      </c>
      <c r="BH12" s="13">
        <v>40</v>
      </c>
      <c r="BI12" s="13">
        <v>31</v>
      </c>
      <c r="BJ12" s="11">
        <v>1</v>
      </c>
      <c r="BK12" s="11">
        <v>1.4</v>
      </c>
      <c r="BL12" s="11">
        <v>1.1000000000000001</v>
      </c>
      <c r="BM12" s="11">
        <v>1.3</v>
      </c>
      <c r="BN12" s="11">
        <v>1.4</v>
      </c>
      <c r="BO12" s="11">
        <v>1.4</v>
      </c>
      <c r="BP12" s="11">
        <v>1.2</v>
      </c>
      <c r="BQ12" s="11">
        <v>1.4</v>
      </c>
      <c r="BR12" s="11">
        <v>1.1000000000000001</v>
      </c>
      <c r="BS12" s="11">
        <v>1.5</v>
      </c>
      <c r="BT12" s="10">
        <v>1.81</v>
      </c>
      <c r="BU12" s="10">
        <v>0.26</v>
      </c>
      <c r="BV12" s="10">
        <v>3.76</v>
      </c>
      <c r="BW12" s="10">
        <v>0.56999999999999995</v>
      </c>
      <c r="BX12" s="10">
        <v>2.88</v>
      </c>
      <c r="BY12" s="10">
        <v>0.45</v>
      </c>
      <c r="BZ12" s="10">
        <v>4</v>
      </c>
      <c r="CA12" s="10">
        <v>0.6</v>
      </c>
      <c r="CB12" s="10">
        <v>5.52</v>
      </c>
      <c r="CC12" s="10">
        <v>0.79</v>
      </c>
      <c r="CD12" s="10">
        <v>5.92</v>
      </c>
      <c r="CE12" s="10">
        <v>0.81</v>
      </c>
      <c r="CF12" s="10">
        <v>4.1500000000000004</v>
      </c>
      <c r="CG12" s="10">
        <v>0.63</v>
      </c>
      <c r="CH12" s="10">
        <v>7.31</v>
      </c>
      <c r="CI12" s="10">
        <v>0.99</v>
      </c>
      <c r="CJ12" s="10">
        <v>4.05</v>
      </c>
      <c r="CK12" s="10">
        <v>0.53</v>
      </c>
      <c r="CL12" s="10">
        <v>8.99</v>
      </c>
      <c r="CM12" s="10">
        <v>1.21</v>
      </c>
      <c r="CN12" s="13">
        <v>6.2</v>
      </c>
      <c r="CO12" s="13">
        <v>6.6</v>
      </c>
      <c r="CP12" s="10">
        <f t="shared" si="0"/>
        <v>6.4</v>
      </c>
      <c r="CQ12" s="13">
        <v>7.8</v>
      </c>
      <c r="CR12" s="13">
        <v>9</v>
      </c>
      <c r="CS12" s="10">
        <f t="shared" si="1"/>
        <v>8.4</v>
      </c>
      <c r="CT12" s="13">
        <v>7</v>
      </c>
      <c r="CU12" s="13">
        <v>7.7</v>
      </c>
      <c r="CV12" s="10">
        <f t="shared" si="2"/>
        <v>7.35</v>
      </c>
      <c r="CW12" s="11">
        <v>7.6</v>
      </c>
      <c r="CX12" s="11">
        <v>8.6</v>
      </c>
      <c r="CY12" s="10">
        <f t="shared" si="3"/>
        <v>8.1</v>
      </c>
      <c r="CZ12" s="11">
        <v>8.1</v>
      </c>
      <c r="DA12" s="11">
        <v>9.9</v>
      </c>
      <c r="DB12" s="10">
        <f t="shared" si="4"/>
        <v>9</v>
      </c>
      <c r="DC12" s="11">
        <v>8.3000000000000007</v>
      </c>
      <c r="DD12" s="11">
        <v>9.1999999999999993</v>
      </c>
      <c r="DE12" s="12">
        <f t="shared" si="5"/>
        <v>8.75</v>
      </c>
      <c r="DF12" s="11">
        <v>7.6</v>
      </c>
      <c r="DG12" s="11">
        <v>7.9</v>
      </c>
      <c r="DH12" s="10">
        <f t="shared" si="6"/>
        <v>7.75</v>
      </c>
      <c r="DI12" s="11">
        <v>8.1999999999999993</v>
      </c>
      <c r="DJ12" s="11">
        <v>8.9</v>
      </c>
      <c r="DK12" s="10">
        <f t="shared" si="7"/>
        <v>8.5500000000000007</v>
      </c>
      <c r="DL12" s="11">
        <v>6.6</v>
      </c>
      <c r="DM12" s="11">
        <v>7.5</v>
      </c>
      <c r="DN12" s="10">
        <f t="shared" si="8"/>
        <v>7.05</v>
      </c>
      <c r="DO12" s="11">
        <v>9.3000000000000007</v>
      </c>
      <c r="DP12" s="11">
        <v>10.9</v>
      </c>
      <c r="DQ12" s="10">
        <f t="shared" si="9"/>
        <v>10.100000000000001</v>
      </c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5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</row>
    <row r="13" spans="1:251" ht="11.25" customHeight="1">
      <c r="A13" s="5">
        <v>40575</v>
      </c>
      <c r="B13" s="11">
        <v>52</v>
      </c>
      <c r="C13" s="11">
        <v>47.5</v>
      </c>
      <c r="D13" s="11">
        <v>44</v>
      </c>
      <c r="E13" s="11">
        <v>30.2</v>
      </c>
      <c r="F13" s="11">
        <v>35.200000000000003</v>
      </c>
      <c r="G13" s="11">
        <v>35.5</v>
      </c>
      <c r="H13" s="11">
        <v>52</v>
      </c>
      <c r="I13" s="11">
        <v>50</v>
      </c>
      <c r="J13" s="11">
        <v>46.3</v>
      </c>
      <c r="K13" s="11">
        <v>26</v>
      </c>
      <c r="L13" s="4">
        <v>6</v>
      </c>
      <c r="M13" s="4">
        <v>6</v>
      </c>
      <c r="N13" s="4">
        <v>5</v>
      </c>
      <c r="O13" s="4">
        <v>5</v>
      </c>
      <c r="P13" s="4">
        <v>4</v>
      </c>
      <c r="Q13" s="4">
        <v>5</v>
      </c>
      <c r="R13" s="4">
        <v>6</v>
      </c>
      <c r="S13" s="4">
        <v>5</v>
      </c>
      <c r="T13" s="4">
        <v>5</v>
      </c>
      <c r="U13" s="4">
        <v>5</v>
      </c>
      <c r="V13" s="12">
        <v>74.5</v>
      </c>
      <c r="W13" s="12">
        <v>64.13</v>
      </c>
      <c r="X13" s="12">
        <v>46.92</v>
      </c>
      <c r="Y13" s="12">
        <v>47.38</v>
      </c>
      <c r="Z13" s="12">
        <v>32.229999999999997</v>
      </c>
      <c r="AA13" s="12">
        <v>31.37</v>
      </c>
      <c r="AB13" s="12">
        <v>84.06</v>
      </c>
      <c r="AC13" s="12">
        <v>31.91</v>
      </c>
      <c r="AD13" s="12">
        <v>57.01</v>
      </c>
      <c r="AE13" s="12">
        <v>24.37</v>
      </c>
      <c r="AF13" s="12">
        <v>9</v>
      </c>
      <c r="AG13" s="12">
        <v>1.25</v>
      </c>
      <c r="AH13" s="12">
        <v>6.62</v>
      </c>
      <c r="AI13" s="12">
        <v>1.07</v>
      </c>
      <c r="AJ13" s="12">
        <v>5.09</v>
      </c>
      <c r="AK13" s="12">
        <v>0.84</v>
      </c>
      <c r="AL13" s="12">
        <v>3.05</v>
      </c>
      <c r="AM13" s="12">
        <v>0.5</v>
      </c>
      <c r="AN13" s="12">
        <v>2.91</v>
      </c>
      <c r="AO13" s="12">
        <v>0.54</v>
      </c>
      <c r="AP13" s="12">
        <v>3.15</v>
      </c>
      <c r="AQ13" s="12">
        <v>0.52</v>
      </c>
      <c r="AR13" s="12">
        <v>7.86</v>
      </c>
      <c r="AS13" s="12">
        <v>1.17</v>
      </c>
      <c r="AT13" s="12">
        <v>3.81</v>
      </c>
      <c r="AU13" s="12">
        <v>0.61</v>
      </c>
      <c r="AV13" s="12">
        <v>5.69</v>
      </c>
      <c r="AW13" s="12">
        <v>0.98</v>
      </c>
      <c r="AX13" s="12">
        <v>2.13</v>
      </c>
      <c r="AY13" s="12">
        <v>0.38</v>
      </c>
      <c r="AZ13" s="13">
        <v>43.5</v>
      </c>
      <c r="BA13" s="13">
        <v>39.5</v>
      </c>
      <c r="BB13" s="13">
        <v>34.200000000000003</v>
      </c>
      <c r="BC13" s="13">
        <v>23</v>
      </c>
      <c r="BD13" s="13">
        <v>27.3</v>
      </c>
      <c r="BE13" s="13">
        <v>28.5</v>
      </c>
      <c r="BF13" s="13">
        <v>42.8</v>
      </c>
      <c r="BG13" s="13">
        <v>40.5</v>
      </c>
      <c r="BH13" s="13">
        <v>37.5</v>
      </c>
      <c r="BI13" s="13">
        <v>19</v>
      </c>
      <c r="BJ13" s="11">
        <v>1.8</v>
      </c>
      <c r="BK13" s="11">
        <v>1.6</v>
      </c>
      <c r="BL13" s="11">
        <v>1.4</v>
      </c>
      <c r="BM13" s="11">
        <v>1.3</v>
      </c>
      <c r="BN13" s="11">
        <v>1.2</v>
      </c>
      <c r="BO13" s="11">
        <v>1.3</v>
      </c>
      <c r="BP13" s="11">
        <v>1.8</v>
      </c>
      <c r="BQ13" s="11">
        <v>1.3</v>
      </c>
      <c r="BR13" s="11">
        <v>1.7</v>
      </c>
      <c r="BS13" s="11">
        <v>1.3</v>
      </c>
      <c r="BT13" s="10">
        <v>8.7100000000000009</v>
      </c>
      <c r="BU13" s="10">
        <v>1.18</v>
      </c>
      <c r="BV13" s="10">
        <v>7.79</v>
      </c>
      <c r="BW13" s="10">
        <v>1.17</v>
      </c>
      <c r="BX13" s="10">
        <v>6.85</v>
      </c>
      <c r="BY13" s="10">
        <v>0.96</v>
      </c>
      <c r="BZ13" s="10">
        <v>4.25</v>
      </c>
      <c r="CA13" s="10">
        <v>0.62</v>
      </c>
      <c r="CB13" s="10">
        <v>3.43</v>
      </c>
      <c r="CC13" s="10">
        <v>0.5</v>
      </c>
      <c r="CD13" s="10">
        <v>3.91</v>
      </c>
      <c r="CE13" s="10">
        <v>0.6</v>
      </c>
      <c r="CF13" s="10">
        <v>9.64</v>
      </c>
      <c r="CG13" s="10">
        <v>1.19</v>
      </c>
      <c r="CH13" s="10">
        <v>4.88</v>
      </c>
      <c r="CI13" s="10">
        <v>0.97</v>
      </c>
      <c r="CJ13" s="10">
        <v>6.89</v>
      </c>
      <c r="CK13" s="10">
        <v>0.65</v>
      </c>
      <c r="CL13" s="10">
        <v>2.4700000000000002</v>
      </c>
      <c r="CM13" s="10">
        <v>0.39</v>
      </c>
      <c r="CN13" s="13">
        <v>13.1</v>
      </c>
      <c r="CO13" s="13">
        <v>10.199999999999999</v>
      </c>
      <c r="CP13" s="10">
        <f t="shared" si="0"/>
        <v>11.649999999999999</v>
      </c>
      <c r="CQ13" s="13">
        <v>10.7</v>
      </c>
      <c r="CR13" s="13">
        <v>10</v>
      </c>
      <c r="CS13" s="10">
        <f t="shared" si="1"/>
        <v>10.35</v>
      </c>
      <c r="CT13" s="13">
        <v>10.3</v>
      </c>
      <c r="CU13" s="13">
        <v>9.4</v>
      </c>
      <c r="CV13" s="10">
        <f t="shared" si="2"/>
        <v>9.8500000000000014</v>
      </c>
      <c r="CW13" s="11">
        <v>7.9</v>
      </c>
      <c r="CX13" s="11">
        <v>9.3000000000000007</v>
      </c>
      <c r="CY13" s="10">
        <f t="shared" si="3"/>
        <v>8.6000000000000014</v>
      </c>
      <c r="CZ13" s="11">
        <v>7.9</v>
      </c>
      <c r="DA13" s="11">
        <v>7.2</v>
      </c>
      <c r="DB13" s="10">
        <f t="shared" si="4"/>
        <v>7.5500000000000007</v>
      </c>
      <c r="DC13" s="11">
        <v>7.4</v>
      </c>
      <c r="DD13" s="11">
        <v>7.9</v>
      </c>
      <c r="DE13" s="12">
        <f t="shared" si="5"/>
        <v>7.65</v>
      </c>
      <c r="DF13" s="11">
        <v>11.2</v>
      </c>
      <c r="DG13" s="11">
        <v>12</v>
      </c>
      <c r="DH13" s="10">
        <f t="shared" si="6"/>
        <v>11.6</v>
      </c>
      <c r="DI13" s="11">
        <v>7.8</v>
      </c>
      <c r="DJ13" s="11">
        <v>8.5</v>
      </c>
      <c r="DK13" s="10">
        <f t="shared" si="7"/>
        <v>8.15</v>
      </c>
      <c r="DL13" s="11">
        <v>9.4</v>
      </c>
      <c r="DM13" s="11">
        <v>9.6999999999999993</v>
      </c>
      <c r="DN13" s="10">
        <f t="shared" si="8"/>
        <v>9.5500000000000007</v>
      </c>
      <c r="DO13" s="11">
        <v>5.8</v>
      </c>
      <c r="DP13" s="11">
        <v>7.2</v>
      </c>
      <c r="DQ13" s="10">
        <f t="shared" si="9"/>
        <v>6.5</v>
      </c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5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</row>
    <row r="14" spans="1:251" ht="11.25" customHeight="1">
      <c r="A14" s="5">
        <v>40589</v>
      </c>
      <c r="B14" s="11">
        <v>49</v>
      </c>
      <c r="C14" s="11">
        <v>37.299999999999997</v>
      </c>
      <c r="D14" s="11">
        <v>35.5</v>
      </c>
      <c r="E14" s="11">
        <v>38.5</v>
      </c>
      <c r="F14" s="11">
        <v>38.799999999999997</v>
      </c>
      <c r="G14" s="11">
        <v>32.5</v>
      </c>
      <c r="H14" s="11">
        <v>45</v>
      </c>
      <c r="I14" s="11">
        <v>30.4</v>
      </c>
      <c r="J14" s="11">
        <v>41</v>
      </c>
      <c r="K14" s="11">
        <v>27.2</v>
      </c>
      <c r="L14" s="4">
        <v>6</v>
      </c>
      <c r="M14" s="4">
        <v>5</v>
      </c>
      <c r="N14" s="4">
        <v>5</v>
      </c>
      <c r="O14" s="4">
        <v>4</v>
      </c>
      <c r="P14" s="4">
        <v>4</v>
      </c>
      <c r="Q14" s="4">
        <v>4</v>
      </c>
      <c r="R14" s="4">
        <v>5</v>
      </c>
      <c r="S14" s="4">
        <v>5</v>
      </c>
      <c r="T14" s="4">
        <v>4</v>
      </c>
      <c r="U14" s="4">
        <v>4</v>
      </c>
      <c r="V14" s="12">
        <v>71.25</v>
      </c>
      <c r="W14" s="12">
        <v>25.15</v>
      </c>
      <c r="X14" s="12">
        <v>45.48</v>
      </c>
      <c r="Y14" s="12">
        <v>20.81</v>
      </c>
      <c r="Z14" s="12">
        <v>15.31</v>
      </c>
      <c r="AA14" s="12">
        <v>27.84</v>
      </c>
      <c r="AB14" s="12">
        <v>51.09</v>
      </c>
      <c r="AC14" s="12">
        <v>29.61</v>
      </c>
      <c r="AD14" s="12">
        <v>5.3</v>
      </c>
      <c r="AE14" s="12">
        <v>13.61</v>
      </c>
      <c r="AF14" s="12">
        <v>7.6</v>
      </c>
      <c r="AG14" s="12">
        <v>1.1399999999999999</v>
      </c>
      <c r="AH14" s="12">
        <v>2.75</v>
      </c>
      <c r="AI14" s="12">
        <v>0.48</v>
      </c>
      <c r="AJ14" s="12">
        <v>3.94</v>
      </c>
      <c r="AK14" s="12">
        <v>0.65</v>
      </c>
      <c r="AL14" s="12">
        <v>2.56</v>
      </c>
      <c r="AM14" s="12">
        <v>0.49</v>
      </c>
      <c r="AN14" s="12">
        <v>2.16</v>
      </c>
      <c r="AO14" s="12">
        <v>0.32</v>
      </c>
      <c r="AP14" s="12">
        <v>2.6</v>
      </c>
      <c r="AQ14" s="12">
        <v>0.45</v>
      </c>
      <c r="AR14" s="12">
        <v>4.5199999999999996</v>
      </c>
      <c r="AS14" s="12">
        <v>0.7</v>
      </c>
      <c r="AT14" s="12">
        <v>3.33</v>
      </c>
      <c r="AU14" s="12">
        <v>0.49</v>
      </c>
      <c r="AV14" s="12">
        <v>1.6</v>
      </c>
      <c r="AW14" s="12">
        <v>0.28000000000000003</v>
      </c>
      <c r="AX14" s="12">
        <v>1.1000000000000001</v>
      </c>
      <c r="AY14" s="12">
        <v>0.19</v>
      </c>
      <c r="AZ14" s="13">
        <v>40.5</v>
      </c>
      <c r="BA14" s="13">
        <v>29.2</v>
      </c>
      <c r="BB14" s="13">
        <v>28</v>
      </c>
      <c r="BC14" s="13">
        <v>28.2</v>
      </c>
      <c r="BD14" s="13">
        <v>28</v>
      </c>
      <c r="BE14" s="13">
        <v>25.7</v>
      </c>
      <c r="BF14" s="13">
        <v>36.5</v>
      </c>
      <c r="BG14" s="13">
        <v>23</v>
      </c>
      <c r="BH14" s="13">
        <v>31.3</v>
      </c>
      <c r="BI14" s="13">
        <v>20.399999999999999</v>
      </c>
      <c r="BJ14" s="11">
        <v>1.2</v>
      </c>
      <c r="BK14" s="11">
        <v>1.1000000000000001</v>
      </c>
      <c r="BL14" s="11">
        <v>1.5</v>
      </c>
      <c r="BM14" s="11">
        <v>1.3</v>
      </c>
      <c r="BN14" s="11">
        <v>1.1000000000000001</v>
      </c>
      <c r="BO14" s="11">
        <v>1.4</v>
      </c>
      <c r="BP14" s="11">
        <v>1.3</v>
      </c>
      <c r="BQ14" s="11">
        <v>1.4</v>
      </c>
      <c r="BR14" s="11">
        <v>0.9</v>
      </c>
      <c r="BS14" s="11">
        <v>0.9</v>
      </c>
      <c r="BT14" s="10">
        <v>9.2100000000000009</v>
      </c>
      <c r="BU14" s="10">
        <v>1.0900000000000001</v>
      </c>
      <c r="BV14" s="10">
        <v>4.34</v>
      </c>
      <c r="BW14" s="10">
        <v>0.56999999999999995</v>
      </c>
      <c r="BX14" s="10">
        <v>4.7300000000000004</v>
      </c>
      <c r="BY14" s="10">
        <v>0.61</v>
      </c>
      <c r="BZ14" s="10">
        <v>5.45</v>
      </c>
      <c r="CA14" s="10">
        <v>0.72</v>
      </c>
      <c r="CB14" s="10">
        <v>4.1900000000000004</v>
      </c>
      <c r="CC14" s="10">
        <v>0.5</v>
      </c>
      <c r="CD14" s="10">
        <v>3.32</v>
      </c>
      <c r="CE14" s="10">
        <v>0.51</v>
      </c>
      <c r="CF14" s="10">
        <v>5.53</v>
      </c>
      <c r="CG14" s="10">
        <v>0.75</v>
      </c>
      <c r="CH14" s="10">
        <v>4.29</v>
      </c>
      <c r="CI14" s="10">
        <v>0.61</v>
      </c>
      <c r="CJ14" s="10">
        <v>2.81</v>
      </c>
      <c r="CK14" s="10">
        <v>0.32</v>
      </c>
      <c r="CL14" s="10">
        <v>1.62</v>
      </c>
      <c r="CM14" s="10">
        <v>0.27</v>
      </c>
      <c r="CN14" s="13">
        <v>10.6</v>
      </c>
      <c r="CO14" s="13">
        <v>11</v>
      </c>
      <c r="CP14" s="10">
        <f t="shared" si="0"/>
        <v>10.8</v>
      </c>
      <c r="CQ14" s="13">
        <v>7.5</v>
      </c>
      <c r="CR14" s="13">
        <v>8.1</v>
      </c>
      <c r="CS14" s="10">
        <f t="shared" si="1"/>
        <v>7.8</v>
      </c>
      <c r="CT14" s="13">
        <v>8.3000000000000007</v>
      </c>
      <c r="CU14" s="13">
        <v>9.4</v>
      </c>
      <c r="CV14" s="10">
        <f t="shared" si="2"/>
        <v>8.8500000000000014</v>
      </c>
      <c r="CW14" s="11">
        <v>7.8</v>
      </c>
      <c r="CX14" s="11">
        <v>8.1999999999999993</v>
      </c>
      <c r="CY14" s="10">
        <f t="shared" si="3"/>
        <v>8</v>
      </c>
      <c r="CZ14" s="11">
        <v>6.9</v>
      </c>
      <c r="DA14" s="11">
        <v>7.8</v>
      </c>
      <c r="DB14" s="10">
        <f t="shared" si="4"/>
        <v>7.35</v>
      </c>
      <c r="DC14" s="11">
        <v>7.2</v>
      </c>
      <c r="DD14" s="11">
        <v>8.4</v>
      </c>
      <c r="DE14" s="12">
        <f t="shared" si="5"/>
        <v>7.8000000000000007</v>
      </c>
      <c r="DF14" s="11">
        <v>8</v>
      </c>
      <c r="DG14" s="11">
        <v>9</v>
      </c>
      <c r="DH14" s="10">
        <f t="shared" si="6"/>
        <v>8.5</v>
      </c>
      <c r="DI14" s="11">
        <v>8.1</v>
      </c>
      <c r="DJ14" s="11">
        <v>8.5</v>
      </c>
      <c r="DK14" s="10">
        <f t="shared" si="7"/>
        <v>8.3000000000000007</v>
      </c>
      <c r="DL14" s="11">
        <v>5.8</v>
      </c>
      <c r="DM14" s="11">
        <v>5.7</v>
      </c>
      <c r="DN14" s="10">
        <f t="shared" si="8"/>
        <v>5.75</v>
      </c>
      <c r="DO14" s="11">
        <v>5.0999999999999996</v>
      </c>
      <c r="DP14" s="11">
        <v>5.4</v>
      </c>
      <c r="DQ14" s="10">
        <f t="shared" si="9"/>
        <v>5.25</v>
      </c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5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11.25" customHeight="1">
      <c r="A15" s="5">
        <v>40602</v>
      </c>
      <c r="B15" s="11">
        <v>58.5</v>
      </c>
      <c r="C15" s="11">
        <v>46</v>
      </c>
      <c r="D15" s="11">
        <v>47.7</v>
      </c>
      <c r="E15" s="11">
        <v>43.5</v>
      </c>
      <c r="F15" s="11">
        <v>48</v>
      </c>
      <c r="G15" s="11">
        <v>44.3</v>
      </c>
      <c r="H15" s="11">
        <v>41.5</v>
      </c>
      <c r="I15" s="11">
        <v>48</v>
      </c>
      <c r="J15" s="11">
        <v>39.6</v>
      </c>
      <c r="K15" s="11">
        <v>41</v>
      </c>
      <c r="L15" s="4">
        <v>6</v>
      </c>
      <c r="M15" s="4">
        <v>7</v>
      </c>
      <c r="N15" s="4">
        <v>7</v>
      </c>
      <c r="O15" s="4">
        <v>6</v>
      </c>
      <c r="P15" s="4">
        <v>7</v>
      </c>
      <c r="Q15" s="4">
        <v>7</v>
      </c>
      <c r="R15" s="4">
        <v>7</v>
      </c>
      <c r="S15" s="4">
        <v>6</v>
      </c>
      <c r="T15" s="4">
        <v>6</v>
      </c>
      <c r="U15" s="4">
        <v>6</v>
      </c>
      <c r="V15" s="12">
        <v>68.930000000000007</v>
      </c>
      <c r="W15" s="12">
        <v>132.12</v>
      </c>
      <c r="X15" s="12">
        <v>112.79</v>
      </c>
      <c r="Y15" s="12">
        <v>85.08</v>
      </c>
      <c r="Z15" s="12">
        <v>98.16</v>
      </c>
      <c r="AA15" s="12">
        <v>123.01</v>
      </c>
      <c r="AB15" s="12">
        <v>89.55</v>
      </c>
      <c r="AC15" s="12">
        <v>83.2</v>
      </c>
      <c r="AD15" s="12">
        <v>78.95</v>
      </c>
      <c r="AE15" s="12">
        <v>83.83</v>
      </c>
      <c r="AF15" s="12">
        <v>7.78</v>
      </c>
      <c r="AG15" s="12">
        <v>0.91</v>
      </c>
      <c r="AH15" s="12">
        <v>12.58</v>
      </c>
      <c r="AI15" s="12">
        <v>1.5</v>
      </c>
      <c r="AJ15" s="12">
        <v>11.18</v>
      </c>
      <c r="AK15" s="12">
        <v>1.31</v>
      </c>
      <c r="AL15" s="12">
        <v>8.3000000000000007</v>
      </c>
      <c r="AM15" s="12">
        <v>1.02</v>
      </c>
      <c r="AN15" s="12">
        <v>9.43</v>
      </c>
      <c r="AO15" s="12">
        <v>1.18</v>
      </c>
      <c r="AP15" s="12">
        <v>10.65</v>
      </c>
      <c r="AQ15" s="12">
        <v>1.1399999999999999</v>
      </c>
      <c r="AR15" s="12">
        <v>8.7200000000000006</v>
      </c>
      <c r="AS15" s="12">
        <v>1.02</v>
      </c>
      <c r="AT15" s="12">
        <v>8.9499999999999993</v>
      </c>
      <c r="AU15" s="12">
        <v>1.1100000000000001</v>
      </c>
      <c r="AV15" s="12">
        <v>7.47</v>
      </c>
      <c r="AW15" s="12">
        <v>0.8</v>
      </c>
      <c r="AX15" s="12">
        <v>7.3</v>
      </c>
      <c r="AY15" s="12">
        <v>0.93</v>
      </c>
      <c r="AZ15" s="13">
        <v>45.5</v>
      </c>
      <c r="BA15" s="13">
        <v>47</v>
      </c>
      <c r="BB15" s="13">
        <v>37</v>
      </c>
      <c r="BC15" s="13">
        <v>34</v>
      </c>
      <c r="BD15" s="13">
        <v>38.5</v>
      </c>
      <c r="BE15" s="13">
        <v>34</v>
      </c>
      <c r="BF15" s="13">
        <v>32</v>
      </c>
      <c r="BG15" s="13">
        <v>34.6</v>
      </c>
      <c r="BH15" s="13">
        <v>32</v>
      </c>
      <c r="BI15" s="13">
        <v>31.7</v>
      </c>
      <c r="BJ15" s="11">
        <v>1.6</v>
      </c>
      <c r="BK15" s="11">
        <v>2.2999999999999998</v>
      </c>
      <c r="BL15" s="11">
        <v>2.1</v>
      </c>
      <c r="BM15" s="11">
        <v>1.9</v>
      </c>
      <c r="BN15" s="11">
        <v>2.2000000000000002</v>
      </c>
      <c r="BO15" s="11">
        <v>2.1</v>
      </c>
      <c r="BP15" s="11">
        <v>2</v>
      </c>
      <c r="BQ15" s="11">
        <v>1.9</v>
      </c>
      <c r="BR15" s="11">
        <v>1.9</v>
      </c>
      <c r="BS15" s="11">
        <v>1.9</v>
      </c>
      <c r="BT15" s="10">
        <v>9.09</v>
      </c>
      <c r="BU15" s="10">
        <v>0.76</v>
      </c>
      <c r="BV15" s="10">
        <v>13.23</v>
      </c>
      <c r="BW15" s="10">
        <v>1.23</v>
      </c>
      <c r="BX15" s="10">
        <v>14</v>
      </c>
      <c r="BY15" s="10">
        <v>1.41</v>
      </c>
      <c r="BZ15" s="10">
        <v>8.76</v>
      </c>
      <c r="CA15" s="10">
        <v>0.93</v>
      </c>
      <c r="CB15" s="10">
        <v>12.54</v>
      </c>
      <c r="CC15" s="10">
        <v>1.1599999999999999</v>
      </c>
      <c r="CD15" s="10">
        <v>11.71</v>
      </c>
      <c r="CE15" s="10">
        <v>1.05</v>
      </c>
      <c r="CF15" s="10">
        <v>10.64</v>
      </c>
      <c r="CG15" s="10">
        <v>1.01</v>
      </c>
      <c r="CH15" s="10">
        <v>11.77</v>
      </c>
      <c r="CI15" s="10">
        <v>1.1000000000000001</v>
      </c>
      <c r="CJ15" s="10">
        <v>6.16</v>
      </c>
      <c r="CK15" s="10">
        <v>0.64</v>
      </c>
      <c r="CL15" s="10">
        <v>7.82</v>
      </c>
      <c r="CM15" s="10">
        <v>0.86</v>
      </c>
      <c r="CN15" s="13">
        <v>9.5</v>
      </c>
      <c r="CO15" s="13">
        <v>10.1</v>
      </c>
      <c r="CP15" s="10">
        <f t="shared" si="0"/>
        <v>9.8000000000000007</v>
      </c>
      <c r="CQ15" s="13">
        <v>12.9</v>
      </c>
      <c r="CR15" s="13">
        <v>13.8</v>
      </c>
      <c r="CS15" s="10">
        <f t="shared" si="1"/>
        <v>13.350000000000001</v>
      </c>
      <c r="CT15" s="13">
        <v>12.6</v>
      </c>
      <c r="CU15" s="13">
        <v>12.5</v>
      </c>
      <c r="CV15" s="10">
        <f t="shared" si="2"/>
        <v>12.55</v>
      </c>
      <c r="CW15" s="11">
        <v>10.1</v>
      </c>
      <c r="CX15" s="11">
        <v>10.4</v>
      </c>
      <c r="CY15" s="10">
        <f t="shared" si="3"/>
        <v>10.25</v>
      </c>
      <c r="CZ15" s="11">
        <v>12.4</v>
      </c>
      <c r="DA15" s="11">
        <v>13</v>
      </c>
      <c r="DB15" s="10">
        <f t="shared" si="4"/>
        <v>12.7</v>
      </c>
      <c r="DC15" s="11">
        <v>10.7</v>
      </c>
      <c r="DD15" s="11">
        <v>12.7</v>
      </c>
      <c r="DE15" s="12">
        <f t="shared" si="5"/>
        <v>11.7</v>
      </c>
      <c r="DF15" s="11">
        <v>11.2</v>
      </c>
      <c r="DG15" s="11">
        <v>12.6</v>
      </c>
      <c r="DH15" s="10">
        <f t="shared" si="6"/>
        <v>11.899999999999999</v>
      </c>
      <c r="DI15" s="11">
        <v>10.4</v>
      </c>
      <c r="DJ15" s="11">
        <v>11.1</v>
      </c>
      <c r="DK15" s="10">
        <f t="shared" si="7"/>
        <v>10.75</v>
      </c>
      <c r="DL15" s="11">
        <v>8.4</v>
      </c>
      <c r="DM15" s="11">
        <v>9.1</v>
      </c>
      <c r="DN15" s="10">
        <f t="shared" si="8"/>
        <v>8.75</v>
      </c>
      <c r="DO15" s="11">
        <v>8.9</v>
      </c>
      <c r="DP15" s="11">
        <v>10.199999999999999</v>
      </c>
      <c r="DQ15" s="10">
        <f t="shared" si="9"/>
        <v>9.5500000000000007</v>
      </c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5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11.25" customHeight="1">
      <c r="A16" s="5">
        <v>40617</v>
      </c>
      <c r="B16" s="11">
        <v>60</v>
      </c>
      <c r="C16" s="11">
        <v>59</v>
      </c>
      <c r="D16" s="11">
        <v>45.5</v>
      </c>
      <c r="E16" s="11">
        <v>42</v>
      </c>
      <c r="F16" s="11">
        <v>42.8</v>
      </c>
      <c r="G16" s="11">
        <v>49.3</v>
      </c>
      <c r="H16" s="11">
        <v>46.3</v>
      </c>
      <c r="I16" s="11">
        <v>42.6</v>
      </c>
      <c r="J16" s="11">
        <v>53.5</v>
      </c>
      <c r="K16" s="11">
        <v>35.5</v>
      </c>
      <c r="L16" s="4">
        <v>7</v>
      </c>
      <c r="M16" s="4">
        <v>8</v>
      </c>
      <c r="N16" s="4">
        <v>7</v>
      </c>
      <c r="O16" s="4">
        <v>7</v>
      </c>
      <c r="P16" s="4">
        <v>5</v>
      </c>
      <c r="Q16" s="4">
        <v>8</v>
      </c>
      <c r="R16" s="4">
        <v>6</v>
      </c>
      <c r="S16" s="4">
        <v>6</v>
      </c>
      <c r="T16" s="4">
        <v>6</v>
      </c>
      <c r="U16" s="4">
        <v>5</v>
      </c>
      <c r="V16" s="12">
        <v>175.12</v>
      </c>
      <c r="W16" s="12">
        <v>147.55000000000001</v>
      </c>
      <c r="X16" s="12">
        <v>99.86</v>
      </c>
      <c r="Y16" s="12">
        <v>105.59</v>
      </c>
      <c r="Z16" s="12">
        <v>62.25</v>
      </c>
      <c r="AA16" s="12">
        <v>167.12</v>
      </c>
      <c r="AB16" s="12">
        <v>106.53</v>
      </c>
      <c r="AC16" s="12">
        <v>87.89</v>
      </c>
      <c r="AD16" s="12">
        <v>98.46</v>
      </c>
      <c r="AE16" s="12">
        <v>42.25</v>
      </c>
      <c r="AF16" s="12">
        <v>13.62</v>
      </c>
      <c r="AG16" s="12">
        <v>1.88</v>
      </c>
      <c r="AH16" s="12">
        <v>12.55</v>
      </c>
      <c r="AI16" s="12">
        <v>1.83</v>
      </c>
      <c r="AJ16" s="12">
        <v>7.39</v>
      </c>
      <c r="AK16" s="12">
        <v>1.1000000000000001</v>
      </c>
      <c r="AL16" s="12">
        <v>7.78</v>
      </c>
      <c r="AM16" s="12">
        <v>1.1399999999999999</v>
      </c>
      <c r="AN16" s="12">
        <v>5.28</v>
      </c>
      <c r="AO16" s="12">
        <v>0.81</v>
      </c>
      <c r="AP16" s="12">
        <v>13.59</v>
      </c>
      <c r="AQ16" s="12">
        <v>2.0299999999999998</v>
      </c>
      <c r="AR16" s="12">
        <v>8.2799999999999994</v>
      </c>
      <c r="AS16" s="12">
        <v>1.1599999999999999</v>
      </c>
      <c r="AT16" s="12">
        <v>6.97</v>
      </c>
      <c r="AU16" s="12">
        <v>1.04</v>
      </c>
      <c r="AV16" s="12">
        <v>5.16</v>
      </c>
      <c r="AW16" s="12">
        <v>0.73</v>
      </c>
      <c r="AX16" s="12">
        <v>3.59</v>
      </c>
      <c r="AY16" s="12">
        <v>0.56999999999999995</v>
      </c>
      <c r="AZ16" s="13">
        <v>44.3</v>
      </c>
      <c r="BA16" s="13">
        <v>44.2</v>
      </c>
      <c r="BB16" s="13">
        <v>32.700000000000003</v>
      </c>
      <c r="BC16" s="13">
        <v>32.200000000000003</v>
      </c>
      <c r="BD16" s="13">
        <v>31</v>
      </c>
      <c r="BE16" s="13">
        <v>37.4</v>
      </c>
      <c r="BF16" s="13">
        <v>34.6</v>
      </c>
      <c r="BG16" s="13">
        <v>29.5</v>
      </c>
      <c r="BH16" s="13">
        <v>39</v>
      </c>
      <c r="BI16" s="13">
        <v>25</v>
      </c>
      <c r="BJ16" s="11">
        <v>2.5</v>
      </c>
      <c r="BK16" s="11">
        <v>2.2999999999999998</v>
      </c>
      <c r="BL16" s="11">
        <v>1.9</v>
      </c>
      <c r="BM16" s="11">
        <v>2</v>
      </c>
      <c r="BN16" s="11">
        <v>1.6</v>
      </c>
      <c r="BO16" s="11">
        <v>2.6</v>
      </c>
      <c r="BP16" s="11">
        <v>1.9</v>
      </c>
      <c r="BQ16" s="11">
        <v>2</v>
      </c>
      <c r="BR16" s="11">
        <v>1.6</v>
      </c>
      <c r="BS16" s="11">
        <v>1.5</v>
      </c>
      <c r="BT16" s="10">
        <v>20.28</v>
      </c>
      <c r="BU16" s="10">
        <v>2.21</v>
      </c>
      <c r="BV16" s="10">
        <v>17.12</v>
      </c>
      <c r="BW16" s="10">
        <v>1.86</v>
      </c>
      <c r="BX16" s="10">
        <v>9.1300000000000008</v>
      </c>
      <c r="BY16" s="10">
        <v>1.06</v>
      </c>
      <c r="BZ16" s="10">
        <v>9.44</v>
      </c>
      <c r="CA16" s="10">
        <v>1.06</v>
      </c>
      <c r="CB16" s="10">
        <v>6.04</v>
      </c>
      <c r="CC16" s="10">
        <v>0.76</v>
      </c>
      <c r="CD16" s="10">
        <v>15.98</v>
      </c>
      <c r="CE16" s="10">
        <v>1.76</v>
      </c>
      <c r="CF16" s="10">
        <v>8.8699999999999992</v>
      </c>
      <c r="CG16" s="10">
        <v>1.01</v>
      </c>
      <c r="CH16" s="10">
        <v>8.6999999999999993</v>
      </c>
      <c r="CI16" s="10">
        <v>1.1200000000000001</v>
      </c>
      <c r="CJ16" s="10">
        <v>7.8</v>
      </c>
      <c r="CK16" s="10">
        <v>0.85</v>
      </c>
      <c r="CL16" s="10">
        <v>4.6399999999999997</v>
      </c>
      <c r="CM16" s="10">
        <v>0.68</v>
      </c>
      <c r="CN16" s="13">
        <v>15.6</v>
      </c>
      <c r="CO16" s="13">
        <v>11.1</v>
      </c>
      <c r="CP16" s="10">
        <f t="shared" si="0"/>
        <v>13.35</v>
      </c>
      <c r="CQ16" s="13">
        <v>13.4</v>
      </c>
      <c r="CR16" s="13">
        <v>12.6</v>
      </c>
      <c r="CS16" s="10">
        <f t="shared" si="1"/>
        <v>13</v>
      </c>
      <c r="CT16" s="13">
        <v>11.4</v>
      </c>
      <c r="CU16" s="13">
        <v>9.9</v>
      </c>
      <c r="CV16" s="10">
        <f t="shared" si="2"/>
        <v>10.65</v>
      </c>
      <c r="CW16" s="11">
        <v>11.1</v>
      </c>
      <c r="CX16" s="11">
        <v>9.9</v>
      </c>
      <c r="CY16" s="10">
        <f t="shared" si="3"/>
        <v>10.5</v>
      </c>
      <c r="CZ16" s="11">
        <v>8.9</v>
      </c>
      <c r="DA16" s="11">
        <v>6.8</v>
      </c>
      <c r="DB16" s="10">
        <f t="shared" si="4"/>
        <v>7.85</v>
      </c>
      <c r="DC16" s="11">
        <v>13.6</v>
      </c>
      <c r="DD16" s="11">
        <v>13.5</v>
      </c>
      <c r="DE16" s="12">
        <f t="shared" si="5"/>
        <v>13.55</v>
      </c>
      <c r="DF16" s="11">
        <v>11.1</v>
      </c>
      <c r="DG16" s="11">
        <v>8.6</v>
      </c>
      <c r="DH16" s="10">
        <f t="shared" si="6"/>
        <v>9.85</v>
      </c>
      <c r="DI16" s="11">
        <v>9.8000000000000007</v>
      </c>
      <c r="DJ16" s="11">
        <v>9</v>
      </c>
      <c r="DK16" s="10">
        <f t="shared" si="7"/>
        <v>9.4</v>
      </c>
      <c r="DL16" s="11">
        <v>9.1</v>
      </c>
      <c r="DM16" s="11">
        <v>8.1</v>
      </c>
      <c r="DN16" s="10">
        <f t="shared" si="8"/>
        <v>8.6</v>
      </c>
      <c r="DO16" s="11">
        <v>7.9</v>
      </c>
      <c r="DP16" s="11">
        <v>6.5</v>
      </c>
      <c r="DQ16" s="10">
        <f t="shared" si="9"/>
        <v>7.2</v>
      </c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5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11.25" customHeight="1">
      <c r="A17" s="5">
        <v>40631</v>
      </c>
      <c r="B17" s="11">
        <v>50</v>
      </c>
      <c r="C17" s="11">
        <v>52.7</v>
      </c>
      <c r="D17" s="11">
        <v>49.8</v>
      </c>
      <c r="E17" s="11">
        <v>52</v>
      </c>
      <c r="F17" s="11">
        <v>55.5</v>
      </c>
      <c r="G17" s="11">
        <v>49.5</v>
      </c>
      <c r="H17" s="11">
        <v>41.8</v>
      </c>
      <c r="I17" s="11">
        <v>40.5</v>
      </c>
      <c r="J17" s="11">
        <v>46</v>
      </c>
      <c r="K17" s="11">
        <v>44.1</v>
      </c>
      <c r="L17" s="4">
        <v>8</v>
      </c>
      <c r="M17" s="4">
        <v>7</v>
      </c>
      <c r="N17" s="4">
        <v>6</v>
      </c>
      <c r="O17" s="4">
        <v>6</v>
      </c>
      <c r="P17" s="4">
        <v>7</v>
      </c>
      <c r="Q17" s="4">
        <v>6</v>
      </c>
      <c r="R17" s="4">
        <v>8</v>
      </c>
      <c r="S17" s="4">
        <v>7</v>
      </c>
      <c r="T17" s="4">
        <v>6</v>
      </c>
      <c r="U17" s="4">
        <v>7</v>
      </c>
      <c r="V17" s="12">
        <v>166.94</v>
      </c>
      <c r="W17" s="12">
        <v>137.82</v>
      </c>
      <c r="X17" s="12">
        <v>95.99</v>
      </c>
      <c r="Y17" s="12">
        <v>94.4</v>
      </c>
      <c r="Z17" s="12">
        <v>194.83</v>
      </c>
      <c r="AA17" s="12">
        <v>124.31</v>
      </c>
      <c r="AB17" s="12">
        <v>112.41</v>
      </c>
      <c r="AC17" s="12">
        <v>97.94</v>
      </c>
      <c r="AD17" s="12">
        <v>106.83</v>
      </c>
      <c r="AE17" s="12">
        <v>134.56</v>
      </c>
      <c r="AF17" s="12">
        <v>9.17</v>
      </c>
      <c r="AG17" s="12">
        <v>1.83</v>
      </c>
      <c r="AH17" s="12">
        <v>9.94</v>
      </c>
      <c r="AI17" s="12">
        <v>1.4</v>
      </c>
      <c r="AJ17" s="12">
        <v>6.73</v>
      </c>
      <c r="AK17" s="12">
        <v>0.97</v>
      </c>
      <c r="AL17" s="12">
        <v>7.28</v>
      </c>
      <c r="AM17" s="12">
        <v>1.03</v>
      </c>
      <c r="AN17" s="12">
        <v>14.35</v>
      </c>
      <c r="AO17" s="12">
        <v>1.98</v>
      </c>
      <c r="AP17" s="12">
        <v>8.67</v>
      </c>
      <c r="AQ17" s="12">
        <v>1.23</v>
      </c>
      <c r="AR17" s="12">
        <v>8.4</v>
      </c>
      <c r="AS17" s="12">
        <v>1.1599999999999999</v>
      </c>
      <c r="AT17" s="12">
        <v>6.88</v>
      </c>
      <c r="AU17" s="12">
        <v>1.08</v>
      </c>
      <c r="AV17" s="12">
        <v>7.97</v>
      </c>
      <c r="AW17" s="12">
        <v>1.1399999999999999</v>
      </c>
      <c r="AX17" s="12">
        <v>8.84</v>
      </c>
      <c r="AY17" s="12">
        <v>1.36</v>
      </c>
      <c r="AZ17" s="13">
        <v>36.6</v>
      </c>
      <c r="BA17" s="13">
        <v>37.5</v>
      </c>
      <c r="BB17" s="13">
        <v>31.5</v>
      </c>
      <c r="BC17" s="13">
        <v>33.5</v>
      </c>
      <c r="BD17" s="13">
        <v>39</v>
      </c>
      <c r="BE17" s="13">
        <v>33.5</v>
      </c>
      <c r="BF17" s="13">
        <v>28.5</v>
      </c>
      <c r="BG17" s="13">
        <v>29</v>
      </c>
      <c r="BH17" s="13">
        <v>32</v>
      </c>
      <c r="BI17" s="13">
        <v>31.2</v>
      </c>
      <c r="BJ17" s="11">
        <v>2.2999999999999998</v>
      </c>
      <c r="BK17" s="11">
        <v>2.1</v>
      </c>
      <c r="BL17" s="11">
        <v>1.8</v>
      </c>
      <c r="BM17" s="11">
        <v>1.8</v>
      </c>
      <c r="BN17" s="11">
        <v>2.2999999999999998</v>
      </c>
      <c r="BO17" s="11">
        <v>2</v>
      </c>
      <c r="BP17" s="11">
        <v>2.1</v>
      </c>
      <c r="BQ17" s="11">
        <v>2</v>
      </c>
      <c r="BR17" s="11">
        <v>1.8</v>
      </c>
      <c r="BS17" s="11">
        <v>2.1</v>
      </c>
      <c r="BT17" s="10">
        <v>14.19</v>
      </c>
      <c r="BU17" s="10">
        <v>1.51</v>
      </c>
      <c r="BV17" s="10">
        <v>13.62</v>
      </c>
      <c r="BW17" s="10">
        <v>1.36</v>
      </c>
      <c r="BX17" s="10">
        <v>10.199999999999999</v>
      </c>
      <c r="BY17" s="10">
        <v>1.1299999999999999</v>
      </c>
      <c r="BZ17" s="10">
        <v>11.38</v>
      </c>
      <c r="CA17" s="10">
        <v>1.0900000000000001</v>
      </c>
      <c r="CB17" s="10">
        <v>17.32</v>
      </c>
      <c r="CC17" s="10">
        <v>1.77</v>
      </c>
      <c r="CD17" s="10">
        <v>11.03</v>
      </c>
      <c r="CE17" s="10">
        <v>1.19</v>
      </c>
      <c r="CF17" s="10">
        <v>9.48</v>
      </c>
      <c r="CG17" s="10">
        <v>0.9</v>
      </c>
      <c r="CH17" s="10">
        <v>7.33</v>
      </c>
      <c r="CI17" s="10">
        <v>0.91</v>
      </c>
      <c r="CJ17" s="10">
        <v>8.19</v>
      </c>
      <c r="CK17" s="10">
        <v>0.85</v>
      </c>
      <c r="CL17" s="10">
        <v>9.09</v>
      </c>
      <c r="CM17" s="10">
        <v>1.1000000000000001</v>
      </c>
      <c r="CN17" s="13">
        <v>13.3</v>
      </c>
      <c r="CO17" s="13">
        <v>12.4</v>
      </c>
      <c r="CP17" s="10">
        <f t="shared" si="0"/>
        <v>12.850000000000001</v>
      </c>
      <c r="CQ17" s="13">
        <v>12.3</v>
      </c>
      <c r="CR17" s="13">
        <v>10.9</v>
      </c>
      <c r="CS17" s="10">
        <f t="shared" si="1"/>
        <v>11.600000000000001</v>
      </c>
      <c r="CT17" s="13">
        <v>9.1</v>
      </c>
      <c r="CU17" s="13">
        <v>7.6</v>
      </c>
      <c r="CV17" s="10">
        <f t="shared" si="2"/>
        <v>8.35</v>
      </c>
      <c r="CW17" s="11">
        <v>9.6</v>
      </c>
      <c r="CX17" s="11">
        <v>8.6</v>
      </c>
      <c r="CY17" s="10">
        <f t="shared" si="3"/>
        <v>9.1</v>
      </c>
      <c r="CZ17" s="11">
        <v>13</v>
      </c>
      <c r="DA17" s="11">
        <v>12</v>
      </c>
      <c r="DB17" s="10">
        <f t="shared" si="4"/>
        <v>12.5</v>
      </c>
      <c r="DC17" s="11">
        <v>10.4</v>
      </c>
      <c r="DD17" s="11">
        <v>9.3000000000000007</v>
      </c>
      <c r="DE17" s="12">
        <f t="shared" si="5"/>
        <v>9.8500000000000014</v>
      </c>
      <c r="DF17" s="11">
        <v>10.7</v>
      </c>
      <c r="DG17" s="11">
        <v>8.6</v>
      </c>
      <c r="DH17" s="10">
        <f t="shared" si="6"/>
        <v>9.6499999999999986</v>
      </c>
      <c r="DI17" s="11">
        <v>9.8000000000000007</v>
      </c>
      <c r="DJ17" s="11">
        <v>8.6</v>
      </c>
      <c r="DK17" s="10">
        <f t="shared" si="7"/>
        <v>9.1999999999999993</v>
      </c>
      <c r="DL17" s="11">
        <v>9</v>
      </c>
      <c r="DM17" s="11">
        <v>8.4</v>
      </c>
      <c r="DN17" s="10">
        <f t="shared" si="8"/>
        <v>8.6999999999999993</v>
      </c>
      <c r="DO17" s="11">
        <v>10.199999999999999</v>
      </c>
      <c r="DP17" s="11">
        <v>8.6999999999999993</v>
      </c>
      <c r="DQ17" s="10">
        <f t="shared" si="9"/>
        <v>9.4499999999999993</v>
      </c>
      <c r="DR17" s="11">
        <v>11.7</v>
      </c>
      <c r="DS17" s="11">
        <v>10.5</v>
      </c>
      <c r="DT17" s="11">
        <v>10.5</v>
      </c>
      <c r="DU17" s="11">
        <v>15.6</v>
      </c>
      <c r="DV17" s="11">
        <v>16</v>
      </c>
      <c r="DW17" s="11">
        <v>15</v>
      </c>
      <c r="DX17" s="11">
        <v>14</v>
      </c>
      <c r="DY17" s="11">
        <v>15.9</v>
      </c>
      <c r="DZ17" s="11">
        <v>15</v>
      </c>
      <c r="EA17" s="11">
        <v>15.5</v>
      </c>
      <c r="EB17" s="10">
        <v>1.18</v>
      </c>
      <c r="EC17" s="10">
        <v>0.15</v>
      </c>
      <c r="ED17" s="10">
        <v>1.19</v>
      </c>
      <c r="EE17" s="10">
        <v>0.13</v>
      </c>
      <c r="EF17" s="10">
        <v>1.87</v>
      </c>
      <c r="EG17" s="10">
        <v>0.22</v>
      </c>
      <c r="EH17" s="10">
        <v>1.34</v>
      </c>
      <c r="EI17" s="10">
        <v>0.19</v>
      </c>
      <c r="EJ17" s="10">
        <v>2.61</v>
      </c>
      <c r="EK17" s="10">
        <v>0.32</v>
      </c>
      <c r="EL17" s="10">
        <v>3.29</v>
      </c>
      <c r="EM17" s="10">
        <v>0.44</v>
      </c>
      <c r="EN17" s="10">
        <v>1.6</v>
      </c>
      <c r="EO17" s="10">
        <v>0.19</v>
      </c>
      <c r="EP17" s="10">
        <v>1.69</v>
      </c>
      <c r="EQ17" s="10">
        <v>0.18</v>
      </c>
      <c r="ER17" s="10">
        <v>2.4500000000000002</v>
      </c>
      <c r="ES17" s="10">
        <v>0.28000000000000003</v>
      </c>
      <c r="ET17" s="10">
        <v>2.79</v>
      </c>
      <c r="EU17" s="10">
        <v>0.33</v>
      </c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11.25" customHeight="1">
      <c r="A18" s="5">
        <v>40645</v>
      </c>
      <c r="B18" s="11">
        <v>79</v>
      </c>
      <c r="C18" s="11">
        <v>65.5</v>
      </c>
      <c r="D18" s="11">
        <v>65.2</v>
      </c>
      <c r="E18" s="11">
        <v>56</v>
      </c>
      <c r="F18" s="11">
        <v>64.5</v>
      </c>
      <c r="G18" s="11">
        <v>54.5</v>
      </c>
      <c r="H18" s="11">
        <v>51.8</v>
      </c>
      <c r="I18" s="11">
        <v>59</v>
      </c>
      <c r="J18" s="11">
        <v>58.6</v>
      </c>
      <c r="K18" s="11"/>
      <c r="L18" s="4">
        <v>10</v>
      </c>
      <c r="M18" s="4">
        <v>8</v>
      </c>
      <c r="N18" s="4">
        <v>8</v>
      </c>
      <c r="O18" s="4">
        <v>7</v>
      </c>
      <c r="P18" s="4">
        <v>8</v>
      </c>
      <c r="Q18" s="4">
        <v>7</v>
      </c>
      <c r="R18" s="4">
        <v>8</v>
      </c>
      <c r="S18" s="4">
        <v>6</v>
      </c>
      <c r="T18" s="4">
        <v>7</v>
      </c>
      <c r="U18" s="4"/>
      <c r="V18" s="12">
        <v>525.03</v>
      </c>
      <c r="W18" s="12">
        <v>323.63</v>
      </c>
      <c r="X18" s="12">
        <v>282.47000000000003</v>
      </c>
      <c r="Y18" s="12">
        <v>176.66</v>
      </c>
      <c r="Z18" s="12">
        <v>229.89</v>
      </c>
      <c r="AA18" s="12">
        <v>156.13999999999999</v>
      </c>
      <c r="AB18" s="12">
        <v>169.92</v>
      </c>
      <c r="AC18" s="12">
        <v>125.75</v>
      </c>
      <c r="AD18" s="12">
        <v>165.06</v>
      </c>
      <c r="AE18" s="12"/>
      <c r="AF18" s="12">
        <v>39.86</v>
      </c>
      <c r="AG18" s="12">
        <v>6.12</v>
      </c>
      <c r="AH18" s="12">
        <v>22.08</v>
      </c>
      <c r="AI18" s="12">
        <v>3.54</v>
      </c>
      <c r="AJ18" s="12">
        <v>19.23</v>
      </c>
      <c r="AK18" s="12">
        <v>2.88</v>
      </c>
      <c r="AL18" s="12">
        <v>11.31</v>
      </c>
      <c r="AM18" s="12">
        <v>1.87</v>
      </c>
      <c r="AN18" s="12">
        <v>16.690000000000001</v>
      </c>
      <c r="AO18" s="12">
        <v>2.72</v>
      </c>
      <c r="AP18" s="12">
        <v>12.36</v>
      </c>
      <c r="AQ18" s="12">
        <v>1.86</v>
      </c>
      <c r="AR18" s="12">
        <v>10.96</v>
      </c>
      <c r="AS18" s="12">
        <v>1.88</v>
      </c>
      <c r="AT18" s="12">
        <v>10.51</v>
      </c>
      <c r="AU18" s="12">
        <v>1.5</v>
      </c>
      <c r="AV18" s="12">
        <v>10.54</v>
      </c>
      <c r="AW18" s="12">
        <v>1.88</v>
      </c>
      <c r="AX18" s="12"/>
      <c r="AY18" s="12"/>
      <c r="AZ18" s="13">
        <v>52.8</v>
      </c>
      <c r="BA18" s="13">
        <v>44</v>
      </c>
      <c r="BB18" s="13">
        <v>44</v>
      </c>
      <c r="BC18" s="13">
        <v>36.299999999999997</v>
      </c>
      <c r="BD18" s="13">
        <v>40.5</v>
      </c>
      <c r="BE18" s="13">
        <v>35.299999999999997</v>
      </c>
      <c r="BF18" s="13">
        <v>35.200000000000003</v>
      </c>
      <c r="BG18" s="13">
        <v>40</v>
      </c>
      <c r="BH18" s="13">
        <v>37.299999999999997</v>
      </c>
      <c r="BI18" s="13"/>
      <c r="BJ18" s="11">
        <v>3.4</v>
      </c>
      <c r="BK18" s="11">
        <v>3.3</v>
      </c>
      <c r="BL18" s="11">
        <v>2.5</v>
      </c>
      <c r="BM18" s="11">
        <v>2.2000000000000002</v>
      </c>
      <c r="BN18" s="11">
        <v>2.5</v>
      </c>
      <c r="BO18" s="11">
        <v>2.2999999999999998</v>
      </c>
      <c r="BP18" s="11">
        <v>2.2999999999999998</v>
      </c>
      <c r="BQ18" s="11">
        <v>2</v>
      </c>
      <c r="BR18" s="11">
        <v>2.1</v>
      </c>
      <c r="BS18" s="11"/>
      <c r="BT18" s="10">
        <v>46.61</v>
      </c>
      <c r="BU18" s="10">
        <v>5.51</v>
      </c>
      <c r="BV18" s="10">
        <v>26.58</v>
      </c>
      <c r="BW18" s="10">
        <v>3.4</v>
      </c>
      <c r="BX18" s="10">
        <v>21.94</v>
      </c>
      <c r="BY18" s="10">
        <v>2.58</v>
      </c>
      <c r="BZ18" s="10">
        <v>13.66</v>
      </c>
      <c r="CA18" s="10">
        <v>1.72</v>
      </c>
      <c r="CB18" s="10">
        <v>24.72</v>
      </c>
      <c r="CC18" s="10">
        <v>3.19</v>
      </c>
      <c r="CD18" s="10">
        <v>16.3</v>
      </c>
      <c r="CE18" s="10">
        <v>1.92</v>
      </c>
      <c r="CF18" s="10">
        <v>12.75</v>
      </c>
      <c r="CG18" s="10">
        <v>1.47</v>
      </c>
      <c r="CH18" s="10">
        <v>12.72</v>
      </c>
      <c r="CI18" s="10">
        <v>1.68</v>
      </c>
      <c r="CJ18" s="10">
        <v>14.31</v>
      </c>
      <c r="CK18" s="10">
        <v>1.97</v>
      </c>
      <c r="CL18" s="10"/>
      <c r="CM18" s="10"/>
      <c r="CN18" s="13">
        <v>19.3</v>
      </c>
      <c r="CO18" s="13">
        <v>18.600000000000001</v>
      </c>
      <c r="CP18" s="10">
        <f t="shared" si="0"/>
        <v>18.950000000000003</v>
      </c>
      <c r="CQ18" s="13">
        <v>15.3</v>
      </c>
      <c r="CR18" s="13">
        <v>14.3</v>
      </c>
      <c r="CS18" s="10">
        <f t="shared" si="1"/>
        <v>14.8</v>
      </c>
      <c r="CT18" s="13">
        <v>13.7</v>
      </c>
      <c r="CU18" s="13">
        <v>12.7</v>
      </c>
      <c r="CV18" s="10">
        <f t="shared" si="2"/>
        <v>13.2</v>
      </c>
      <c r="CW18" s="11">
        <v>11.1</v>
      </c>
      <c r="CX18" s="11">
        <v>9.9</v>
      </c>
      <c r="CY18" s="10">
        <f t="shared" si="3"/>
        <v>10.5</v>
      </c>
      <c r="CZ18" s="11">
        <v>14</v>
      </c>
      <c r="DA18" s="11">
        <v>12.9</v>
      </c>
      <c r="DB18" s="10">
        <f t="shared" si="4"/>
        <v>13.45</v>
      </c>
      <c r="DC18" s="11">
        <v>12.6</v>
      </c>
      <c r="DD18" s="11">
        <v>11.2</v>
      </c>
      <c r="DE18" s="12">
        <f t="shared" si="5"/>
        <v>11.899999999999999</v>
      </c>
      <c r="DF18" s="11">
        <v>11.1</v>
      </c>
      <c r="DG18" s="11">
        <v>10.7</v>
      </c>
      <c r="DH18" s="10">
        <f t="shared" si="6"/>
        <v>10.899999999999999</v>
      </c>
      <c r="DI18" s="11">
        <v>10.4</v>
      </c>
      <c r="DJ18" s="11">
        <v>9.6999999999999993</v>
      </c>
      <c r="DK18" s="10">
        <f t="shared" si="7"/>
        <v>10.050000000000001</v>
      </c>
      <c r="DL18" s="11">
        <v>11.1</v>
      </c>
      <c r="DM18" s="11">
        <v>10</v>
      </c>
      <c r="DN18" s="10">
        <f t="shared" si="8"/>
        <v>10.55</v>
      </c>
      <c r="DO18" s="11"/>
      <c r="DP18" s="11"/>
      <c r="DQ18" s="10" t="e">
        <f t="shared" si="9"/>
        <v>#DIV/0!</v>
      </c>
      <c r="DR18" s="11">
        <v>14</v>
      </c>
      <c r="DS18" s="11">
        <v>17.5</v>
      </c>
      <c r="DT18" s="11">
        <v>11.3</v>
      </c>
      <c r="DU18" s="11">
        <v>12.3</v>
      </c>
      <c r="DV18" s="11">
        <v>13</v>
      </c>
      <c r="DW18" s="11">
        <v>9</v>
      </c>
      <c r="DX18" s="11">
        <v>12</v>
      </c>
      <c r="DY18" s="11">
        <v>13</v>
      </c>
      <c r="DZ18" s="11">
        <v>15.8</v>
      </c>
      <c r="EA18" s="11"/>
      <c r="EB18" s="10">
        <v>3.23</v>
      </c>
      <c r="EC18" s="10">
        <v>0.46</v>
      </c>
      <c r="ED18" s="10">
        <v>2.83</v>
      </c>
      <c r="EE18" s="10">
        <v>0.44</v>
      </c>
      <c r="EF18" s="10">
        <v>1.66</v>
      </c>
      <c r="EG18" s="10">
        <v>0.22</v>
      </c>
      <c r="EH18" s="10">
        <v>1.66</v>
      </c>
      <c r="EI18" s="10">
        <v>0.23</v>
      </c>
      <c r="EJ18" s="10">
        <v>2.1</v>
      </c>
      <c r="EK18" s="10">
        <v>0.28999999999999998</v>
      </c>
      <c r="EL18" s="10">
        <v>0.96</v>
      </c>
      <c r="EM18" s="10">
        <v>0.12</v>
      </c>
      <c r="EN18" s="10">
        <v>3.19</v>
      </c>
      <c r="EO18" s="10">
        <v>0.4</v>
      </c>
      <c r="EP18" s="10">
        <v>4.13</v>
      </c>
      <c r="EQ18" s="10">
        <v>0.51</v>
      </c>
      <c r="ER18" s="10">
        <v>1.37</v>
      </c>
      <c r="ES18" s="10">
        <v>0.19</v>
      </c>
      <c r="ET18" s="10"/>
      <c r="EU18" s="10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</row>
    <row r="19" spans="1:251" ht="11.25" customHeight="1">
      <c r="A19" s="5">
        <v>40659</v>
      </c>
      <c r="B19" s="11">
        <v>70.8</v>
      </c>
      <c r="C19" s="11">
        <v>73.8</v>
      </c>
      <c r="D19" s="11">
        <v>63.5</v>
      </c>
      <c r="E19" s="11">
        <v>83.3</v>
      </c>
      <c r="F19" s="11">
        <v>83</v>
      </c>
      <c r="G19" s="11">
        <v>64.8</v>
      </c>
      <c r="H19" s="11">
        <v>85</v>
      </c>
      <c r="I19" s="11">
        <v>86.2</v>
      </c>
      <c r="J19" s="11">
        <v>63</v>
      </c>
      <c r="K19" s="11">
        <v>73</v>
      </c>
      <c r="L19" s="4">
        <v>7</v>
      </c>
      <c r="M19" s="4">
        <v>7</v>
      </c>
      <c r="N19" s="4">
        <v>7</v>
      </c>
      <c r="O19" s="4">
        <v>8</v>
      </c>
      <c r="P19" s="4">
        <v>9</v>
      </c>
      <c r="Q19" s="4">
        <v>6</v>
      </c>
      <c r="R19" s="4">
        <v>8</v>
      </c>
      <c r="S19" s="4">
        <v>7</v>
      </c>
      <c r="T19" s="4">
        <v>7</v>
      </c>
      <c r="U19" s="4">
        <v>7</v>
      </c>
      <c r="V19" s="12">
        <v>198.53</v>
      </c>
      <c r="W19" s="12">
        <v>213.29</v>
      </c>
      <c r="X19" s="12">
        <v>129.78</v>
      </c>
      <c r="Y19" s="12">
        <v>299.97000000000003</v>
      </c>
      <c r="Z19" s="12">
        <v>428.35</v>
      </c>
      <c r="AA19" s="12">
        <v>107.19</v>
      </c>
      <c r="AB19" s="12">
        <v>371.44</v>
      </c>
      <c r="AC19" s="12">
        <v>257.3</v>
      </c>
      <c r="AD19" s="12">
        <v>128.97999999999999</v>
      </c>
      <c r="AE19" s="12">
        <v>141.38</v>
      </c>
      <c r="AF19" s="12">
        <v>13.6</v>
      </c>
      <c r="AG19" s="12">
        <v>2.29</v>
      </c>
      <c r="AH19" s="12">
        <v>14.33</v>
      </c>
      <c r="AI19" s="12">
        <v>2.4900000000000002</v>
      </c>
      <c r="AJ19" s="12">
        <v>9.3699999999999992</v>
      </c>
      <c r="AK19" s="12">
        <v>1.61</v>
      </c>
      <c r="AL19" s="12">
        <v>22.36</v>
      </c>
      <c r="AM19" s="12">
        <v>3.63</v>
      </c>
      <c r="AN19" s="12">
        <v>33.24</v>
      </c>
      <c r="AO19" s="12">
        <v>5.5</v>
      </c>
      <c r="AP19" s="12">
        <v>7.07</v>
      </c>
      <c r="AQ19" s="12">
        <v>1.36</v>
      </c>
      <c r="AR19" s="12">
        <v>30.1</v>
      </c>
      <c r="AS19" s="12">
        <v>4.95</v>
      </c>
      <c r="AT19" s="12">
        <v>18.89</v>
      </c>
      <c r="AU19" s="12">
        <v>3.07</v>
      </c>
      <c r="AV19" s="12">
        <v>8.77</v>
      </c>
      <c r="AW19" s="12">
        <v>1.7</v>
      </c>
      <c r="AX19" s="12">
        <v>11</v>
      </c>
      <c r="AY19" s="12">
        <v>1.9</v>
      </c>
      <c r="AZ19" s="13">
        <v>43.5</v>
      </c>
      <c r="BA19" s="13">
        <v>44.7</v>
      </c>
      <c r="BB19" s="13">
        <v>36.799999999999997</v>
      </c>
      <c r="BC19" s="13">
        <v>48</v>
      </c>
      <c r="BD19" s="13">
        <v>49.6</v>
      </c>
      <c r="BE19" s="13">
        <v>35</v>
      </c>
      <c r="BF19" s="13">
        <v>54</v>
      </c>
      <c r="BG19" s="13">
        <v>49.5</v>
      </c>
      <c r="BH19" s="13">
        <v>39.5</v>
      </c>
      <c r="BI19" s="13">
        <v>42.6</v>
      </c>
      <c r="BJ19" s="11">
        <v>2.1</v>
      </c>
      <c r="BK19" s="11">
        <v>2.2000000000000002</v>
      </c>
      <c r="BL19" s="11">
        <v>1.9</v>
      </c>
      <c r="BM19" s="11">
        <v>2.5</v>
      </c>
      <c r="BN19" s="11">
        <v>3.2</v>
      </c>
      <c r="BO19" s="11">
        <v>1.6</v>
      </c>
      <c r="BP19" s="11">
        <v>2.9</v>
      </c>
      <c r="BQ19" s="11">
        <v>2.2000000000000002</v>
      </c>
      <c r="BR19" s="11">
        <v>1.8</v>
      </c>
      <c r="BS19" s="11">
        <v>1.8</v>
      </c>
      <c r="BT19" s="10">
        <v>18.73</v>
      </c>
      <c r="BU19" s="10">
        <v>2.82</v>
      </c>
      <c r="BV19" s="10">
        <v>21.43</v>
      </c>
      <c r="BW19" s="10">
        <v>3.81</v>
      </c>
      <c r="BX19" s="10">
        <v>14.88</v>
      </c>
      <c r="BY19" s="10">
        <v>2.23</v>
      </c>
      <c r="BZ19" s="10">
        <v>35.369999999999997</v>
      </c>
      <c r="CA19" s="10">
        <v>5.34</v>
      </c>
      <c r="CB19" s="10">
        <v>48.6</v>
      </c>
      <c r="CC19" s="10">
        <v>7.52</v>
      </c>
      <c r="CD19" s="10">
        <v>12.51</v>
      </c>
      <c r="CE19" s="10">
        <v>2.2799999999999998</v>
      </c>
      <c r="CF19" s="10">
        <v>44.96</v>
      </c>
      <c r="CG19" s="10">
        <v>6.37</v>
      </c>
      <c r="CH19" s="10">
        <v>31.99</v>
      </c>
      <c r="CI19" s="10">
        <v>5.33</v>
      </c>
      <c r="CJ19" s="10">
        <v>12.73</v>
      </c>
      <c r="CK19" s="10">
        <v>1.76</v>
      </c>
      <c r="CL19" s="10">
        <v>16.850000000000001</v>
      </c>
      <c r="CM19" s="10">
        <v>2.96</v>
      </c>
      <c r="CN19" s="13">
        <v>9.6</v>
      </c>
      <c r="CO19" s="13">
        <v>9.4</v>
      </c>
      <c r="CP19" s="10">
        <f t="shared" si="0"/>
        <v>9.5</v>
      </c>
      <c r="CQ19" s="13">
        <v>11.6</v>
      </c>
      <c r="CR19" s="13">
        <v>11</v>
      </c>
      <c r="CS19" s="10">
        <f t="shared" si="1"/>
        <v>11.3</v>
      </c>
      <c r="CT19" s="13">
        <v>10</v>
      </c>
      <c r="CU19" s="13">
        <v>9.5</v>
      </c>
      <c r="CV19" s="10">
        <f t="shared" si="2"/>
        <v>9.75</v>
      </c>
      <c r="CW19" s="11">
        <v>13.7</v>
      </c>
      <c r="CX19" s="11">
        <v>13.5</v>
      </c>
      <c r="CY19" s="10">
        <f t="shared" si="3"/>
        <v>13.6</v>
      </c>
      <c r="CZ19" s="11">
        <v>17.2</v>
      </c>
      <c r="DA19" s="11">
        <v>16.7</v>
      </c>
      <c r="DB19" s="10">
        <f t="shared" si="4"/>
        <v>16.95</v>
      </c>
      <c r="DC19" s="11">
        <v>8.1</v>
      </c>
      <c r="DD19" s="11">
        <v>7.9</v>
      </c>
      <c r="DE19" s="12">
        <f t="shared" si="5"/>
        <v>8</v>
      </c>
      <c r="DF19" s="11">
        <v>16.600000000000001</v>
      </c>
      <c r="DG19" s="11">
        <v>15.7</v>
      </c>
      <c r="DH19" s="10">
        <f t="shared" si="6"/>
        <v>16.149999999999999</v>
      </c>
      <c r="DI19" s="11">
        <v>12.8</v>
      </c>
      <c r="DJ19" s="11">
        <v>12.4</v>
      </c>
      <c r="DK19" s="10">
        <f t="shared" si="7"/>
        <v>12.600000000000001</v>
      </c>
      <c r="DL19" s="11">
        <v>9.6</v>
      </c>
      <c r="DM19" s="11">
        <v>9.1</v>
      </c>
      <c r="DN19" s="10">
        <f t="shared" si="8"/>
        <v>9.35</v>
      </c>
      <c r="DO19" s="11">
        <v>10</v>
      </c>
      <c r="DP19" s="11">
        <v>9.4</v>
      </c>
      <c r="DQ19" s="10">
        <f t="shared" si="9"/>
        <v>9.6999999999999993</v>
      </c>
      <c r="DR19" s="11">
        <v>12.7</v>
      </c>
      <c r="DS19" s="11">
        <v>10</v>
      </c>
      <c r="DT19" s="11">
        <v>15.3</v>
      </c>
      <c r="DU19" s="11">
        <v>5.3</v>
      </c>
      <c r="DV19" s="11">
        <v>12.7</v>
      </c>
      <c r="DW19" s="11">
        <v>10</v>
      </c>
      <c r="DX19" s="11">
        <v>10.199999999999999</v>
      </c>
      <c r="DY19" s="11">
        <v>7.8</v>
      </c>
      <c r="DZ19" s="11">
        <v>15.4</v>
      </c>
      <c r="EA19" s="11">
        <v>10.4</v>
      </c>
      <c r="EB19" s="10">
        <v>1.55</v>
      </c>
      <c r="EC19" s="10">
        <v>0.42</v>
      </c>
      <c r="ED19" s="10">
        <v>1.52</v>
      </c>
      <c r="EE19" s="10">
        <v>0.39</v>
      </c>
      <c r="EF19" s="10">
        <v>1.61</v>
      </c>
      <c r="EG19" s="10">
        <v>0.41</v>
      </c>
      <c r="EH19" s="10">
        <v>1.01</v>
      </c>
      <c r="EI19" s="10">
        <v>0.24</v>
      </c>
      <c r="EJ19" s="10">
        <v>1.46</v>
      </c>
      <c r="EK19" s="10">
        <v>0.38</v>
      </c>
      <c r="EL19" s="10">
        <v>1.1100000000000001</v>
      </c>
      <c r="EM19" s="10">
        <v>0.26</v>
      </c>
      <c r="EN19" s="10">
        <v>1.1399999999999999</v>
      </c>
      <c r="EO19" s="10">
        <v>0.28000000000000003</v>
      </c>
      <c r="EP19" s="10">
        <v>1.51</v>
      </c>
      <c r="EQ19" s="10">
        <v>0.48</v>
      </c>
      <c r="ER19" s="10">
        <v>1.07</v>
      </c>
      <c r="ES19" s="10">
        <v>0.28999999999999998</v>
      </c>
      <c r="ET19" s="10">
        <v>1.46</v>
      </c>
      <c r="EU19" s="10">
        <v>0.34</v>
      </c>
      <c r="EV19" s="17">
        <v>10</v>
      </c>
      <c r="EW19" s="17">
        <v>30</v>
      </c>
      <c r="EX19" s="17">
        <v>10</v>
      </c>
      <c r="EY19" s="17">
        <v>40</v>
      </c>
      <c r="EZ19" s="17">
        <v>20</v>
      </c>
      <c r="FA19" s="17">
        <v>40</v>
      </c>
      <c r="FB19" s="17">
        <v>35</v>
      </c>
      <c r="FC19" s="17">
        <v>40</v>
      </c>
      <c r="FD19" s="17">
        <v>15</v>
      </c>
      <c r="FE19" s="17">
        <v>30</v>
      </c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</row>
    <row r="20" spans="1:251" ht="11.25" customHeight="1">
      <c r="A20" s="5">
        <v>40672</v>
      </c>
      <c r="B20" s="11">
        <v>101.5</v>
      </c>
      <c r="C20" s="11">
        <v>86</v>
      </c>
      <c r="D20" s="11">
        <v>79</v>
      </c>
      <c r="E20" s="11">
        <v>90.4</v>
      </c>
      <c r="F20" s="11">
        <v>91</v>
      </c>
      <c r="G20" s="11">
        <v>82</v>
      </c>
      <c r="H20" s="11">
        <v>80.8</v>
      </c>
      <c r="I20" s="11">
        <v>91.2</v>
      </c>
      <c r="J20" s="11">
        <v>86.6</v>
      </c>
      <c r="K20" s="11">
        <v>76.400000000000006</v>
      </c>
      <c r="L20" s="4">
        <v>7</v>
      </c>
      <c r="M20" s="4">
        <v>5</v>
      </c>
      <c r="N20" s="4">
        <v>7</v>
      </c>
      <c r="O20" s="4">
        <v>7</v>
      </c>
      <c r="P20" s="4">
        <v>8</v>
      </c>
      <c r="Q20" s="4">
        <v>9</v>
      </c>
      <c r="R20" s="4">
        <v>6</v>
      </c>
      <c r="S20" s="4">
        <v>8</v>
      </c>
      <c r="T20" s="4">
        <v>7</v>
      </c>
      <c r="U20" s="4">
        <v>8</v>
      </c>
      <c r="V20" s="12">
        <v>396.54</v>
      </c>
      <c r="W20" s="12">
        <v>254.09</v>
      </c>
      <c r="X20" s="12">
        <v>352.78</v>
      </c>
      <c r="Y20" s="12">
        <v>336.75</v>
      </c>
      <c r="Z20" s="12">
        <v>365.58</v>
      </c>
      <c r="AA20" s="12">
        <v>237.52</v>
      </c>
      <c r="AB20" s="12">
        <v>285.57</v>
      </c>
      <c r="AC20" s="12">
        <v>304.77</v>
      </c>
      <c r="AD20" s="12">
        <v>169.58</v>
      </c>
      <c r="AE20" s="12">
        <v>219.99</v>
      </c>
      <c r="AF20" s="12">
        <v>35.76</v>
      </c>
      <c r="AG20" s="12">
        <v>5.79</v>
      </c>
      <c r="AH20" s="12">
        <v>19.88</v>
      </c>
      <c r="AI20" s="12">
        <v>3.24</v>
      </c>
      <c r="AJ20" s="12">
        <v>25.5</v>
      </c>
      <c r="AK20" s="12">
        <v>4.7</v>
      </c>
      <c r="AL20" s="12">
        <v>23.37</v>
      </c>
      <c r="AM20" s="12">
        <v>4.34</v>
      </c>
      <c r="AN20" s="12">
        <v>27.65</v>
      </c>
      <c r="AO20" s="12">
        <v>4.93</v>
      </c>
      <c r="AP20" s="12">
        <v>17.86</v>
      </c>
      <c r="AQ20" s="12">
        <v>3.33</v>
      </c>
      <c r="AR20" s="12">
        <v>19.420000000000002</v>
      </c>
      <c r="AS20" s="12">
        <v>3.73</v>
      </c>
      <c r="AT20" s="12">
        <v>22.8</v>
      </c>
      <c r="AU20" s="12">
        <v>4.82</v>
      </c>
      <c r="AV20" s="12">
        <v>13.38</v>
      </c>
      <c r="AW20" s="12">
        <v>2.62</v>
      </c>
      <c r="AX20" s="12">
        <v>13.82</v>
      </c>
      <c r="AY20" s="12">
        <v>3.28</v>
      </c>
      <c r="AZ20" s="13">
        <v>61.8</v>
      </c>
      <c r="BA20" s="13">
        <v>51</v>
      </c>
      <c r="BB20" s="13">
        <v>49</v>
      </c>
      <c r="BC20" s="13">
        <v>47</v>
      </c>
      <c r="BD20" s="13">
        <v>50.3</v>
      </c>
      <c r="BE20" s="13">
        <v>50.3</v>
      </c>
      <c r="BF20" s="13">
        <v>46</v>
      </c>
      <c r="BG20" s="13">
        <v>51.5</v>
      </c>
      <c r="BH20" s="13">
        <v>47</v>
      </c>
      <c r="BI20" s="13">
        <v>43</v>
      </c>
      <c r="BJ20" s="11">
        <v>2.2999999999999998</v>
      </c>
      <c r="BK20" s="11">
        <v>2.4</v>
      </c>
      <c r="BL20" s="11">
        <v>2.6</v>
      </c>
      <c r="BM20" s="11">
        <v>2.2999999999999998</v>
      </c>
      <c r="BN20" s="11">
        <v>2.7</v>
      </c>
      <c r="BO20" s="11">
        <v>2</v>
      </c>
      <c r="BP20" s="11">
        <v>2.6</v>
      </c>
      <c r="BQ20" s="11">
        <v>2.8</v>
      </c>
      <c r="BR20" s="11">
        <v>2.2000000000000002</v>
      </c>
      <c r="BS20" s="11">
        <v>2.4</v>
      </c>
      <c r="BT20" s="10">
        <v>39.35</v>
      </c>
      <c r="BU20" s="10">
        <v>6.22</v>
      </c>
      <c r="BV20" s="10">
        <v>27.6</v>
      </c>
      <c r="BW20" s="10">
        <v>4.6900000000000004</v>
      </c>
      <c r="BX20" s="10">
        <v>26.66</v>
      </c>
      <c r="BY20" s="10">
        <v>5.25</v>
      </c>
      <c r="BZ20" s="10">
        <v>36.71</v>
      </c>
      <c r="CA20" s="10">
        <v>6.97</v>
      </c>
      <c r="CB20" s="10">
        <v>39.020000000000003</v>
      </c>
      <c r="CC20" s="10">
        <v>7.29</v>
      </c>
      <c r="CD20" s="10">
        <v>17.63</v>
      </c>
      <c r="CE20" s="10">
        <v>3.46</v>
      </c>
      <c r="CF20" s="10">
        <v>28.94</v>
      </c>
      <c r="CG20" s="10">
        <v>6.14</v>
      </c>
      <c r="CH20" s="10">
        <v>36.08</v>
      </c>
      <c r="CI20" s="10">
        <v>5.45</v>
      </c>
      <c r="CJ20" s="10">
        <v>24.29</v>
      </c>
      <c r="CK20" s="10">
        <v>4.24</v>
      </c>
      <c r="CL20" s="10">
        <v>20.97</v>
      </c>
      <c r="CM20" s="10">
        <v>3.72</v>
      </c>
      <c r="CN20" s="13">
        <v>14.2</v>
      </c>
      <c r="CO20" s="13">
        <v>13.6</v>
      </c>
      <c r="CP20" s="10">
        <f t="shared" si="0"/>
        <v>13.899999999999999</v>
      </c>
      <c r="CQ20" s="13">
        <v>13.1</v>
      </c>
      <c r="CR20" s="13">
        <v>12.7</v>
      </c>
      <c r="CS20" s="10">
        <f t="shared" si="1"/>
        <v>12.899999999999999</v>
      </c>
      <c r="CT20" s="13">
        <v>14.3</v>
      </c>
      <c r="CU20" s="13">
        <v>12.5</v>
      </c>
      <c r="CV20" s="10">
        <f t="shared" si="2"/>
        <v>13.4</v>
      </c>
      <c r="CW20" s="11">
        <v>14.4</v>
      </c>
      <c r="CX20" s="11">
        <v>13.6</v>
      </c>
      <c r="CY20" s="10">
        <f t="shared" si="3"/>
        <v>14</v>
      </c>
      <c r="CZ20" s="11">
        <v>15</v>
      </c>
      <c r="DA20" s="11">
        <v>14.4</v>
      </c>
      <c r="DB20" s="10">
        <f t="shared" si="4"/>
        <v>14.7</v>
      </c>
      <c r="DC20" s="11">
        <v>10.7</v>
      </c>
      <c r="DD20" s="11">
        <v>10.4</v>
      </c>
      <c r="DE20" s="12">
        <f t="shared" si="5"/>
        <v>10.55</v>
      </c>
      <c r="DF20" s="11">
        <v>14</v>
      </c>
      <c r="DG20" s="11">
        <v>13.3</v>
      </c>
      <c r="DH20" s="10">
        <f t="shared" si="6"/>
        <v>13.65</v>
      </c>
      <c r="DI20" s="11">
        <v>14.4</v>
      </c>
      <c r="DJ20" s="11">
        <v>14.2</v>
      </c>
      <c r="DK20" s="10">
        <f t="shared" si="7"/>
        <v>14.3</v>
      </c>
      <c r="DL20" s="11">
        <v>11.1</v>
      </c>
      <c r="DM20" s="11">
        <v>10.6</v>
      </c>
      <c r="DN20" s="10">
        <f t="shared" si="8"/>
        <v>10.85</v>
      </c>
      <c r="DO20" s="11">
        <v>11.8</v>
      </c>
      <c r="DP20" s="11">
        <v>11.3</v>
      </c>
      <c r="DQ20" s="10">
        <f t="shared" si="9"/>
        <v>11.55</v>
      </c>
      <c r="DR20" s="11">
        <v>11</v>
      </c>
      <c r="DS20" s="11">
        <v>12</v>
      </c>
      <c r="DT20" s="11">
        <v>14.8</v>
      </c>
      <c r="DU20" s="11">
        <v>13</v>
      </c>
      <c r="DV20" s="11">
        <v>7</v>
      </c>
      <c r="DW20" s="11">
        <v>17</v>
      </c>
      <c r="DX20" s="11">
        <v>12.8</v>
      </c>
      <c r="DY20" s="11">
        <v>12.8</v>
      </c>
      <c r="DZ20" s="11">
        <v>11.4</v>
      </c>
      <c r="EA20" s="11">
        <v>11</v>
      </c>
      <c r="EB20" s="10">
        <v>10.5</v>
      </c>
      <c r="EC20" s="10">
        <v>2.98</v>
      </c>
      <c r="ED20" s="10">
        <v>7.25</v>
      </c>
      <c r="EE20" s="10">
        <v>1.72</v>
      </c>
      <c r="EF20" s="10">
        <v>2.27</v>
      </c>
      <c r="EG20" s="10">
        <v>0.6</v>
      </c>
      <c r="EH20" s="10">
        <v>4.24</v>
      </c>
      <c r="EI20" s="10">
        <v>1.59</v>
      </c>
      <c r="EJ20" s="10">
        <v>1.0900000000000001</v>
      </c>
      <c r="EK20" s="10">
        <v>0.33</v>
      </c>
      <c r="EL20" s="10">
        <v>3.83</v>
      </c>
      <c r="EM20" s="10">
        <v>1.1100000000000001</v>
      </c>
      <c r="EN20" s="10">
        <v>1.66</v>
      </c>
      <c r="EO20" s="10">
        <v>0.54</v>
      </c>
      <c r="EP20" s="10">
        <v>2.5</v>
      </c>
      <c r="EQ20" s="10">
        <v>0.72</v>
      </c>
      <c r="ER20" s="10">
        <v>1.69</v>
      </c>
      <c r="ES20" s="10">
        <v>0.45</v>
      </c>
      <c r="ET20" s="10">
        <v>1.17</v>
      </c>
      <c r="EU20" s="10">
        <v>0.32</v>
      </c>
      <c r="EV20" s="25">
        <v>100</v>
      </c>
      <c r="EW20" s="25">
        <v>100</v>
      </c>
      <c r="EX20" s="25">
        <v>100</v>
      </c>
      <c r="EY20" s="25">
        <v>100</v>
      </c>
      <c r="EZ20" s="25">
        <v>100</v>
      </c>
      <c r="FA20" s="25">
        <v>100</v>
      </c>
      <c r="FB20" s="25">
        <v>100</v>
      </c>
      <c r="FC20" s="25">
        <v>100</v>
      </c>
      <c r="FD20" s="25">
        <v>100</v>
      </c>
      <c r="FE20" s="25">
        <v>100</v>
      </c>
      <c r="FF20" s="22">
        <v>25.57</v>
      </c>
      <c r="FG20" s="22">
        <v>7.6</v>
      </c>
      <c r="FH20" s="22">
        <v>15.18</v>
      </c>
      <c r="FI20" s="22">
        <v>4.2300000000000004</v>
      </c>
      <c r="FJ20" s="22">
        <v>19.59</v>
      </c>
      <c r="FK20" s="22">
        <v>5.56</v>
      </c>
      <c r="FL20" s="22">
        <v>17.399999999999999</v>
      </c>
      <c r="FM20" s="22">
        <v>4.8899999999999997</v>
      </c>
      <c r="FN20" s="22">
        <v>20.99</v>
      </c>
      <c r="FO20" s="22">
        <v>5.73</v>
      </c>
      <c r="FP20" s="22">
        <v>11.01</v>
      </c>
      <c r="FQ20" s="22">
        <v>2.96</v>
      </c>
      <c r="FR20" s="22">
        <v>14.29</v>
      </c>
      <c r="FS20" s="22">
        <v>4.28</v>
      </c>
      <c r="FT20" s="22">
        <v>11.51</v>
      </c>
      <c r="FU20" s="22">
        <v>2.96</v>
      </c>
      <c r="FV20" s="22">
        <v>7.85</v>
      </c>
      <c r="FW20" s="22">
        <v>2.17</v>
      </c>
      <c r="FX20" s="22">
        <v>7.8</v>
      </c>
      <c r="FY20" s="22">
        <v>2.2999999999999998</v>
      </c>
      <c r="FZ20" s="23">
        <v>40.9</v>
      </c>
      <c r="GA20" s="23">
        <v>32.799999999999997</v>
      </c>
      <c r="GB20" s="23">
        <v>38.200000000000003</v>
      </c>
      <c r="GC20" s="23">
        <v>35</v>
      </c>
      <c r="GD20" s="23">
        <v>36.4</v>
      </c>
      <c r="GE20" s="23">
        <v>27.3</v>
      </c>
      <c r="GF20" s="23">
        <v>30.5</v>
      </c>
      <c r="GG20" s="23">
        <v>29.8</v>
      </c>
      <c r="GH20" s="23">
        <v>25.8</v>
      </c>
      <c r="GI20" s="23">
        <v>24.2</v>
      </c>
      <c r="GJ20" s="23">
        <v>31.5</v>
      </c>
      <c r="GK20" s="23">
        <v>27.4</v>
      </c>
      <c r="GL20" s="23">
        <v>27</v>
      </c>
      <c r="GM20" s="23">
        <v>27.4</v>
      </c>
      <c r="GN20" s="23">
        <v>32.4</v>
      </c>
      <c r="GO20" s="23">
        <v>29.6</v>
      </c>
      <c r="GP20" s="23">
        <v>27.1</v>
      </c>
      <c r="GQ20" s="23">
        <v>25.5</v>
      </c>
      <c r="GR20" s="23">
        <v>22.7</v>
      </c>
      <c r="GS20" s="23">
        <v>23.9</v>
      </c>
      <c r="GT20" s="4" t="s">
        <v>22</v>
      </c>
      <c r="GU20" s="4" t="s">
        <v>22</v>
      </c>
      <c r="GV20" s="4" t="s">
        <v>22</v>
      </c>
      <c r="GW20" s="4" t="s">
        <v>22</v>
      </c>
      <c r="GX20" s="4" t="s">
        <v>22</v>
      </c>
      <c r="GY20" s="4" t="s">
        <v>22</v>
      </c>
      <c r="GZ20" s="4" t="s">
        <v>22</v>
      </c>
      <c r="HA20" s="4" t="s">
        <v>22</v>
      </c>
      <c r="HB20" s="4" t="s">
        <v>22</v>
      </c>
      <c r="HC20" s="4" t="s">
        <v>22</v>
      </c>
      <c r="HD20" s="18">
        <v>52.3</v>
      </c>
      <c r="HE20" s="18">
        <v>46.2</v>
      </c>
      <c r="HF20" s="18">
        <v>47.7</v>
      </c>
      <c r="HG20" s="18">
        <v>47</v>
      </c>
      <c r="HH20" s="18">
        <v>24</v>
      </c>
      <c r="HI20" s="18">
        <v>44.5</v>
      </c>
      <c r="HJ20" s="18">
        <v>48</v>
      </c>
      <c r="HK20" s="18">
        <v>42</v>
      </c>
      <c r="HL20" s="18">
        <v>43</v>
      </c>
      <c r="HM20" s="18">
        <v>43</v>
      </c>
      <c r="HN20" s="18">
        <v>6.8</v>
      </c>
      <c r="HO20" s="18">
        <v>7.5</v>
      </c>
      <c r="HP20" s="18">
        <v>8.1999999999999993</v>
      </c>
      <c r="HQ20" s="18">
        <v>6.7</v>
      </c>
      <c r="HR20" s="18">
        <v>6.5</v>
      </c>
      <c r="HS20" s="18">
        <v>5.2</v>
      </c>
      <c r="HT20" s="18">
        <v>5.6</v>
      </c>
      <c r="HU20" s="18">
        <v>7</v>
      </c>
      <c r="HV20" s="18">
        <v>5.6</v>
      </c>
      <c r="HW20" s="18">
        <v>4.5</v>
      </c>
      <c r="HX20" s="22">
        <v>7.68</v>
      </c>
      <c r="HY20" s="22">
        <v>1.33</v>
      </c>
      <c r="HZ20" s="22">
        <v>5.82</v>
      </c>
      <c r="IA20" s="22">
        <v>1.0900000000000001</v>
      </c>
      <c r="IB20" s="22">
        <v>6.28</v>
      </c>
      <c r="IC20" s="22">
        <v>1.41</v>
      </c>
      <c r="ID20" s="22">
        <v>5.59</v>
      </c>
      <c r="IE20" s="22">
        <v>1.1200000000000001</v>
      </c>
      <c r="IF20" s="22">
        <v>4.93</v>
      </c>
      <c r="IG20" s="22">
        <v>0.91</v>
      </c>
      <c r="IH20" s="22">
        <v>2.52</v>
      </c>
      <c r="II20" s="22">
        <v>0.53</v>
      </c>
      <c r="IJ20" s="22">
        <v>4.84</v>
      </c>
      <c r="IK20" s="22">
        <v>1.02</v>
      </c>
      <c r="IL20" s="22">
        <v>5.99</v>
      </c>
      <c r="IM20" s="22">
        <v>0.96</v>
      </c>
      <c r="IN20" s="22">
        <v>4.04</v>
      </c>
      <c r="IO20" s="22">
        <v>0.76</v>
      </c>
      <c r="IP20" s="22">
        <v>5.5</v>
      </c>
      <c r="IQ20" s="22">
        <v>0.86</v>
      </c>
    </row>
    <row r="21" spans="1:251" ht="11.25" customHeight="1">
      <c r="A21" s="5">
        <v>40687</v>
      </c>
      <c r="B21" s="11">
        <v>85</v>
      </c>
      <c r="C21" s="11">
        <v>90</v>
      </c>
      <c r="D21" s="11">
        <v>81.7</v>
      </c>
      <c r="E21" s="11">
        <v>95.4</v>
      </c>
      <c r="F21" s="11">
        <v>69.8</v>
      </c>
      <c r="G21" s="11">
        <v>75</v>
      </c>
      <c r="H21" s="11">
        <v>76</v>
      </c>
      <c r="I21" s="11">
        <v>79.599999999999994</v>
      </c>
      <c r="J21" s="11">
        <v>82</v>
      </c>
      <c r="K21" s="11">
        <v>70.8</v>
      </c>
      <c r="L21" s="4">
        <v>6</v>
      </c>
      <c r="M21" s="4">
        <v>6</v>
      </c>
      <c r="N21" s="4">
        <v>5</v>
      </c>
      <c r="O21" s="4">
        <v>7</v>
      </c>
      <c r="P21" s="4">
        <v>4</v>
      </c>
      <c r="Q21" s="4">
        <v>5</v>
      </c>
      <c r="R21" s="4">
        <v>5</v>
      </c>
      <c r="S21" s="4">
        <v>5</v>
      </c>
      <c r="T21" s="4">
        <v>5</v>
      </c>
      <c r="U21" s="4">
        <v>3</v>
      </c>
      <c r="V21" s="12">
        <v>228.89</v>
      </c>
      <c r="W21" s="12">
        <v>236.75</v>
      </c>
      <c r="X21" s="12">
        <v>166.75</v>
      </c>
      <c r="Y21" s="12">
        <v>334.82</v>
      </c>
      <c r="Z21" s="12">
        <v>110.45</v>
      </c>
      <c r="AA21" s="12">
        <v>173.97</v>
      </c>
      <c r="AB21" s="12">
        <v>139.22</v>
      </c>
      <c r="AC21" s="12">
        <v>86.76</v>
      </c>
      <c r="AD21" s="12">
        <v>122.06</v>
      </c>
      <c r="AE21" s="12">
        <v>72.47</v>
      </c>
      <c r="AF21" s="12">
        <v>15.68</v>
      </c>
      <c r="AG21" s="12">
        <v>2.5099999999999998</v>
      </c>
      <c r="AH21" s="12">
        <v>15.53</v>
      </c>
      <c r="AI21" s="12">
        <v>2.59</v>
      </c>
      <c r="AJ21" s="12">
        <v>10.7</v>
      </c>
      <c r="AK21" s="12">
        <v>1.72</v>
      </c>
      <c r="AL21" s="12">
        <v>24.23</v>
      </c>
      <c r="AM21" s="12">
        <v>3.77</v>
      </c>
      <c r="AN21" s="12">
        <v>7.64</v>
      </c>
      <c r="AO21" s="12">
        <v>1.35</v>
      </c>
      <c r="AP21" s="12">
        <v>11.21</v>
      </c>
      <c r="AQ21" s="12">
        <v>1.7</v>
      </c>
      <c r="AR21" s="12">
        <v>9.2200000000000006</v>
      </c>
      <c r="AS21" s="12">
        <v>1.62</v>
      </c>
      <c r="AT21" s="12">
        <v>6.67</v>
      </c>
      <c r="AU21" s="12">
        <v>1.1399999999999999</v>
      </c>
      <c r="AV21" s="12">
        <v>9.0399999999999991</v>
      </c>
      <c r="AW21" s="12">
        <v>1.67</v>
      </c>
      <c r="AX21" s="12">
        <v>5.17</v>
      </c>
      <c r="AY21" s="12">
        <v>0.68</v>
      </c>
      <c r="AZ21" s="13">
        <v>44</v>
      </c>
      <c r="BA21" s="13">
        <v>46</v>
      </c>
      <c r="BB21" s="13">
        <v>44</v>
      </c>
      <c r="BC21" s="13">
        <v>54</v>
      </c>
      <c r="BD21" s="13">
        <v>38.5</v>
      </c>
      <c r="BE21" s="13">
        <v>41</v>
      </c>
      <c r="BF21" s="13">
        <v>39.700000000000003</v>
      </c>
      <c r="BG21" s="13">
        <v>40</v>
      </c>
      <c r="BH21" s="13">
        <v>39</v>
      </c>
      <c r="BI21" s="13">
        <v>33</v>
      </c>
      <c r="BJ21" s="11">
        <v>2.7</v>
      </c>
      <c r="BK21" s="11">
        <v>2.6</v>
      </c>
      <c r="BL21" s="11">
        <v>2.2000000000000002</v>
      </c>
      <c r="BM21" s="11">
        <v>2.8</v>
      </c>
      <c r="BN21" s="11">
        <v>2.1</v>
      </c>
      <c r="BO21" s="11">
        <v>2.2999999999999998</v>
      </c>
      <c r="BP21" s="11">
        <v>1.9</v>
      </c>
      <c r="BQ21" s="11">
        <v>1.7</v>
      </c>
      <c r="BR21" s="11">
        <v>2.2999999999999998</v>
      </c>
      <c r="BS21" s="11">
        <v>1.9</v>
      </c>
      <c r="BT21" s="10">
        <v>31.78</v>
      </c>
      <c r="BU21" s="10">
        <v>5.03</v>
      </c>
      <c r="BV21" s="10">
        <v>33.9</v>
      </c>
      <c r="BW21" s="10">
        <v>5.82</v>
      </c>
      <c r="BX21" s="10">
        <v>21.83</v>
      </c>
      <c r="BY21" s="10">
        <v>3.86</v>
      </c>
      <c r="BZ21" s="10">
        <v>55.1</v>
      </c>
      <c r="CA21" s="10">
        <v>8.5</v>
      </c>
      <c r="CB21" s="10">
        <v>15.1</v>
      </c>
      <c r="CC21" s="10">
        <v>2.5299999999999998</v>
      </c>
      <c r="CD21" s="10">
        <v>20.22</v>
      </c>
      <c r="CE21" s="10">
        <v>3.83</v>
      </c>
      <c r="CF21" s="10">
        <v>20.98</v>
      </c>
      <c r="CG21" s="10">
        <v>3.63</v>
      </c>
      <c r="CH21" s="10">
        <v>17.899999999999999</v>
      </c>
      <c r="CI21" s="10">
        <v>3.37</v>
      </c>
      <c r="CJ21" s="10">
        <v>20.95</v>
      </c>
      <c r="CK21" s="10">
        <v>3.8</v>
      </c>
      <c r="CL21" s="10">
        <v>15.22</v>
      </c>
      <c r="CM21" s="10">
        <v>2.41</v>
      </c>
      <c r="CN21" s="13">
        <v>13.1</v>
      </c>
      <c r="CO21" s="13">
        <v>13.4</v>
      </c>
      <c r="CP21" s="10">
        <f t="shared" si="0"/>
        <v>13.25</v>
      </c>
      <c r="CQ21" s="13">
        <v>13.6</v>
      </c>
      <c r="CR21" s="13">
        <v>12.2</v>
      </c>
      <c r="CS21" s="10">
        <f t="shared" si="1"/>
        <v>12.899999999999999</v>
      </c>
      <c r="CT21" s="13">
        <v>10.5</v>
      </c>
      <c r="CU21" s="13">
        <v>9.6</v>
      </c>
      <c r="CV21" s="10">
        <f t="shared" si="2"/>
        <v>10.050000000000001</v>
      </c>
      <c r="CW21" s="11">
        <v>16</v>
      </c>
      <c r="CX21" s="11">
        <v>15.8</v>
      </c>
      <c r="CY21" s="10">
        <f t="shared" si="3"/>
        <v>15.9</v>
      </c>
      <c r="CZ21" s="11">
        <v>9.5</v>
      </c>
      <c r="DA21" s="11">
        <v>9.3000000000000007</v>
      </c>
      <c r="DB21" s="10">
        <f t="shared" si="4"/>
        <v>9.4</v>
      </c>
      <c r="DC21" s="11">
        <v>11</v>
      </c>
      <c r="DD21" s="11">
        <v>10.4</v>
      </c>
      <c r="DE21" s="12">
        <f t="shared" si="5"/>
        <v>10.7</v>
      </c>
      <c r="DF21" s="11">
        <v>10.6</v>
      </c>
      <c r="DG21" s="11">
        <v>10.1</v>
      </c>
      <c r="DH21" s="10">
        <f t="shared" si="6"/>
        <v>10.35</v>
      </c>
      <c r="DI21" s="11">
        <v>9.1</v>
      </c>
      <c r="DJ21" s="11">
        <v>8.6</v>
      </c>
      <c r="DK21" s="10">
        <f t="shared" si="7"/>
        <v>8.85</v>
      </c>
      <c r="DL21" s="11">
        <v>10.7</v>
      </c>
      <c r="DM21" s="11">
        <v>10.5</v>
      </c>
      <c r="DN21" s="10">
        <f t="shared" si="8"/>
        <v>10.6</v>
      </c>
      <c r="DO21" s="11">
        <v>9.9</v>
      </c>
      <c r="DP21" s="11">
        <v>9.1</v>
      </c>
      <c r="DQ21" s="10">
        <f t="shared" si="9"/>
        <v>9.5</v>
      </c>
      <c r="DR21" s="11">
        <v>24</v>
      </c>
      <c r="DS21" s="11">
        <v>10.4</v>
      </c>
      <c r="DT21" s="11">
        <v>12</v>
      </c>
      <c r="DU21" s="11">
        <v>20</v>
      </c>
      <c r="DV21" s="11">
        <v>15</v>
      </c>
      <c r="DW21" s="11">
        <v>13.7</v>
      </c>
      <c r="DX21" s="11">
        <v>13.8</v>
      </c>
      <c r="DY21" s="11">
        <v>16</v>
      </c>
      <c r="DZ21" s="11">
        <v>14.8</v>
      </c>
      <c r="EA21" s="11">
        <v>18.3</v>
      </c>
      <c r="EB21" s="10">
        <v>2.66</v>
      </c>
      <c r="EC21" s="10">
        <v>0.49</v>
      </c>
      <c r="ED21" s="10">
        <v>2.5099999999999998</v>
      </c>
      <c r="EE21" s="10">
        <v>0.51</v>
      </c>
      <c r="EF21" s="10">
        <v>3.17</v>
      </c>
      <c r="EG21" s="10">
        <v>0.53</v>
      </c>
      <c r="EH21" s="10">
        <v>2.5299999999999998</v>
      </c>
      <c r="EI21" s="10">
        <v>0.51</v>
      </c>
      <c r="EJ21" s="10">
        <v>2.0699999999999998</v>
      </c>
      <c r="EK21" s="10">
        <v>0.43</v>
      </c>
      <c r="EL21" s="10">
        <v>3.16</v>
      </c>
      <c r="EM21" s="10">
        <v>0.63</v>
      </c>
      <c r="EN21" s="10">
        <v>2.11</v>
      </c>
      <c r="EO21" s="10">
        <v>0.4</v>
      </c>
      <c r="EP21" s="10">
        <v>1.32</v>
      </c>
      <c r="EQ21" s="10">
        <v>0.26</v>
      </c>
      <c r="ER21" s="10">
        <v>2.42</v>
      </c>
      <c r="ES21" s="10">
        <v>0.51</v>
      </c>
      <c r="ET21" s="10">
        <v>1.3</v>
      </c>
      <c r="EU21" s="10">
        <v>0.21</v>
      </c>
      <c r="EV21" s="17">
        <v>100</v>
      </c>
      <c r="EW21" s="17">
        <v>100</v>
      </c>
      <c r="EX21" s="17">
        <v>100</v>
      </c>
      <c r="EY21" s="17">
        <v>100</v>
      </c>
      <c r="EZ21" s="17">
        <v>100</v>
      </c>
      <c r="FA21" s="17">
        <v>100</v>
      </c>
      <c r="FB21" s="17">
        <v>100</v>
      </c>
      <c r="FC21" s="17">
        <v>100</v>
      </c>
      <c r="FD21" s="17">
        <v>100</v>
      </c>
      <c r="FE21" s="17">
        <v>100</v>
      </c>
      <c r="FF21" s="22">
        <v>22.52</v>
      </c>
      <c r="FG21" s="22">
        <v>6.58</v>
      </c>
      <c r="FH21" s="22">
        <v>23.08</v>
      </c>
      <c r="FI21" s="22">
        <v>7.07</v>
      </c>
      <c r="FJ21" s="22">
        <v>17.38</v>
      </c>
      <c r="FK21" s="22">
        <v>5.56</v>
      </c>
      <c r="FL21" s="22">
        <v>22.41</v>
      </c>
      <c r="FM21" s="22">
        <v>6.73</v>
      </c>
      <c r="FN21" s="22">
        <v>15.26</v>
      </c>
      <c r="FO21" s="22">
        <v>4.95</v>
      </c>
      <c r="FP21" s="22">
        <v>17.16</v>
      </c>
      <c r="FQ21" s="22">
        <v>5.22</v>
      </c>
      <c r="FR21" s="22">
        <v>17.84</v>
      </c>
      <c r="FS21" s="22">
        <v>5.94</v>
      </c>
      <c r="FT21" s="22">
        <v>9.48</v>
      </c>
      <c r="FU21" s="22">
        <v>3.11</v>
      </c>
      <c r="FV21" s="22">
        <v>16.84</v>
      </c>
      <c r="FW21" s="22">
        <v>5.35</v>
      </c>
      <c r="FX21" s="22">
        <v>6.92</v>
      </c>
      <c r="FY21" s="22">
        <v>1.96</v>
      </c>
      <c r="FZ21" s="23">
        <v>40.4</v>
      </c>
      <c r="GA21" s="23">
        <v>37.700000000000003</v>
      </c>
      <c r="GB21" s="23">
        <v>42.2</v>
      </c>
      <c r="GC21" s="23">
        <v>36.9</v>
      </c>
      <c r="GD21" s="23">
        <v>35.200000000000003</v>
      </c>
      <c r="GE21" s="23">
        <v>35.1</v>
      </c>
      <c r="GF21" s="23">
        <v>36.5</v>
      </c>
      <c r="GG21" s="23">
        <v>28.5</v>
      </c>
      <c r="GH21" s="23">
        <v>34.9</v>
      </c>
      <c r="GI21" s="23">
        <v>25.2</v>
      </c>
      <c r="GJ21" s="23">
        <v>28.5</v>
      </c>
      <c r="GK21" s="23">
        <v>28</v>
      </c>
      <c r="GL21" s="23">
        <v>25.7</v>
      </c>
      <c r="GM21" s="23">
        <v>27.1</v>
      </c>
      <c r="GN21" s="23">
        <v>24.8</v>
      </c>
      <c r="GO21" s="23">
        <v>27.5</v>
      </c>
      <c r="GP21" s="23">
        <v>28.3</v>
      </c>
      <c r="GQ21" s="23">
        <v>24.7</v>
      </c>
      <c r="GR21" s="23">
        <v>27.1</v>
      </c>
      <c r="GS21" s="23">
        <v>21.6</v>
      </c>
      <c r="GT21" s="4" t="s">
        <v>22</v>
      </c>
      <c r="GU21" s="4" t="s">
        <v>22</v>
      </c>
      <c r="GV21" s="4" t="s">
        <v>22</v>
      </c>
      <c r="GW21" s="4" t="s">
        <v>22</v>
      </c>
      <c r="GX21" s="4" t="s">
        <v>22</v>
      </c>
      <c r="GY21" s="4" t="s">
        <v>22</v>
      </c>
      <c r="GZ21" s="4" t="s">
        <v>22</v>
      </c>
      <c r="HA21" s="4" t="s">
        <v>22</v>
      </c>
      <c r="HB21" s="4" t="s">
        <v>22</v>
      </c>
      <c r="HC21" s="4" t="s">
        <v>22</v>
      </c>
      <c r="HD21" s="18">
        <v>58</v>
      </c>
      <c r="HE21" s="18">
        <v>59.5</v>
      </c>
      <c r="HF21" s="18">
        <v>59</v>
      </c>
      <c r="HG21" s="18">
        <v>60.5</v>
      </c>
      <c r="HH21" s="18">
        <v>58.7</v>
      </c>
      <c r="HI21" s="18">
        <v>60.5</v>
      </c>
      <c r="HJ21" s="18">
        <v>55.8</v>
      </c>
      <c r="HK21" s="18">
        <v>49</v>
      </c>
      <c r="HL21" s="18">
        <v>63.8</v>
      </c>
      <c r="HM21" s="18">
        <v>46</v>
      </c>
      <c r="HN21" s="18">
        <v>16.5</v>
      </c>
      <c r="HO21" s="18">
        <v>13.3</v>
      </c>
      <c r="HP21" s="18">
        <v>11.7</v>
      </c>
      <c r="HQ21" s="18">
        <v>11.8</v>
      </c>
      <c r="HR21" s="18">
        <v>10.8</v>
      </c>
      <c r="HS21" s="18">
        <v>10.9</v>
      </c>
      <c r="HT21" s="18">
        <v>11.3</v>
      </c>
      <c r="HU21" s="18">
        <v>12.2</v>
      </c>
      <c r="HV21" s="18">
        <v>12.4</v>
      </c>
      <c r="HW21" s="18">
        <v>9.3000000000000007</v>
      </c>
      <c r="HX21" s="22">
        <v>10.89</v>
      </c>
      <c r="HY21" s="22">
        <v>1.98</v>
      </c>
      <c r="HZ21" s="22">
        <v>9.92</v>
      </c>
      <c r="IA21" s="22">
        <v>2.13</v>
      </c>
      <c r="IB21" s="22">
        <v>8.19</v>
      </c>
      <c r="IC21" s="22">
        <v>1.74</v>
      </c>
      <c r="ID21" s="22">
        <v>12.28</v>
      </c>
      <c r="IE21" s="22">
        <v>2.0099999999999998</v>
      </c>
      <c r="IF21" s="22">
        <v>7.16</v>
      </c>
      <c r="IG21" s="22">
        <v>1.45</v>
      </c>
      <c r="IH21" s="22">
        <v>8.68</v>
      </c>
      <c r="II21" s="22">
        <v>1.93</v>
      </c>
      <c r="IJ21" s="22">
        <v>7.46</v>
      </c>
      <c r="IK21" s="22">
        <v>1.52</v>
      </c>
      <c r="IL21" s="22">
        <v>5.32</v>
      </c>
      <c r="IM21" s="22">
        <v>1.27</v>
      </c>
      <c r="IN21" s="22">
        <v>9.8000000000000007</v>
      </c>
      <c r="IO21" s="22">
        <v>2.13</v>
      </c>
      <c r="IP21" s="22">
        <v>4.67</v>
      </c>
      <c r="IQ21" s="22">
        <v>0.97</v>
      </c>
    </row>
    <row r="22" spans="1:251" ht="11.25" customHeight="1">
      <c r="A22" s="5">
        <v>40701</v>
      </c>
      <c r="B22" s="11">
        <v>84</v>
      </c>
      <c r="C22" s="11">
        <v>80.5</v>
      </c>
      <c r="D22" s="11">
        <v>77</v>
      </c>
      <c r="E22" s="11">
        <v>74</v>
      </c>
      <c r="F22" s="11">
        <v>83.3</v>
      </c>
      <c r="G22" s="11">
        <v>72.5</v>
      </c>
      <c r="H22" s="11">
        <v>68</v>
      </c>
      <c r="I22" s="11">
        <v>71</v>
      </c>
      <c r="J22" s="11">
        <v>69.5</v>
      </c>
      <c r="K22" s="11">
        <v>73</v>
      </c>
      <c r="L22" s="4">
        <v>6</v>
      </c>
      <c r="M22" s="4">
        <v>6</v>
      </c>
      <c r="N22" s="4">
        <v>4</v>
      </c>
      <c r="O22" s="4">
        <v>5</v>
      </c>
      <c r="P22" s="4">
        <v>6</v>
      </c>
      <c r="Q22" s="4">
        <v>5</v>
      </c>
      <c r="R22" s="4">
        <v>5</v>
      </c>
      <c r="S22" s="4">
        <v>5</v>
      </c>
      <c r="T22" s="4">
        <v>6</v>
      </c>
      <c r="U22" s="4">
        <v>3</v>
      </c>
      <c r="V22" s="12">
        <v>148.5</v>
      </c>
      <c r="W22" s="12">
        <v>116.92</v>
      </c>
      <c r="X22" s="12">
        <v>116.7</v>
      </c>
      <c r="Y22" s="12">
        <v>124.79</v>
      </c>
      <c r="Z22" s="12">
        <v>243.4</v>
      </c>
      <c r="AA22" s="12">
        <v>126.82</v>
      </c>
      <c r="AB22" s="12">
        <v>79.39</v>
      </c>
      <c r="AC22" s="12">
        <v>59.02</v>
      </c>
      <c r="AD22" s="12">
        <v>67.17</v>
      </c>
      <c r="AE22" s="12">
        <v>30.62</v>
      </c>
      <c r="AF22" s="12">
        <v>8.66</v>
      </c>
      <c r="AG22" s="12">
        <v>1.96</v>
      </c>
      <c r="AH22" s="12">
        <v>7</v>
      </c>
      <c r="AI22" s="12">
        <v>1.74</v>
      </c>
      <c r="AJ22" s="12">
        <v>8.5500000000000007</v>
      </c>
      <c r="AK22" s="12">
        <v>1.44</v>
      </c>
      <c r="AL22" s="12">
        <v>7.89</v>
      </c>
      <c r="AM22" s="12">
        <v>1.67</v>
      </c>
      <c r="AN22" s="12">
        <v>14.41</v>
      </c>
      <c r="AO22" s="12">
        <v>2.8</v>
      </c>
      <c r="AP22" s="12">
        <v>7.73</v>
      </c>
      <c r="AQ22" s="12">
        <v>1.54</v>
      </c>
      <c r="AR22" s="12">
        <v>5.0199999999999996</v>
      </c>
      <c r="AS22" s="12">
        <v>1.1499999999999999</v>
      </c>
      <c r="AT22" s="12">
        <v>4.01</v>
      </c>
      <c r="AU22" s="12">
        <v>1.07</v>
      </c>
      <c r="AV22" s="12">
        <v>3.66</v>
      </c>
      <c r="AW22" s="12">
        <v>1.23</v>
      </c>
      <c r="AX22" s="12">
        <v>2.09</v>
      </c>
      <c r="AY22" s="12"/>
      <c r="AZ22" s="13">
        <v>43.5</v>
      </c>
      <c r="BA22" s="13">
        <v>43</v>
      </c>
      <c r="BB22" s="13">
        <v>44</v>
      </c>
      <c r="BC22" s="13">
        <v>40.799999999999997</v>
      </c>
      <c r="BD22" s="13">
        <v>45</v>
      </c>
      <c r="BE22" s="13">
        <v>40.700000000000003</v>
      </c>
      <c r="BF22" s="13">
        <v>36</v>
      </c>
      <c r="BG22" s="13">
        <v>36.799999999999997</v>
      </c>
      <c r="BH22" s="13">
        <v>26</v>
      </c>
      <c r="BI22" s="13">
        <v>38.5</v>
      </c>
      <c r="BJ22" s="11">
        <v>2.2999999999999998</v>
      </c>
      <c r="BK22" s="11">
        <v>2.1</v>
      </c>
      <c r="BL22" s="11">
        <v>2</v>
      </c>
      <c r="BM22" s="11">
        <v>2.2999999999999998</v>
      </c>
      <c r="BN22" s="11">
        <v>2.6</v>
      </c>
      <c r="BO22" s="11">
        <v>1.8</v>
      </c>
      <c r="BP22" s="11">
        <v>1.6</v>
      </c>
      <c r="BQ22" s="11">
        <v>1.8</v>
      </c>
      <c r="BR22" s="11">
        <v>1.5</v>
      </c>
      <c r="BS22" s="11">
        <v>1.7</v>
      </c>
      <c r="BT22" s="10">
        <v>18.670000000000002</v>
      </c>
      <c r="BU22" s="10">
        <v>3.21</v>
      </c>
      <c r="BV22" s="10">
        <v>16.63</v>
      </c>
      <c r="BW22" s="10">
        <v>2.77</v>
      </c>
      <c r="BX22" s="10">
        <v>14.5</v>
      </c>
      <c r="BY22" s="10">
        <v>2</v>
      </c>
      <c r="BZ22" s="10">
        <v>15.5</v>
      </c>
      <c r="CA22" s="10">
        <v>2.65</v>
      </c>
      <c r="CB22" s="10">
        <v>27.36</v>
      </c>
      <c r="CC22" s="10">
        <v>4.24</v>
      </c>
      <c r="CD22" s="10">
        <v>12.55</v>
      </c>
      <c r="CE22" s="10">
        <v>2.21</v>
      </c>
      <c r="CF22" s="10">
        <v>10.89</v>
      </c>
      <c r="CG22" s="10">
        <v>1.82</v>
      </c>
      <c r="CH22" s="10">
        <v>12</v>
      </c>
      <c r="CI22" s="10">
        <v>2.2200000000000002</v>
      </c>
      <c r="CJ22" s="10">
        <v>12.17</v>
      </c>
      <c r="CK22" s="10">
        <v>2.0499999999999998</v>
      </c>
      <c r="CL22" s="10">
        <v>9.6999999999999993</v>
      </c>
      <c r="CM22" s="10">
        <v>1.64</v>
      </c>
      <c r="CN22" s="13">
        <v>10.5</v>
      </c>
      <c r="CO22" s="13">
        <v>9.5</v>
      </c>
      <c r="CP22" s="10">
        <f t="shared" si="0"/>
        <v>10</v>
      </c>
      <c r="CQ22" s="13">
        <v>9.4</v>
      </c>
      <c r="CR22" s="13">
        <v>9</v>
      </c>
      <c r="CS22" s="10">
        <f t="shared" si="1"/>
        <v>9.1999999999999993</v>
      </c>
      <c r="CT22" s="13">
        <v>8.6</v>
      </c>
      <c r="CU22" s="13">
        <v>8.4</v>
      </c>
      <c r="CV22" s="10">
        <f t="shared" si="2"/>
        <v>8.5</v>
      </c>
      <c r="CW22" s="11">
        <v>8.9</v>
      </c>
      <c r="CX22" s="11">
        <v>8.6999999999999993</v>
      </c>
      <c r="CY22" s="10">
        <f t="shared" si="3"/>
        <v>8.8000000000000007</v>
      </c>
      <c r="CZ22" s="11">
        <v>12.8</v>
      </c>
      <c r="DA22" s="11">
        <v>11.9</v>
      </c>
      <c r="DB22" s="10">
        <f t="shared" si="4"/>
        <v>12.350000000000001</v>
      </c>
      <c r="DC22" s="11">
        <v>7.8</v>
      </c>
      <c r="DD22" s="11">
        <v>7.4</v>
      </c>
      <c r="DE22" s="12">
        <f t="shared" si="5"/>
        <v>7.6</v>
      </c>
      <c r="DF22" s="11">
        <v>7.1</v>
      </c>
      <c r="DG22" s="11">
        <v>7.5</v>
      </c>
      <c r="DH22" s="10">
        <f t="shared" si="6"/>
        <v>7.3</v>
      </c>
      <c r="DI22" s="11">
        <v>7.4</v>
      </c>
      <c r="DJ22" s="11">
        <v>7.4</v>
      </c>
      <c r="DK22" s="10">
        <f t="shared" si="7"/>
        <v>7.4</v>
      </c>
      <c r="DL22" s="11">
        <v>7.5</v>
      </c>
      <c r="DM22" s="11">
        <v>7.2</v>
      </c>
      <c r="DN22" s="10">
        <f t="shared" si="8"/>
        <v>7.35</v>
      </c>
      <c r="DO22" s="11">
        <v>7</v>
      </c>
      <c r="DP22" s="11">
        <v>6.9</v>
      </c>
      <c r="DQ22" s="10">
        <f t="shared" si="9"/>
        <v>6.95</v>
      </c>
      <c r="DR22" s="11">
        <v>16.399999999999999</v>
      </c>
      <c r="DS22" s="11">
        <v>9.8000000000000007</v>
      </c>
      <c r="DT22" s="11">
        <v>14</v>
      </c>
      <c r="DU22" s="11">
        <v>12.3</v>
      </c>
      <c r="DV22" s="11">
        <v>14</v>
      </c>
      <c r="DW22" s="11">
        <v>14.5</v>
      </c>
      <c r="DX22" s="11">
        <v>11</v>
      </c>
      <c r="DY22" s="11">
        <v>10.5</v>
      </c>
      <c r="DZ22" s="11">
        <v>11</v>
      </c>
      <c r="EA22" s="11">
        <v>9.5</v>
      </c>
      <c r="EB22" s="10">
        <v>1.39</v>
      </c>
      <c r="EC22" s="10">
        <v>0.43</v>
      </c>
      <c r="ED22" s="10">
        <v>1.84</v>
      </c>
      <c r="EE22" s="10">
        <v>0.48</v>
      </c>
      <c r="EF22" s="10">
        <v>4.88</v>
      </c>
      <c r="EG22" s="10">
        <v>1.18</v>
      </c>
      <c r="EH22" s="10">
        <v>2.36</v>
      </c>
      <c r="EI22" s="10">
        <v>0.56999999999999995</v>
      </c>
      <c r="EJ22" s="10">
        <v>1.29</v>
      </c>
      <c r="EK22" s="10">
        <v>0.31</v>
      </c>
      <c r="EL22" s="10">
        <v>4.2</v>
      </c>
      <c r="EM22" s="10">
        <v>1.02</v>
      </c>
      <c r="EN22" s="10">
        <v>1.6</v>
      </c>
      <c r="EO22" s="10">
        <v>0.36</v>
      </c>
      <c r="EP22" s="10">
        <v>0.85</v>
      </c>
      <c r="EQ22" s="10">
        <v>0.18</v>
      </c>
      <c r="ER22" s="10">
        <v>1.04</v>
      </c>
      <c r="ES22" s="10">
        <v>0.21</v>
      </c>
      <c r="ET22" s="10">
        <v>1.2</v>
      </c>
      <c r="EU22" s="10">
        <v>0.32</v>
      </c>
      <c r="EV22" s="17">
        <v>100</v>
      </c>
      <c r="EW22" s="17">
        <v>100</v>
      </c>
      <c r="EX22" s="17">
        <v>100</v>
      </c>
      <c r="EY22" s="17">
        <v>100</v>
      </c>
      <c r="EZ22" s="17">
        <v>100</v>
      </c>
      <c r="FA22" s="17">
        <v>100</v>
      </c>
      <c r="FB22" s="17">
        <v>100</v>
      </c>
      <c r="FC22" s="17">
        <v>100</v>
      </c>
      <c r="FD22" s="17">
        <v>100</v>
      </c>
      <c r="FE22" s="17">
        <v>100</v>
      </c>
      <c r="FF22" s="22">
        <v>26.56</v>
      </c>
      <c r="FG22" s="22">
        <v>9.9700000000000006</v>
      </c>
      <c r="FH22" s="22">
        <v>21.19</v>
      </c>
      <c r="FI22" s="22">
        <v>8.0299999999999994</v>
      </c>
      <c r="FJ22" s="22">
        <v>21.68</v>
      </c>
      <c r="FK22" s="22">
        <v>8.2100000000000009</v>
      </c>
      <c r="FL22" s="22">
        <v>25.67</v>
      </c>
      <c r="FM22" s="22">
        <v>10.16</v>
      </c>
      <c r="FN22" s="22">
        <v>35.36</v>
      </c>
      <c r="FO22" s="22">
        <v>13.13</v>
      </c>
      <c r="FP22" s="22">
        <v>22.6</v>
      </c>
      <c r="FQ22" s="22">
        <v>8.51</v>
      </c>
      <c r="FR22" s="22">
        <v>11.48</v>
      </c>
      <c r="FS22" s="22">
        <v>4.58</v>
      </c>
      <c r="FT22" s="22">
        <v>11.83</v>
      </c>
      <c r="FU22" s="22">
        <v>4.1900000000000004</v>
      </c>
      <c r="FV22" s="22">
        <v>10.19</v>
      </c>
      <c r="FW22" s="22">
        <v>3.91</v>
      </c>
      <c r="FX22" s="22">
        <v>7.45</v>
      </c>
      <c r="FY22" s="22">
        <v>2.85</v>
      </c>
      <c r="FZ22" s="23">
        <v>44.6</v>
      </c>
      <c r="GA22" s="23">
        <v>41.4</v>
      </c>
      <c r="GB22" s="23">
        <v>41.4</v>
      </c>
      <c r="GC22" s="23">
        <v>41.2</v>
      </c>
      <c r="GD22" s="23">
        <v>47.1</v>
      </c>
      <c r="GE22" s="23">
        <v>42.3</v>
      </c>
      <c r="GF22" s="23">
        <v>31.3</v>
      </c>
      <c r="GG22" s="23">
        <v>32.200000000000003</v>
      </c>
      <c r="GH22" s="23">
        <v>28.8</v>
      </c>
      <c r="GI22" s="23">
        <v>27.5</v>
      </c>
      <c r="GJ22" s="23">
        <v>24.7</v>
      </c>
      <c r="GK22" s="23">
        <v>21.8</v>
      </c>
      <c r="GL22" s="23">
        <v>25.3</v>
      </c>
      <c r="GM22" s="23">
        <v>23.1</v>
      </c>
      <c r="GN22" s="23">
        <v>25.9</v>
      </c>
      <c r="GO22" s="23">
        <v>21.2</v>
      </c>
      <c r="GP22" s="23">
        <v>21.4</v>
      </c>
      <c r="GQ22" s="23">
        <v>21.6</v>
      </c>
      <c r="GR22" s="23">
        <v>21.4</v>
      </c>
      <c r="GS22" s="23">
        <v>18.2</v>
      </c>
      <c r="GT22" s="4" t="s">
        <v>22</v>
      </c>
      <c r="GU22" s="4" t="s">
        <v>22</v>
      </c>
      <c r="GV22" s="4" t="s">
        <v>22</v>
      </c>
      <c r="GW22" s="4" t="s">
        <v>22</v>
      </c>
      <c r="GX22" s="4" t="s">
        <v>22</v>
      </c>
      <c r="GY22" s="4" t="s">
        <v>22</v>
      </c>
      <c r="GZ22" s="4" t="s">
        <v>22</v>
      </c>
      <c r="HA22" s="4" t="s">
        <v>22</v>
      </c>
      <c r="HB22" s="4" t="s">
        <v>22</v>
      </c>
      <c r="HC22" s="4" t="s">
        <v>22</v>
      </c>
      <c r="HD22" s="18">
        <v>64.599999999999994</v>
      </c>
      <c r="HE22" s="18">
        <v>63.4</v>
      </c>
      <c r="HF22" s="18">
        <v>70.5</v>
      </c>
      <c r="HG22" s="18">
        <v>72.8</v>
      </c>
      <c r="HH22" s="18">
        <v>60.5</v>
      </c>
      <c r="HI22" s="18">
        <v>71.5</v>
      </c>
      <c r="HJ22" s="18">
        <v>59.8</v>
      </c>
      <c r="HK22" s="18">
        <v>61.7</v>
      </c>
      <c r="HL22" s="18">
        <v>51</v>
      </c>
      <c r="HM22" s="18">
        <v>58.5</v>
      </c>
      <c r="HN22" s="18">
        <v>25</v>
      </c>
      <c r="HO22" s="18">
        <v>23.5</v>
      </c>
      <c r="HP22" s="18">
        <v>23</v>
      </c>
      <c r="HQ22" s="18">
        <v>24.3</v>
      </c>
      <c r="HR22" s="18">
        <v>23.6</v>
      </c>
      <c r="HS22" s="18">
        <v>22.6</v>
      </c>
      <c r="HT22" s="18">
        <v>18.2</v>
      </c>
      <c r="HU22" s="18">
        <v>21.1</v>
      </c>
      <c r="HV22" s="18">
        <v>16.3</v>
      </c>
      <c r="HW22" s="18">
        <v>22.1</v>
      </c>
      <c r="HX22" s="22">
        <v>14.42</v>
      </c>
      <c r="HY22" s="22">
        <v>3.22</v>
      </c>
      <c r="HZ22" s="22">
        <v>13.05</v>
      </c>
      <c r="IA22" s="22">
        <v>2.87</v>
      </c>
      <c r="IB22" s="22">
        <v>15.67</v>
      </c>
      <c r="IC22" s="22">
        <v>3.02</v>
      </c>
      <c r="ID22" s="22">
        <v>16.71</v>
      </c>
      <c r="IE22" s="22">
        <v>3.74</v>
      </c>
      <c r="IF22" s="22">
        <v>13.09</v>
      </c>
      <c r="IG22" s="22">
        <v>2.84</v>
      </c>
      <c r="IH22" s="22">
        <v>15.66</v>
      </c>
      <c r="II22" s="22">
        <v>3.55</v>
      </c>
      <c r="IJ22" s="22">
        <v>9.31</v>
      </c>
      <c r="IK22" s="22">
        <v>2.52</v>
      </c>
      <c r="IL22" s="22">
        <v>9.91</v>
      </c>
      <c r="IM22" s="22">
        <v>2.15</v>
      </c>
      <c r="IN22" s="22">
        <v>7.21</v>
      </c>
      <c r="IO22" s="22">
        <v>1.51</v>
      </c>
      <c r="IP22" s="22">
        <v>8.8000000000000007</v>
      </c>
      <c r="IQ22" s="22">
        <v>2.0299999999999998</v>
      </c>
    </row>
    <row r="23" spans="1:251" ht="11.25" customHeight="1">
      <c r="A23" s="5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4"/>
      <c r="M23" s="4"/>
      <c r="N23" s="4"/>
      <c r="O23" s="4"/>
      <c r="P23" s="4"/>
      <c r="Q23" s="4"/>
      <c r="R23" s="4"/>
      <c r="S23" s="4"/>
      <c r="T23" s="4"/>
      <c r="U23" s="4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13"/>
      <c r="CO23" s="13"/>
      <c r="CP23" s="4"/>
      <c r="CQ23" s="13"/>
      <c r="CR23" s="13"/>
      <c r="CS23" s="4"/>
      <c r="CT23" s="13"/>
      <c r="CU23" s="13"/>
      <c r="CV23" s="4"/>
      <c r="CW23" s="11"/>
      <c r="CX23" s="11"/>
      <c r="CY23" s="4"/>
      <c r="CZ23" s="11"/>
      <c r="DA23" s="11"/>
      <c r="DB23" s="4"/>
      <c r="DC23" s="11"/>
      <c r="DD23" s="11"/>
      <c r="DE23" s="4"/>
      <c r="DF23" s="11"/>
      <c r="DG23" s="11"/>
      <c r="DH23" s="4"/>
      <c r="DI23" s="11"/>
      <c r="DJ23" s="11"/>
      <c r="DK23" s="4"/>
      <c r="DL23" s="11"/>
      <c r="DM23" s="11"/>
      <c r="DN23" s="4"/>
      <c r="DO23" s="11"/>
      <c r="DP23" s="11"/>
      <c r="DQ23" s="4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</row>
    <row r="24" spans="1:251" ht="11.25" customHeight="1">
      <c r="A24" s="4"/>
      <c r="C24" s="11"/>
      <c r="D24" s="11"/>
      <c r="E24" s="11"/>
      <c r="F24" s="11"/>
      <c r="G24" s="11"/>
      <c r="H24" s="11"/>
      <c r="I24" s="11"/>
      <c r="J24" s="11"/>
      <c r="K24" s="11"/>
      <c r="L24" s="4"/>
      <c r="M24" s="4"/>
      <c r="N24" s="4"/>
      <c r="O24" s="4"/>
      <c r="P24" s="4"/>
      <c r="Q24" s="4"/>
      <c r="R24" s="4"/>
      <c r="S24" s="4"/>
      <c r="T24" s="4"/>
      <c r="U24" s="4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13"/>
      <c r="CO24" s="13"/>
      <c r="CP24" s="4"/>
      <c r="CQ24" s="13"/>
      <c r="CR24" s="13"/>
      <c r="CS24" s="4"/>
      <c r="CT24" s="13"/>
      <c r="CU24" s="13"/>
      <c r="CV24" s="4"/>
      <c r="CW24" s="11"/>
      <c r="CX24" s="11"/>
      <c r="CY24" s="4"/>
      <c r="CZ24" s="11"/>
      <c r="DA24" s="11"/>
      <c r="DB24" s="4"/>
      <c r="DC24" s="11"/>
      <c r="DD24" s="11"/>
      <c r="DE24" s="4"/>
      <c r="DF24" s="11"/>
      <c r="DG24" s="11"/>
      <c r="DH24" s="4"/>
      <c r="DI24" s="11"/>
      <c r="DJ24" s="11"/>
      <c r="DK24" s="4"/>
      <c r="DL24" s="11"/>
      <c r="DM24" s="11"/>
      <c r="DN24" s="4"/>
      <c r="DO24" s="11"/>
      <c r="DP24" s="11"/>
      <c r="DQ24" s="4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</row>
    <row r="25" spans="1:251" ht="11.25" customHeight="1">
      <c r="A25" s="4"/>
      <c r="B25" s="43" t="s">
        <v>66</v>
      </c>
      <c r="C25" s="11"/>
      <c r="D25" s="11"/>
      <c r="E25" s="11"/>
      <c r="F25" s="11"/>
      <c r="G25" s="11"/>
      <c r="H25" s="11"/>
      <c r="I25" s="11"/>
      <c r="J25" s="11"/>
      <c r="K25" s="11"/>
      <c r="L25" s="4"/>
      <c r="M25" s="4"/>
      <c r="N25" s="4"/>
      <c r="O25" s="4"/>
      <c r="P25" s="4"/>
      <c r="Q25" s="4"/>
      <c r="R25" s="4"/>
      <c r="S25" s="4"/>
      <c r="T25" s="4"/>
      <c r="U25" s="4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13"/>
      <c r="CO25" s="13"/>
      <c r="CP25" s="4"/>
      <c r="CQ25" s="13"/>
      <c r="CR25" s="13"/>
      <c r="CS25" s="4"/>
      <c r="CT25" s="13"/>
      <c r="CU25" s="13"/>
      <c r="CV25" s="4"/>
      <c r="CW25" s="11"/>
      <c r="CX25" s="11"/>
      <c r="CY25" s="4"/>
      <c r="CZ25" s="11"/>
      <c r="DA25" s="11"/>
      <c r="DB25" s="4"/>
      <c r="DC25" s="11"/>
      <c r="DD25" s="11"/>
      <c r="DE25" s="4"/>
      <c r="DF25" s="11"/>
      <c r="DG25" s="11"/>
      <c r="DH25" s="4"/>
      <c r="DI25" s="11"/>
      <c r="DJ25" s="11"/>
      <c r="DK25" s="4"/>
      <c r="DL25" s="11"/>
      <c r="DM25" s="11"/>
      <c r="DN25" s="4"/>
      <c r="DO25" s="11"/>
      <c r="DP25" s="11"/>
      <c r="DQ25" s="4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5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</row>
    <row r="26" spans="1:251" ht="11.25" customHeight="1">
      <c r="A26" s="4"/>
      <c r="B26" t="s">
        <v>73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13"/>
      <c r="CO26" s="13"/>
      <c r="CP26" s="4"/>
      <c r="CQ26" s="13"/>
      <c r="CR26" s="13"/>
      <c r="CS26" s="4"/>
      <c r="CT26" s="13"/>
      <c r="CU26" s="13"/>
      <c r="CV26" s="4"/>
      <c r="CW26" s="11"/>
      <c r="CX26" s="11"/>
      <c r="CY26" s="4"/>
      <c r="CZ26" s="11"/>
      <c r="DA26" s="11"/>
      <c r="DB26" s="4"/>
      <c r="DC26" s="11"/>
      <c r="DD26" s="11"/>
      <c r="DE26" s="4"/>
      <c r="DF26" s="11"/>
      <c r="DG26" s="11"/>
      <c r="DH26" s="4"/>
      <c r="DI26" s="11"/>
      <c r="DJ26" s="11"/>
      <c r="DK26" s="4"/>
      <c r="DL26" s="11"/>
      <c r="DM26" s="11"/>
      <c r="DN26" s="4"/>
      <c r="DO26" s="11"/>
      <c r="DP26" s="11"/>
      <c r="DQ26" s="4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5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</row>
    <row r="27" spans="1:251" ht="11.25" customHeight="1">
      <c r="A27" s="4"/>
      <c r="B27" s="44" t="s">
        <v>67</v>
      </c>
      <c r="C27" s="44" t="s">
        <v>68</v>
      </c>
      <c r="D27" s="4"/>
      <c r="E27" s="5">
        <v>40738</v>
      </c>
      <c r="F27" s="5">
        <v>40543</v>
      </c>
      <c r="G27" s="4">
        <f>E27-F27</f>
        <v>195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13"/>
      <c r="CO27" s="13"/>
      <c r="CP27" s="4"/>
      <c r="CQ27" s="11"/>
      <c r="CR27" s="11"/>
      <c r="CS27" s="4"/>
      <c r="CT27" s="13"/>
      <c r="CU27" s="13"/>
      <c r="CV27" s="4"/>
      <c r="CW27" s="11"/>
      <c r="CX27" s="11"/>
      <c r="CY27" s="4"/>
      <c r="CZ27" s="11"/>
      <c r="DA27" s="11"/>
      <c r="DB27" s="4"/>
      <c r="DC27" s="11"/>
      <c r="DD27" s="11"/>
      <c r="DE27" s="4"/>
      <c r="DF27" s="11"/>
      <c r="DG27" s="11"/>
      <c r="DH27" s="4"/>
      <c r="DI27" s="11"/>
      <c r="DJ27" s="11"/>
      <c r="DK27" s="4"/>
      <c r="DL27" s="11"/>
      <c r="DM27" s="11"/>
      <c r="DN27" s="4"/>
      <c r="DO27" s="11"/>
      <c r="DP27" s="11"/>
      <c r="DQ27" s="4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5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</row>
    <row r="28" spans="1:251" ht="11.25" customHeight="1">
      <c r="A28" s="4"/>
      <c r="B28" s="44" t="s">
        <v>69</v>
      </c>
      <c r="C28" s="44" t="s">
        <v>71</v>
      </c>
      <c r="D28" s="4"/>
      <c r="E28" s="4"/>
      <c r="F28" s="4"/>
      <c r="G28" s="44" t="s">
        <v>72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13"/>
      <c r="CO28" s="13"/>
      <c r="CP28" s="4"/>
      <c r="CQ28" s="4"/>
      <c r="CR28" s="4"/>
      <c r="CS28" s="4"/>
      <c r="CT28" s="4"/>
      <c r="CU28" s="4"/>
      <c r="CV28" s="4"/>
      <c r="CW28" s="11"/>
      <c r="CX28" s="11"/>
      <c r="CY28" s="4"/>
      <c r="CZ28" s="11"/>
      <c r="DA28" s="11"/>
      <c r="DB28" s="4"/>
      <c r="DC28" s="4"/>
      <c r="DD28" s="4"/>
      <c r="DE28" s="4"/>
      <c r="DF28" s="4"/>
      <c r="DG28" s="4"/>
      <c r="DH28" s="4"/>
      <c r="DI28" s="11"/>
      <c r="DJ28" s="11"/>
      <c r="DK28" s="4"/>
      <c r="DL28" s="11"/>
      <c r="DM28" s="11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5"/>
      <c r="GT28" s="4"/>
      <c r="GU28" s="4"/>
      <c r="GV28" s="4"/>
      <c r="GW28" s="4"/>
      <c r="GX28" s="4"/>
      <c r="GY28" s="4"/>
      <c r="GZ28" s="4"/>
      <c r="HA28" s="4"/>
      <c r="HB28" s="4"/>
      <c r="HC28" s="4"/>
    </row>
    <row r="29" spans="1:251" ht="11.25" customHeight="1">
      <c r="A29" s="4"/>
      <c r="B29" t="s">
        <v>70</v>
      </c>
      <c r="C29" s="4"/>
      <c r="D29" s="4" t="s">
        <v>74</v>
      </c>
      <c r="E29" s="4"/>
      <c r="F29" s="4"/>
      <c r="G29" s="4">
        <f>(100/10*(100/18))</f>
        <v>55.555555555555557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</row>
    <row r="30" spans="1:251">
      <c r="A30" s="4"/>
      <c r="B30" s="43" t="s">
        <v>65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</row>
    <row r="31" spans="1:251">
      <c r="A31" s="4"/>
      <c r="B31" s="44" t="s">
        <v>75</v>
      </c>
      <c r="C31" s="44" t="s">
        <v>76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"/>
      <c r="Q31" s="4"/>
      <c r="R31" s="4"/>
      <c r="S31" s="4"/>
      <c r="T31" s="4"/>
      <c r="U31" s="4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</row>
    <row r="32" spans="1:251">
      <c r="A32" s="4"/>
      <c r="B32" s="44" t="s">
        <v>77</v>
      </c>
      <c r="C32" s="44" t="s">
        <v>78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"/>
      <c r="Q32" s="4"/>
      <c r="R32" s="4"/>
      <c r="S32" s="4"/>
      <c r="T32" s="4"/>
      <c r="U32" s="4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</row>
    <row r="33" spans="1:141">
      <c r="A33" s="4"/>
      <c r="B33" s="44" t="s">
        <v>79</v>
      </c>
      <c r="C33" s="44" t="s">
        <v>80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"/>
      <c r="Q33" s="4"/>
      <c r="R33" s="4"/>
      <c r="S33" s="4"/>
      <c r="T33" s="4"/>
      <c r="U33" s="4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</row>
    <row r="34" spans="1:141">
      <c r="A34" s="4"/>
      <c r="B34" s="44" t="s">
        <v>81</v>
      </c>
      <c r="C34" s="44" t="s">
        <v>82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"/>
      <c r="Q34" s="4"/>
      <c r="R34" s="4"/>
      <c r="S34" s="4"/>
      <c r="T34" s="4"/>
      <c r="U34" s="4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</row>
    <row r="35" spans="1:141">
      <c r="A35" s="4"/>
      <c r="B35" s="44" t="s">
        <v>83</v>
      </c>
      <c r="C35" s="44" t="s">
        <v>84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"/>
      <c r="Q35" s="4"/>
      <c r="R35" s="4"/>
      <c r="S35" s="4"/>
      <c r="T35" s="4"/>
      <c r="U35" s="4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</row>
    <row r="36" spans="1:141">
      <c r="A36" s="4"/>
      <c r="B36" s="44" t="s">
        <v>85</v>
      </c>
      <c r="C36" s="44" t="s">
        <v>86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"/>
      <c r="Q36" s="4"/>
      <c r="R36" s="4"/>
      <c r="S36" s="4"/>
      <c r="T36" s="4"/>
      <c r="U36" s="4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</row>
    <row r="37" spans="1:141">
      <c r="A37" s="4"/>
      <c r="B37" s="44" t="s">
        <v>87</v>
      </c>
      <c r="C37" s="44" t="s">
        <v>88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</row>
    <row r="38" spans="1:141">
      <c r="A38" s="4"/>
      <c r="B38" s="44" t="s">
        <v>89</v>
      </c>
      <c r="C38" s="44" t="s">
        <v>90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</row>
    <row r="39" spans="1:141">
      <c r="A39" s="4"/>
      <c r="B39" s="44" t="s">
        <v>91</v>
      </c>
      <c r="C39" s="44" t="s">
        <v>92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</row>
    <row r="40" spans="1:141">
      <c r="A40" s="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</row>
    <row r="41" spans="1:141">
      <c r="A41" s="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</row>
    <row r="42" spans="1:141">
      <c r="A42" s="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</row>
    <row r="43" spans="1:141">
      <c r="A43" s="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</row>
    <row r="44" spans="1:141">
      <c r="A44" s="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</row>
    <row r="45" spans="1:141">
      <c r="A45" s="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</row>
    <row r="46" spans="1:141">
      <c r="A46" s="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</row>
    <row r="47" spans="1:141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</row>
    <row r="48" spans="1:141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</row>
    <row r="49" spans="2:15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</row>
    <row r="50" spans="2:15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</row>
    <row r="51" spans="2:15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</row>
    <row r="52" spans="2:15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</row>
    <row r="53" spans="2:15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</row>
    <row r="54" spans="2:15">
      <c r="B54" s="45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4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EN28" activeCellId="9" sqref="AM28:AN28 AZ28:BA28 BI28:BJ28 BT28:BU28 CE28:CF28 CQ28:CR28 DD28:DE28 DP28:DQ28 EB28:EC28 EN28:EO28"/>
    </sheetView>
  </sheetViews>
  <sheetFormatPr defaultColWidth="4.21875" defaultRowHeight="11.25"/>
  <cols>
    <col min="1" max="11" width="4.5546875" style="16" customWidth="1"/>
    <col min="12" max="16" width="4.21875" style="16"/>
    <col min="17" max="17" width="4.88671875" style="16" bestFit="1" customWidth="1"/>
    <col min="18" max="16384" width="4.21875" style="16"/>
  </cols>
  <sheetData>
    <row r="1" spans="1:163" ht="11.25" customHeight="1">
      <c r="B1" s="14" t="s">
        <v>23</v>
      </c>
    </row>
    <row r="2" spans="1:163" ht="11.25" customHeight="1">
      <c r="B2" s="14"/>
    </row>
    <row r="3" spans="1:163" ht="11.25" customHeight="1">
      <c r="A3" s="14"/>
      <c r="B3" s="14" t="s">
        <v>24</v>
      </c>
      <c r="C3" s="14"/>
      <c r="D3" s="14"/>
      <c r="E3" s="14"/>
      <c r="F3" s="14"/>
      <c r="G3" s="14"/>
    </row>
    <row r="4" spans="1:163" ht="11.25" customHeight="1">
      <c r="A4" s="14"/>
      <c r="B4" s="14" t="s">
        <v>25</v>
      </c>
      <c r="C4" s="14"/>
      <c r="D4" s="14"/>
      <c r="E4" s="14"/>
      <c r="F4" s="14"/>
      <c r="G4" s="14"/>
      <c r="L4" s="14" t="s">
        <v>25</v>
      </c>
      <c r="X4" s="14" t="s">
        <v>40</v>
      </c>
      <c r="AJ4" s="14" t="s">
        <v>25</v>
      </c>
      <c r="AW4" s="14" t="s">
        <v>34</v>
      </c>
      <c r="BF4" s="14" t="s">
        <v>34</v>
      </c>
      <c r="BQ4" s="14" t="s">
        <v>34</v>
      </c>
      <c r="CB4" s="14" t="s">
        <v>38</v>
      </c>
      <c r="CN4" s="14" t="s">
        <v>38</v>
      </c>
      <c r="DA4" s="14" t="s">
        <v>38</v>
      </c>
      <c r="DM4" s="14" t="s">
        <v>39</v>
      </c>
      <c r="DY4" s="14" t="s">
        <v>39</v>
      </c>
      <c r="EK4" s="14" t="s">
        <v>39</v>
      </c>
      <c r="EV4" s="14"/>
    </row>
    <row r="5" spans="1:163" ht="11.25" customHeight="1">
      <c r="B5" s="14" t="s">
        <v>26</v>
      </c>
      <c r="C5" s="14"/>
      <c r="D5" s="14"/>
      <c r="E5" s="14"/>
      <c r="F5" s="14"/>
      <c r="G5" s="14"/>
      <c r="L5" s="14" t="s">
        <v>32</v>
      </c>
      <c r="X5" s="14" t="s">
        <v>41</v>
      </c>
      <c r="AJ5" s="14" t="s">
        <v>33</v>
      </c>
      <c r="AW5" s="14" t="s">
        <v>35</v>
      </c>
      <c r="BF5" s="14" t="s">
        <v>36</v>
      </c>
      <c r="BQ5" s="14" t="s">
        <v>37</v>
      </c>
      <c r="CB5" s="14" t="s">
        <v>35</v>
      </c>
      <c r="CN5" s="14" t="s">
        <v>36</v>
      </c>
      <c r="DA5" s="14" t="s">
        <v>37</v>
      </c>
      <c r="DM5" s="14" t="s">
        <v>35</v>
      </c>
      <c r="DY5" s="14" t="s">
        <v>36</v>
      </c>
      <c r="EK5" s="14" t="s">
        <v>37</v>
      </c>
      <c r="EV5" s="14"/>
    </row>
    <row r="6" spans="1:163" ht="11.25" customHeight="1">
      <c r="B6" s="14" t="s">
        <v>27</v>
      </c>
      <c r="C6" s="14" t="s">
        <v>28</v>
      </c>
      <c r="D6" s="14" t="s">
        <v>29</v>
      </c>
      <c r="E6" s="14"/>
      <c r="F6" s="14" t="s">
        <v>30</v>
      </c>
      <c r="G6" s="14" t="s">
        <v>31</v>
      </c>
      <c r="L6" s="14" t="s">
        <v>27</v>
      </c>
      <c r="M6" s="14" t="s">
        <v>28</v>
      </c>
      <c r="N6" s="14" t="s">
        <v>29</v>
      </c>
      <c r="O6" s="14"/>
      <c r="P6" s="14" t="s">
        <v>30</v>
      </c>
      <c r="Q6" s="14" t="s">
        <v>31</v>
      </c>
      <c r="X6" s="14" t="s">
        <v>27</v>
      </c>
      <c r="Y6" s="14" t="s">
        <v>28</v>
      </c>
      <c r="Z6" s="14" t="s">
        <v>29</v>
      </c>
      <c r="AA6" s="14"/>
      <c r="AB6" s="14" t="s">
        <v>30</v>
      </c>
      <c r="AC6" s="14" t="s">
        <v>31</v>
      </c>
      <c r="AJ6" s="14" t="s">
        <v>27</v>
      </c>
      <c r="AK6" s="14" t="s">
        <v>28</v>
      </c>
      <c r="AL6" s="14" t="s">
        <v>29</v>
      </c>
      <c r="AM6" s="14"/>
      <c r="AN6" s="14" t="s">
        <v>30</v>
      </c>
      <c r="AO6" s="14" t="s">
        <v>31</v>
      </c>
      <c r="AW6" s="14" t="s">
        <v>27</v>
      </c>
      <c r="AX6" s="14" t="s">
        <v>28</v>
      </c>
      <c r="AY6" s="14" t="s">
        <v>29</v>
      </c>
      <c r="AZ6" s="14"/>
      <c r="BA6" s="14" t="s">
        <v>30</v>
      </c>
      <c r="BB6" s="14" t="s">
        <v>31</v>
      </c>
      <c r="BF6" s="14" t="s">
        <v>27</v>
      </c>
      <c r="BG6" s="14" t="s">
        <v>28</v>
      </c>
      <c r="BH6" s="14" t="s">
        <v>29</v>
      </c>
      <c r="BI6" s="14"/>
      <c r="BJ6" s="14" t="s">
        <v>30</v>
      </c>
      <c r="BK6" s="14" t="s">
        <v>31</v>
      </c>
      <c r="BQ6" s="14" t="s">
        <v>27</v>
      </c>
      <c r="BR6" s="14" t="s">
        <v>28</v>
      </c>
      <c r="BS6" s="14" t="s">
        <v>29</v>
      </c>
      <c r="BT6" s="14"/>
      <c r="BU6" s="14" t="s">
        <v>30</v>
      </c>
      <c r="BV6" s="14" t="s">
        <v>31</v>
      </c>
      <c r="CB6" s="14" t="s">
        <v>27</v>
      </c>
      <c r="CC6" s="14" t="s">
        <v>28</v>
      </c>
      <c r="CD6" s="14" t="s">
        <v>29</v>
      </c>
      <c r="CE6" s="14"/>
      <c r="CF6" s="14" t="s">
        <v>30</v>
      </c>
      <c r="CG6" s="14" t="s">
        <v>31</v>
      </c>
      <c r="CN6" s="14" t="s">
        <v>27</v>
      </c>
      <c r="CO6" s="14" t="s">
        <v>28</v>
      </c>
      <c r="CP6" s="14" t="s">
        <v>29</v>
      </c>
      <c r="CQ6" s="14"/>
      <c r="CR6" s="14" t="s">
        <v>30</v>
      </c>
      <c r="CS6" s="14" t="s">
        <v>31</v>
      </c>
      <c r="DA6" s="14" t="s">
        <v>27</v>
      </c>
      <c r="DB6" s="14" t="s">
        <v>28</v>
      </c>
      <c r="DC6" s="14" t="s">
        <v>29</v>
      </c>
      <c r="DD6" s="14"/>
      <c r="DE6" s="14" t="s">
        <v>30</v>
      </c>
      <c r="DF6" s="14" t="s">
        <v>31</v>
      </c>
      <c r="DM6" s="14" t="s">
        <v>27</v>
      </c>
      <c r="DN6" s="14" t="s">
        <v>28</v>
      </c>
      <c r="DO6" s="14" t="s">
        <v>29</v>
      </c>
      <c r="DP6" s="14"/>
      <c r="DQ6" s="14" t="s">
        <v>30</v>
      </c>
      <c r="DR6" s="14" t="s">
        <v>31</v>
      </c>
      <c r="DY6" s="14" t="s">
        <v>27</v>
      </c>
      <c r="DZ6" s="14" t="s">
        <v>28</v>
      </c>
      <c r="EA6" s="14" t="s">
        <v>29</v>
      </c>
      <c r="EB6" s="14"/>
      <c r="EC6" s="14" t="s">
        <v>30</v>
      </c>
      <c r="ED6" s="14" t="s">
        <v>31</v>
      </c>
      <c r="EK6" s="14" t="s">
        <v>27</v>
      </c>
      <c r="EL6" s="14" t="s">
        <v>28</v>
      </c>
      <c r="EM6" s="14" t="s">
        <v>29</v>
      </c>
      <c r="EN6" s="14"/>
      <c r="EO6" s="14" t="s">
        <v>30</v>
      </c>
      <c r="EP6" s="14" t="s">
        <v>31</v>
      </c>
      <c r="EV6" s="14"/>
      <c r="EW6" s="14"/>
      <c r="EX6" s="14"/>
      <c r="EY6" s="14"/>
      <c r="EZ6" s="14"/>
      <c r="FA6" s="14"/>
    </row>
    <row r="7" spans="1:163" ht="11.25" customHeight="1">
      <c r="D7" s="14" t="s">
        <v>4</v>
      </c>
      <c r="E7" s="14" t="s">
        <v>5</v>
      </c>
      <c r="F7" s="14"/>
      <c r="G7" s="14">
        <v>1</v>
      </c>
      <c r="H7" s="14">
        <v>2</v>
      </c>
      <c r="I7" s="14">
        <v>3</v>
      </c>
      <c r="J7" s="14">
        <v>4</v>
      </c>
      <c r="K7" s="14">
        <v>5</v>
      </c>
      <c r="N7" s="14" t="s">
        <v>4</v>
      </c>
      <c r="O7" s="14" t="s">
        <v>5</v>
      </c>
      <c r="P7" s="14"/>
      <c r="Q7" s="14">
        <v>1</v>
      </c>
      <c r="R7" s="14">
        <v>2</v>
      </c>
      <c r="S7" s="14">
        <v>3</v>
      </c>
      <c r="T7" s="14">
        <v>4</v>
      </c>
      <c r="U7" s="14">
        <v>5</v>
      </c>
      <c r="V7" s="14">
        <v>6</v>
      </c>
      <c r="W7" s="14">
        <v>7</v>
      </c>
      <c r="Z7" s="14" t="s">
        <v>4</v>
      </c>
      <c r="AA7" s="14" t="s">
        <v>5</v>
      </c>
      <c r="AB7" s="14"/>
      <c r="AC7" s="14">
        <v>1</v>
      </c>
      <c r="AD7" s="14">
        <v>2</v>
      </c>
      <c r="AE7" s="14">
        <v>3</v>
      </c>
      <c r="AF7" s="14">
        <v>4</v>
      </c>
      <c r="AG7" s="14">
        <v>5</v>
      </c>
      <c r="AH7" s="14">
        <v>6</v>
      </c>
      <c r="AI7" s="14">
        <v>7</v>
      </c>
      <c r="AL7" s="14" t="s">
        <v>4</v>
      </c>
      <c r="AM7" s="14" t="s">
        <v>5</v>
      </c>
      <c r="AN7" s="14"/>
      <c r="AO7" s="14">
        <v>1</v>
      </c>
      <c r="AP7" s="14">
        <v>2</v>
      </c>
      <c r="AQ7" s="14">
        <v>3</v>
      </c>
      <c r="AR7" s="14">
        <v>4</v>
      </c>
      <c r="AS7" s="14">
        <v>5</v>
      </c>
      <c r="AT7" s="14">
        <v>6</v>
      </c>
      <c r="AU7" s="14">
        <v>7</v>
      </c>
      <c r="AV7" s="14">
        <v>8</v>
      </c>
      <c r="AY7" s="14" t="s">
        <v>4</v>
      </c>
      <c r="AZ7" s="14" t="s">
        <v>5</v>
      </c>
      <c r="BA7" s="14"/>
      <c r="BB7" s="14">
        <v>1</v>
      </c>
      <c r="BC7" s="14">
        <v>2</v>
      </c>
      <c r="BD7" s="14">
        <v>3</v>
      </c>
      <c r="BE7" s="14">
        <v>4</v>
      </c>
      <c r="BH7" s="14" t="s">
        <v>4</v>
      </c>
      <c r="BI7" s="14" t="s">
        <v>5</v>
      </c>
      <c r="BJ7" s="14"/>
      <c r="BK7" s="14">
        <v>1</v>
      </c>
      <c r="BL7" s="14">
        <v>2</v>
      </c>
      <c r="BM7" s="14">
        <v>3</v>
      </c>
      <c r="BN7" s="14">
        <v>4</v>
      </c>
      <c r="BO7" s="14">
        <v>5</v>
      </c>
      <c r="BP7" s="14">
        <v>6</v>
      </c>
      <c r="BS7" s="14" t="s">
        <v>4</v>
      </c>
      <c r="BT7" s="14" t="s">
        <v>5</v>
      </c>
      <c r="BU7" s="14"/>
      <c r="BV7" s="14">
        <v>1</v>
      </c>
      <c r="BW7" s="14">
        <v>2</v>
      </c>
      <c r="BX7" s="14">
        <v>3</v>
      </c>
      <c r="BY7" s="14">
        <v>4</v>
      </c>
      <c r="BZ7" s="14">
        <v>5</v>
      </c>
      <c r="CA7" s="14">
        <v>6</v>
      </c>
      <c r="CD7" s="14" t="s">
        <v>4</v>
      </c>
      <c r="CE7" s="14" t="s">
        <v>5</v>
      </c>
      <c r="CF7" s="14"/>
      <c r="CG7" s="14">
        <v>1</v>
      </c>
      <c r="CH7" s="14">
        <v>2</v>
      </c>
      <c r="CI7" s="14">
        <v>3</v>
      </c>
      <c r="CJ7" s="14">
        <v>4</v>
      </c>
      <c r="CK7" s="14">
        <v>5</v>
      </c>
      <c r="CL7" s="14">
        <v>6</v>
      </c>
      <c r="CM7" s="14">
        <v>7</v>
      </c>
      <c r="CP7" s="14" t="s">
        <v>4</v>
      </c>
      <c r="CQ7" s="14" t="s">
        <v>5</v>
      </c>
      <c r="CR7" s="14"/>
      <c r="CS7" s="14">
        <v>1</v>
      </c>
      <c r="CT7" s="14">
        <v>2</v>
      </c>
      <c r="CU7" s="14">
        <v>3</v>
      </c>
      <c r="CV7" s="14">
        <v>4</v>
      </c>
      <c r="CW7" s="14">
        <v>5</v>
      </c>
      <c r="CX7" s="14">
        <v>6</v>
      </c>
      <c r="CY7" s="14">
        <v>7</v>
      </c>
      <c r="CZ7" s="14">
        <v>8</v>
      </c>
      <c r="DC7" s="14" t="s">
        <v>4</v>
      </c>
      <c r="DD7" s="14" t="s">
        <v>5</v>
      </c>
      <c r="DE7" s="14"/>
      <c r="DF7" s="14">
        <v>1</v>
      </c>
      <c r="DG7" s="14">
        <v>2</v>
      </c>
      <c r="DH7" s="14">
        <v>3</v>
      </c>
      <c r="DI7" s="14">
        <v>4</v>
      </c>
      <c r="DJ7" s="14">
        <v>5</v>
      </c>
      <c r="DK7" s="14">
        <v>6</v>
      </c>
      <c r="DL7" s="14">
        <v>7</v>
      </c>
      <c r="DO7" s="14" t="s">
        <v>4</v>
      </c>
      <c r="DP7" s="14" t="s">
        <v>5</v>
      </c>
      <c r="DQ7" s="14"/>
      <c r="DR7" s="14">
        <v>1</v>
      </c>
      <c r="DS7" s="14">
        <v>2</v>
      </c>
      <c r="DT7" s="14">
        <v>3</v>
      </c>
      <c r="DU7" s="14">
        <v>4</v>
      </c>
      <c r="DV7" s="14">
        <v>5</v>
      </c>
      <c r="DW7" s="14">
        <v>6</v>
      </c>
      <c r="DX7" s="14">
        <v>7</v>
      </c>
      <c r="EA7" s="14" t="s">
        <v>4</v>
      </c>
      <c r="EB7" s="14" t="s">
        <v>5</v>
      </c>
      <c r="EC7" s="14"/>
      <c r="ED7" s="14">
        <v>1</v>
      </c>
      <c r="EE7" s="14">
        <v>2</v>
      </c>
      <c r="EF7" s="14">
        <v>3</v>
      </c>
      <c r="EG7" s="14">
        <v>4</v>
      </c>
      <c r="EH7" s="14">
        <v>5</v>
      </c>
      <c r="EI7" s="14">
        <v>6</v>
      </c>
      <c r="EJ7" s="14">
        <v>7</v>
      </c>
      <c r="EM7" s="14" t="s">
        <v>4</v>
      </c>
      <c r="EN7" s="14" t="s">
        <v>5</v>
      </c>
      <c r="EO7" s="14"/>
      <c r="EP7" s="14">
        <v>1</v>
      </c>
      <c r="EQ7" s="14">
        <v>2</v>
      </c>
      <c r="ER7" s="14">
        <v>3</v>
      </c>
      <c r="ES7" s="14">
        <v>4</v>
      </c>
      <c r="ET7" s="14">
        <v>5</v>
      </c>
      <c r="EU7" s="14">
        <v>6</v>
      </c>
      <c r="EX7" s="14"/>
      <c r="EY7" s="14"/>
      <c r="EZ7" s="14"/>
      <c r="FA7" s="14"/>
      <c r="FB7" s="14"/>
      <c r="FC7" s="14"/>
      <c r="FD7" s="14"/>
      <c r="FE7" s="14"/>
      <c r="FF7" s="14"/>
      <c r="FG7" s="14"/>
    </row>
    <row r="8" spans="1:163" ht="11.25" customHeight="1">
      <c r="A8" s="14">
        <v>1</v>
      </c>
      <c r="B8" s="18">
        <v>44.4</v>
      </c>
      <c r="C8" s="18">
        <v>31</v>
      </c>
      <c r="D8" s="22">
        <v>29.4</v>
      </c>
      <c r="E8" s="22">
        <v>21.04</v>
      </c>
      <c r="F8" s="21">
        <v>4</v>
      </c>
      <c r="G8" s="22">
        <v>7.52</v>
      </c>
      <c r="H8" s="22">
        <v>10.37</v>
      </c>
      <c r="I8" s="22">
        <v>5.53</v>
      </c>
      <c r="J8" s="22">
        <v>4.76</v>
      </c>
      <c r="K8" s="22"/>
      <c r="L8" s="29">
        <v>46.5</v>
      </c>
      <c r="M8" s="29">
        <v>24.8</v>
      </c>
      <c r="N8" s="30">
        <v>31.3</v>
      </c>
      <c r="O8" s="30">
        <v>23.56</v>
      </c>
      <c r="P8" s="21">
        <v>6</v>
      </c>
      <c r="Q8" s="22">
        <v>3.8</v>
      </c>
      <c r="R8" s="22">
        <v>3.6</v>
      </c>
      <c r="S8" s="22">
        <v>6.1</v>
      </c>
      <c r="T8" s="22">
        <v>3.7</v>
      </c>
      <c r="U8" s="22">
        <v>5.82</v>
      </c>
      <c r="V8" s="22">
        <v>6.86</v>
      </c>
      <c r="W8" s="22"/>
      <c r="X8" s="32">
        <v>47.8</v>
      </c>
      <c r="Y8" s="32">
        <v>27</v>
      </c>
      <c r="Z8" s="33">
        <v>38.83</v>
      </c>
      <c r="AA8" s="33">
        <v>27.48</v>
      </c>
      <c r="AB8" s="21">
        <v>7</v>
      </c>
      <c r="AC8" s="22">
        <v>3.15</v>
      </c>
      <c r="AD8" s="22">
        <v>4.78</v>
      </c>
      <c r="AE8" s="22">
        <v>6.58</v>
      </c>
      <c r="AF8" s="22">
        <v>7.91</v>
      </c>
      <c r="AG8" s="22">
        <v>4.1900000000000004</v>
      </c>
      <c r="AH8" s="22">
        <v>4.59</v>
      </c>
      <c r="AI8" s="22">
        <v>4.2699999999999996</v>
      </c>
      <c r="AJ8" s="18">
        <v>38.4</v>
      </c>
      <c r="AK8" s="18">
        <v>27.5</v>
      </c>
      <c r="AL8" s="26">
        <v>20.21</v>
      </c>
      <c r="AM8" s="26">
        <v>15.53</v>
      </c>
      <c r="AN8" s="21">
        <v>4</v>
      </c>
      <c r="AO8" s="22">
        <v>6.14</v>
      </c>
      <c r="AP8" s="22">
        <v>4.7300000000000004</v>
      </c>
      <c r="AQ8" s="22">
        <v>3.76</v>
      </c>
      <c r="AR8" s="22">
        <v>4.12</v>
      </c>
      <c r="AS8" s="22"/>
      <c r="AT8" s="22"/>
      <c r="AU8" s="22"/>
      <c r="AW8" s="18">
        <v>48.1</v>
      </c>
      <c r="AX8" s="18">
        <v>23.1</v>
      </c>
      <c r="AY8" s="26">
        <v>34.479999999999997</v>
      </c>
      <c r="AZ8" s="26">
        <v>26.53</v>
      </c>
      <c r="BA8" s="21">
        <v>4</v>
      </c>
      <c r="BB8" s="22">
        <v>12.7</v>
      </c>
      <c r="BC8" s="22">
        <v>7.32</v>
      </c>
      <c r="BD8" s="22">
        <v>5.52</v>
      </c>
      <c r="BE8" s="22">
        <v>7.2</v>
      </c>
      <c r="BF8" s="18">
        <v>49.9</v>
      </c>
      <c r="BG8" s="18">
        <v>27.3</v>
      </c>
      <c r="BH8" s="26">
        <v>40.99</v>
      </c>
      <c r="BI8" s="26">
        <v>32.130000000000003</v>
      </c>
      <c r="BJ8" s="21">
        <v>6</v>
      </c>
      <c r="BK8" s="22">
        <v>5.76</v>
      </c>
      <c r="BL8" s="22">
        <v>6.14</v>
      </c>
      <c r="BM8" s="22">
        <v>9.11</v>
      </c>
      <c r="BN8" s="22">
        <v>5.81</v>
      </c>
      <c r="BO8" s="22">
        <v>5.59</v>
      </c>
      <c r="BP8" s="22">
        <v>6.68</v>
      </c>
      <c r="BQ8" s="18">
        <v>47.8</v>
      </c>
      <c r="BR8" s="18">
        <v>23.5</v>
      </c>
      <c r="BS8" s="26">
        <v>30.78</v>
      </c>
      <c r="BT8" s="26">
        <v>23.61</v>
      </c>
      <c r="BU8" s="21">
        <v>5</v>
      </c>
      <c r="BV8" s="22">
        <v>4.55</v>
      </c>
      <c r="BW8" s="22">
        <v>9.49</v>
      </c>
      <c r="BX8" s="22">
        <v>7.16</v>
      </c>
      <c r="BY8" s="22">
        <v>1.81</v>
      </c>
      <c r="BZ8" s="22">
        <v>5.95</v>
      </c>
      <c r="CA8" s="22"/>
      <c r="CB8" s="18">
        <v>53.4</v>
      </c>
      <c r="CC8" s="18">
        <v>30</v>
      </c>
      <c r="CD8" s="26">
        <v>46.93</v>
      </c>
      <c r="CE8" s="26">
        <v>38.369999999999997</v>
      </c>
      <c r="CF8" s="21">
        <v>6</v>
      </c>
      <c r="CG8" s="22">
        <v>5.99</v>
      </c>
      <c r="CH8" s="22">
        <v>4.9400000000000004</v>
      </c>
      <c r="CI8" s="22">
        <v>4.1500000000000004</v>
      </c>
      <c r="CJ8" s="22">
        <v>6.45</v>
      </c>
      <c r="CK8" s="22">
        <v>8.4</v>
      </c>
      <c r="CL8" s="22">
        <v>14.4</v>
      </c>
      <c r="CM8" s="22"/>
      <c r="CN8" s="18">
        <v>50.1</v>
      </c>
      <c r="CO8" s="18">
        <v>29.2</v>
      </c>
      <c r="CP8" s="26">
        <v>47.71</v>
      </c>
      <c r="CQ8" s="26">
        <v>37.06</v>
      </c>
      <c r="CR8" s="21">
        <v>7</v>
      </c>
      <c r="CS8" s="22">
        <v>6.81</v>
      </c>
      <c r="CT8" s="22">
        <v>5.58</v>
      </c>
      <c r="CU8" s="22">
        <v>8.2899999999999991</v>
      </c>
      <c r="CV8" s="22">
        <v>5.41</v>
      </c>
      <c r="CW8" s="22">
        <v>8.11</v>
      </c>
      <c r="CX8" s="22">
        <v>6.7</v>
      </c>
      <c r="CY8" s="22">
        <v>5.14</v>
      </c>
      <c r="CZ8" s="22"/>
      <c r="DA8" s="18">
        <v>44.8</v>
      </c>
      <c r="DB8" s="18">
        <v>26.1</v>
      </c>
      <c r="DC8" s="26">
        <v>30.61</v>
      </c>
      <c r="DD8" s="26">
        <v>24.2</v>
      </c>
      <c r="DE8" s="21">
        <v>3</v>
      </c>
      <c r="DF8" s="22">
        <v>9.0500000000000007</v>
      </c>
      <c r="DG8" s="22">
        <v>12.39</v>
      </c>
      <c r="DH8" s="22">
        <v>7.69</v>
      </c>
      <c r="DI8" s="22"/>
      <c r="DJ8" s="22"/>
      <c r="DK8" s="22"/>
      <c r="DL8" s="22"/>
      <c r="DM8" s="18">
        <v>50.1</v>
      </c>
      <c r="DN8" s="18">
        <v>27.7</v>
      </c>
      <c r="DO8" s="26">
        <v>41.51</v>
      </c>
      <c r="DP8" s="26">
        <v>31.68</v>
      </c>
      <c r="DQ8" s="21">
        <v>6</v>
      </c>
      <c r="DR8" s="22">
        <v>5.92</v>
      </c>
      <c r="DS8" s="22">
        <v>9.14</v>
      </c>
      <c r="DT8" s="22">
        <v>6.76</v>
      </c>
      <c r="DU8" s="22">
        <v>4.47</v>
      </c>
      <c r="DV8" s="22">
        <v>6.93</v>
      </c>
      <c r="DW8" s="22">
        <v>7.11</v>
      </c>
      <c r="DX8" s="22"/>
      <c r="DY8" s="18">
        <v>42.9</v>
      </c>
      <c r="DZ8" s="18">
        <v>23.4</v>
      </c>
      <c r="EA8" s="26">
        <v>27.12</v>
      </c>
      <c r="EB8" s="26">
        <v>20.309999999999999</v>
      </c>
      <c r="EC8" s="21">
        <v>6</v>
      </c>
      <c r="ED8" s="22">
        <v>4.66</v>
      </c>
      <c r="EE8" s="22">
        <v>2.83</v>
      </c>
      <c r="EF8" s="22">
        <v>3.76</v>
      </c>
      <c r="EG8" s="22">
        <v>6.45</v>
      </c>
      <c r="EH8" s="22">
        <v>4.92</v>
      </c>
      <c r="EI8" s="22">
        <v>3.64</v>
      </c>
      <c r="EJ8" s="22"/>
      <c r="EK8" s="18">
        <v>27.9</v>
      </c>
      <c r="EL8" s="18">
        <v>17.2</v>
      </c>
      <c r="EM8" s="26">
        <v>9.07</v>
      </c>
      <c r="EN8" s="26">
        <v>6.78</v>
      </c>
      <c r="EO8" s="21">
        <v>6</v>
      </c>
      <c r="EP8" s="22">
        <v>0.83</v>
      </c>
      <c r="EQ8" s="22">
        <v>1.54</v>
      </c>
      <c r="ER8" s="22">
        <v>2.08</v>
      </c>
      <c r="ES8" s="22">
        <v>1.1000000000000001</v>
      </c>
      <c r="ET8" s="22">
        <v>1.1299999999999999</v>
      </c>
      <c r="EU8" s="22">
        <v>1.41</v>
      </c>
      <c r="EV8" s="18"/>
      <c r="EW8" s="18"/>
      <c r="EX8" s="26"/>
      <c r="EY8" s="26"/>
      <c r="EZ8" s="21"/>
      <c r="FA8" s="22"/>
      <c r="FB8" s="22"/>
      <c r="FC8" s="22"/>
      <c r="FD8" s="22"/>
      <c r="FE8" s="22"/>
      <c r="FF8" s="22"/>
      <c r="FG8" s="22"/>
    </row>
    <row r="9" spans="1:163" ht="11.25" customHeight="1">
      <c r="A9" s="14">
        <v>2</v>
      </c>
      <c r="B9" s="18">
        <v>42</v>
      </c>
      <c r="C9" s="18">
        <v>26.7</v>
      </c>
      <c r="D9" s="22">
        <v>30.36</v>
      </c>
      <c r="E9" s="22">
        <v>24.06</v>
      </c>
      <c r="F9" s="21">
        <v>5</v>
      </c>
      <c r="G9" s="22">
        <v>4.1900000000000004</v>
      </c>
      <c r="H9" s="22">
        <v>9.01</v>
      </c>
      <c r="I9" s="22">
        <v>5.31</v>
      </c>
      <c r="J9" s="22">
        <v>5.91</v>
      </c>
      <c r="K9" s="22">
        <v>4.3899999999999997</v>
      </c>
      <c r="L9" s="29">
        <v>47.8</v>
      </c>
      <c r="M9" s="29">
        <v>27.8</v>
      </c>
      <c r="N9" s="30">
        <v>37.5</v>
      </c>
      <c r="O9" s="30">
        <v>26.79</v>
      </c>
      <c r="P9" s="21">
        <v>6</v>
      </c>
      <c r="Q9" s="22">
        <v>6.13</v>
      </c>
      <c r="R9" s="22">
        <v>4.8600000000000003</v>
      </c>
      <c r="S9" s="22">
        <v>7.15</v>
      </c>
      <c r="T9" s="22">
        <v>6.54</v>
      </c>
      <c r="U9" s="22">
        <v>6.02</v>
      </c>
      <c r="V9" s="22">
        <v>5.32</v>
      </c>
      <c r="W9" s="22"/>
      <c r="X9" s="32">
        <v>47.6</v>
      </c>
      <c r="Y9" s="32">
        <v>26.9</v>
      </c>
      <c r="Z9" s="33">
        <v>31.99</v>
      </c>
      <c r="AA9" s="33">
        <v>24.31</v>
      </c>
      <c r="AB9" s="21">
        <v>6</v>
      </c>
      <c r="AC9" s="22">
        <v>6.68</v>
      </c>
      <c r="AD9" s="22">
        <v>6.38</v>
      </c>
      <c r="AE9" s="22">
        <v>4.59</v>
      </c>
      <c r="AF9" s="22">
        <v>4.0199999999999996</v>
      </c>
      <c r="AG9" s="22">
        <v>5.45</v>
      </c>
      <c r="AH9" s="22">
        <v>4.0599999999999996</v>
      </c>
      <c r="AI9" s="22"/>
      <c r="AJ9" s="18">
        <v>38</v>
      </c>
      <c r="AK9" s="18">
        <v>22.7</v>
      </c>
      <c r="AL9" s="26">
        <v>18.559999999999999</v>
      </c>
      <c r="AM9" s="26">
        <v>13.69</v>
      </c>
      <c r="AN9" s="21">
        <v>7</v>
      </c>
      <c r="AO9" s="22">
        <v>3.35</v>
      </c>
      <c r="AP9" s="22">
        <v>2.82</v>
      </c>
      <c r="AQ9" s="22">
        <v>2.62</v>
      </c>
      <c r="AR9" s="22">
        <v>3.31</v>
      </c>
      <c r="AS9" s="22">
        <v>2.44</v>
      </c>
      <c r="AT9" s="22">
        <v>4.3600000000000003</v>
      </c>
      <c r="AU9" s="22">
        <v>3.58</v>
      </c>
      <c r="AW9" s="18">
        <v>44.7</v>
      </c>
      <c r="AX9" s="18">
        <v>27.3</v>
      </c>
      <c r="AY9" s="26">
        <v>31.75</v>
      </c>
      <c r="AZ9" s="26">
        <v>23.08</v>
      </c>
      <c r="BA9" s="21">
        <v>3</v>
      </c>
      <c r="BB9" s="22">
        <v>7.35</v>
      </c>
      <c r="BC9" s="22">
        <v>9.5399999999999991</v>
      </c>
      <c r="BD9" s="22">
        <v>13.39</v>
      </c>
      <c r="BE9" s="22"/>
      <c r="BF9" s="18">
        <v>49.3</v>
      </c>
      <c r="BG9" s="18">
        <v>27.5</v>
      </c>
      <c r="BH9" s="26">
        <v>37.53</v>
      </c>
      <c r="BI9" s="26">
        <v>28.63</v>
      </c>
      <c r="BJ9" s="21">
        <v>4</v>
      </c>
      <c r="BK9" s="22">
        <v>9.8699999999999992</v>
      </c>
      <c r="BL9" s="22">
        <v>13.2</v>
      </c>
      <c r="BM9" s="22">
        <v>6.62</v>
      </c>
      <c r="BN9" s="22">
        <v>6.27</v>
      </c>
      <c r="BO9" s="22"/>
      <c r="BP9" s="22"/>
      <c r="BQ9" s="18">
        <v>46.4</v>
      </c>
      <c r="BR9" s="18">
        <v>24.2</v>
      </c>
      <c r="BS9" s="26">
        <v>30.58</v>
      </c>
      <c r="BT9" s="26">
        <v>25.14</v>
      </c>
      <c r="BU9" s="21">
        <v>6</v>
      </c>
      <c r="BV9" s="22">
        <v>4.51</v>
      </c>
      <c r="BW9" s="22">
        <v>5.94</v>
      </c>
      <c r="BX9" s="22">
        <v>3.89</v>
      </c>
      <c r="BY9" s="22">
        <v>3.16</v>
      </c>
      <c r="BZ9" s="22">
        <v>5.44</v>
      </c>
      <c r="CA9" s="22">
        <v>5.97</v>
      </c>
      <c r="CB9" s="18">
        <v>46.6</v>
      </c>
      <c r="CC9" s="18">
        <v>26.9</v>
      </c>
      <c r="CD9" s="26">
        <v>35.21</v>
      </c>
      <c r="CE9" s="26">
        <v>26.95</v>
      </c>
      <c r="CF9" s="21">
        <v>4</v>
      </c>
      <c r="CG9" s="22">
        <v>6.8</v>
      </c>
      <c r="CH9" s="22">
        <v>7.44</v>
      </c>
      <c r="CI9" s="22">
        <v>6.89</v>
      </c>
      <c r="CJ9" s="22">
        <v>12.71</v>
      </c>
      <c r="CK9" s="22"/>
      <c r="CL9" s="22"/>
      <c r="CM9" s="22"/>
      <c r="CN9" s="18">
        <v>49.9</v>
      </c>
      <c r="CO9" s="18">
        <v>25.6</v>
      </c>
      <c r="CP9" s="26">
        <v>38.14</v>
      </c>
      <c r="CQ9" s="26">
        <v>31.13</v>
      </c>
      <c r="CR9" s="21">
        <v>8</v>
      </c>
      <c r="CS9" s="22">
        <v>7.25</v>
      </c>
      <c r="CT9" s="22">
        <v>4.59</v>
      </c>
      <c r="CU9" s="22">
        <v>6.21</v>
      </c>
      <c r="CV9" s="22">
        <v>3.21</v>
      </c>
      <c r="CW9" s="22">
        <v>4.2300000000000004</v>
      </c>
      <c r="CX9" s="22">
        <v>2.95</v>
      </c>
      <c r="CY9" s="22">
        <v>3.79</v>
      </c>
      <c r="CZ9" s="22">
        <v>3.54</v>
      </c>
      <c r="DA9" s="18">
        <v>36.200000000000003</v>
      </c>
      <c r="DB9" s="18">
        <v>22.5</v>
      </c>
      <c r="DC9" s="26">
        <v>18.77</v>
      </c>
      <c r="DD9" s="26">
        <v>14.95</v>
      </c>
      <c r="DE9" s="21">
        <v>4</v>
      </c>
      <c r="DF9" s="22">
        <v>7.45</v>
      </c>
      <c r="DG9" s="22">
        <v>2.31</v>
      </c>
      <c r="DH9" s="22">
        <v>4.1500000000000004</v>
      </c>
      <c r="DI9" s="22">
        <v>3.94</v>
      </c>
      <c r="DJ9" s="22"/>
      <c r="DK9" s="22"/>
      <c r="DL9" s="22"/>
      <c r="DM9" s="18">
        <v>41.4</v>
      </c>
      <c r="DN9" s="18">
        <v>25.8</v>
      </c>
      <c r="DO9" s="26">
        <v>23.83</v>
      </c>
      <c r="DP9" s="26">
        <v>18.72</v>
      </c>
      <c r="DQ9" s="21">
        <v>4</v>
      </c>
      <c r="DR9" s="22">
        <v>4.3899999999999997</v>
      </c>
      <c r="DS9" s="22">
        <v>3.88</v>
      </c>
      <c r="DT9" s="22">
        <v>8.26</v>
      </c>
      <c r="DU9" s="22">
        <v>5.94</v>
      </c>
      <c r="DV9" s="22"/>
      <c r="DW9" s="22"/>
      <c r="DX9" s="22"/>
      <c r="DY9" s="18">
        <v>43</v>
      </c>
      <c r="DZ9" s="18">
        <v>23.5</v>
      </c>
      <c r="EA9" s="26">
        <v>25.7</v>
      </c>
      <c r="EB9" s="26">
        <v>20.12</v>
      </c>
      <c r="EC9" s="21">
        <v>6</v>
      </c>
      <c r="ED9" s="22">
        <v>5.15</v>
      </c>
      <c r="EE9" s="22">
        <v>5.55</v>
      </c>
      <c r="EF9" s="22">
        <v>3.51</v>
      </c>
      <c r="EG9" s="22">
        <v>2.81</v>
      </c>
      <c r="EH9" s="22">
        <v>3.15</v>
      </c>
      <c r="EI9" s="22">
        <v>3.85</v>
      </c>
      <c r="EJ9" s="22"/>
      <c r="EK9" s="18">
        <v>35.799999999999997</v>
      </c>
      <c r="EL9" s="18">
        <v>20.2</v>
      </c>
      <c r="EM9" s="26">
        <v>14.92</v>
      </c>
      <c r="EN9" s="26">
        <v>11.68</v>
      </c>
      <c r="EO9" s="21">
        <v>6</v>
      </c>
      <c r="EP9" s="22">
        <v>1.95</v>
      </c>
      <c r="EQ9" s="22">
        <v>1.55</v>
      </c>
      <c r="ER9" s="22">
        <v>2.2200000000000002</v>
      </c>
      <c r="ES9" s="22">
        <v>1.54</v>
      </c>
      <c r="ET9" s="22">
        <v>3.63</v>
      </c>
      <c r="EU9" s="22">
        <v>3.18</v>
      </c>
      <c r="EV9" s="18"/>
      <c r="EW9" s="18"/>
      <c r="EX9" s="26"/>
      <c r="EY9" s="26"/>
      <c r="EZ9" s="21"/>
      <c r="FA9" s="22"/>
      <c r="FB9" s="22"/>
      <c r="FC9" s="22"/>
      <c r="FD9" s="22"/>
      <c r="FE9" s="22"/>
      <c r="FF9" s="22"/>
      <c r="FG9" s="22"/>
    </row>
    <row r="10" spans="1:163" ht="11.25" customHeight="1">
      <c r="A10" s="14">
        <v>3</v>
      </c>
      <c r="B10" s="18">
        <v>45.4</v>
      </c>
      <c r="C10" s="18">
        <v>27.8</v>
      </c>
      <c r="D10" s="22">
        <v>30.46</v>
      </c>
      <c r="E10" s="22">
        <v>21.56</v>
      </c>
      <c r="F10" s="21">
        <v>4</v>
      </c>
      <c r="G10" s="22">
        <v>9.75</v>
      </c>
      <c r="H10" s="22">
        <v>7.12</v>
      </c>
      <c r="I10" s="22">
        <v>5.67</v>
      </c>
      <c r="J10" s="22">
        <v>6.01</v>
      </c>
      <c r="K10" s="22"/>
      <c r="L10" s="29">
        <v>39.5</v>
      </c>
      <c r="M10" s="29">
        <v>25</v>
      </c>
      <c r="N10" s="30">
        <v>20.93</v>
      </c>
      <c r="O10" s="30">
        <v>15</v>
      </c>
      <c r="P10" s="21">
        <v>4</v>
      </c>
      <c r="Q10" s="22">
        <v>3.69</v>
      </c>
      <c r="R10" s="22">
        <v>3.76</v>
      </c>
      <c r="S10" s="22">
        <v>5.49</v>
      </c>
      <c r="T10" s="22"/>
      <c r="U10" s="22"/>
      <c r="V10" s="22"/>
      <c r="W10" s="22"/>
      <c r="X10" s="32">
        <v>40.700000000000003</v>
      </c>
      <c r="Y10" s="32">
        <v>24.4</v>
      </c>
      <c r="Z10" s="33">
        <v>26.09</v>
      </c>
      <c r="AA10" s="33">
        <v>19.940000000000001</v>
      </c>
      <c r="AB10" s="21">
        <v>5</v>
      </c>
      <c r="AC10" s="22">
        <v>4.57</v>
      </c>
      <c r="AD10" s="22">
        <v>7.52</v>
      </c>
      <c r="AE10" s="22">
        <v>4.22</v>
      </c>
      <c r="AF10" s="22">
        <v>3.87</v>
      </c>
      <c r="AG10" s="22">
        <v>4.9400000000000004</v>
      </c>
      <c r="AH10" s="22"/>
      <c r="AI10" s="22"/>
      <c r="AJ10" s="18">
        <v>39</v>
      </c>
      <c r="AK10" s="18">
        <v>29.1</v>
      </c>
      <c r="AL10" s="26">
        <v>23.74</v>
      </c>
      <c r="AM10" s="26">
        <v>17.53</v>
      </c>
      <c r="AN10" s="21">
        <v>5</v>
      </c>
      <c r="AO10" s="22">
        <v>5.01</v>
      </c>
      <c r="AP10" s="22">
        <v>2.1</v>
      </c>
      <c r="AQ10" s="22">
        <v>4.2300000000000004</v>
      </c>
      <c r="AR10" s="22">
        <v>2.89</v>
      </c>
      <c r="AS10" s="22">
        <v>2.93</v>
      </c>
      <c r="AT10" s="22"/>
      <c r="AU10" s="22"/>
      <c r="AW10" s="18">
        <v>51.5</v>
      </c>
      <c r="AX10" s="18">
        <v>27.8</v>
      </c>
      <c r="AY10" s="26">
        <v>38.590000000000003</v>
      </c>
      <c r="AZ10" s="26">
        <v>29.23</v>
      </c>
      <c r="BA10" s="21">
        <v>4</v>
      </c>
      <c r="BB10" s="22">
        <v>9.11</v>
      </c>
      <c r="BC10" s="22">
        <v>8.0299999999999994</v>
      </c>
      <c r="BD10" s="22">
        <v>11.84</v>
      </c>
      <c r="BE10" s="22">
        <v>8.33</v>
      </c>
      <c r="BF10" s="18">
        <v>48.3</v>
      </c>
      <c r="BG10" s="18">
        <v>26.7</v>
      </c>
      <c r="BH10" s="26">
        <v>32.03</v>
      </c>
      <c r="BI10" s="26">
        <v>24.04</v>
      </c>
      <c r="BJ10" s="21">
        <v>3</v>
      </c>
      <c r="BK10" s="22">
        <v>7.37</v>
      </c>
      <c r="BL10" s="22">
        <v>9.4600000000000009</v>
      </c>
      <c r="BM10" s="22">
        <v>13.2</v>
      </c>
      <c r="BN10" s="22"/>
      <c r="BO10" s="22"/>
      <c r="BP10" s="22"/>
      <c r="BQ10" s="18">
        <v>42.6</v>
      </c>
      <c r="BR10" s="18">
        <v>21.3</v>
      </c>
      <c r="BS10" s="26">
        <v>20.96</v>
      </c>
      <c r="BT10" s="26">
        <v>17.07</v>
      </c>
      <c r="BU10" s="21">
        <v>6</v>
      </c>
      <c r="BV10" s="22">
        <v>2.78</v>
      </c>
      <c r="BW10" s="22">
        <v>4.18</v>
      </c>
      <c r="BX10" s="22">
        <v>2.66</v>
      </c>
      <c r="BY10" s="22">
        <v>2.65</v>
      </c>
      <c r="BZ10" s="22">
        <v>4.04</v>
      </c>
      <c r="CA10" s="22">
        <v>2.88</v>
      </c>
      <c r="CB10" s="18">
        <v>43.3</v>
      </c>
      <c r="CC10" s="18">
        <v>26.9</v>
      </c>
      <c r="CD10" s="26">
        <v>31.83</v>
      </c>
      <c r="CE10" s="26">
        <v>23.14</v>
      </c>
      <c r="CF10" s="21">
        <v>4</v>
      </c>
      <c r="CG10" s="22">
        <v>4.71</v>
      </c>
      <c r="CH10" s="22">
        <v>7.09</v>
      </c>
      <c r="CI10" s="22">
        <v>4.34</v>
      </c>
      <c r="CJ10" s="22">
        <v>5.28</v>
      </c>
      <c r="CK10" s="22"/>
      <c r="CL10" s="22"/>
      <c r="CM10" s="22"/>
      <c r="CN10" s="18">
        <v>47.4</v>
      </c>
      <c r="CO10" s="18">
        <v>28</v>
      </c>
      <c r="CP10" s="26">
        <v>36.799999999999997</v>
      </c>
      <c r="CQ10" s="26">
        <v>28.5</v>
      </c>
      <c r="CR10" s="21">
        <v>5</v>
      </c>
      <c r="CS10" s="22">
        <v>8.68</v>
      </c>
      <c r="CT10" s="22">
        <v>4.38</v>
      </c>
      <c r="CU10" s="22">
        <v>6.49</v>
      </c>
      <c r="CV10" s="22">
        <v>8.32</v>
      </c>
      <c r="CW10" s="22">
        <v>7.71</v>
      </c>
      <c r="CX10" s="22"/>
      <c r="CY10" s="22"/>
      <c r="CZ10" s="22"/>
      <c r="DA10" s="18">
        <v>41.4</v>
      </c>
      <c r="DB10" s="18">
        <v>24</v>
      </c>
      <c r="DC10" s="26">
        <v>22.18</v>
      </c>
      <c r="DD10" s="26">
        <v>17.25</v>
      </c>
      <c r="DE10" s="21">
        <v>4</v>
      </c>
      <c r="DF10" s="22">
        <v>4.3099999999999996</v>
      </c>
      <c r="DG10" s="22">
        <v>7.98</v>
      </c>
      <c r="DH10" s="22">
        <v>5.39</v>
      </c>
      <c r="DI10" s="22">
        <v>3.71</v>
      </c>
      <c r="DJ10" s="22"/>
      <c r="DK10" s="22"/>
      <c r="DL10" s="22"/>
      <c r="DM10" s="18">
        <v>40.200000000000003</v>
      </c>
      <c r="DN10" s="18">
        <v>25.9</v>
      </c>
      <c r="DO10" s="26">
        <v>25.23</v>
      </c>
      <c r="DP10" s="26">
        <v>20.69</v>
      </c>
      <c r="DQ10" s="21">
        <v>7</v>
      </c>
      <c r="DR10" s="22">
        <v>3.91</v>
      </c>
      <c r="DS10" s="22">
        <v>3.67</v>
      </c>
      <c r="DT10" s="22">
        <v>6.13</v>
      </c>
      <c r="DU10" s="22">
        <v>2.46</v>
      </c>
      <c r="DV10" s="22">
        <v>3.16</v>
      </c>
      <c r="DW10" s="22">
        <v>2.1</v>
      </c>
      <c r="DX10" s="22">
        <v>3.77</v>
      </c>
      <c r="DY10" s="18">
        <v>42.4</v>
      </c>
      <c r="DZ10" s="18">
        <v>24.9</v>
      </c>
      <c r="EA10" s="26">
        <v>26.61</v>
      </c>
      <c r="EB10" s="26">
        <v>20.010000000000002</v>
      </c>
      <c r="EC10" s="21">
        <v>7</v>
      </c>
      <c r="ED10" s="22">
        <v>4.9400000000000004</v>
      </c>
      <c r="EE10" s="22">
        <v>5.34</v>
      </c>
      <c r="EF10" s="22">
        <v>3.14</v>
      </c>
      <c r="EG10" s="22">
        <v>2.85</v>
      </c>
      <c r="EH10" s="22">
        <v>2.94</v>
      </c>
      <c r="EI10" s="22">
        <v>2.2799999999999998</v>
      </c>
      <c r="EJ10" s="22">
        <v>2.8</v>
      </c>
      <c r="EK10" s="18">
        <v>34.9</v>
      </c>
      <c r="EL10" s="18">
        <v>21.6</v>
      </c>
      <c r="EM10" s="26">
        <v>15.33</v>
      </c>
      <c r="EN10" s="26">
        <v>11.79</v>
      </c>
      <c r="EO10" s="21">
        <v>6</v>
      </c>
      <c r="EP10" s="22">
        <v>3.38</v>
      </c>
      <c r="EQ10" s="22">
        <v>2.2799999999999998</v>
      </c>
      <c r="ER10" s="22">
        <v>2.76</v>
      </c>
      <c r="ES10" s="22">
        <v>1.91</v>
      </c>
      <c r="ET10" s="22">
        <v>1.93</v>
      </c>
      <c r="EU10" s="22">
        <v>1.86</v>
      </c>
      <c r="EV10" s="18"/>
      <c r="EW10" s="18"/>
      <c r="EX10" s="26"/>
      <c r="EY10" s="26"/>
      <c r="EZ10" s="21"/>
      <c r="FA10" s="22"/>
      <c r="FB10" s="22"/>
      <c r="FC10" s="22"/>
      <c r="FD10" s="22"/>
      <c r="FE10" s="22"/>
      <c r="FF10" s="22"/>
      <c r="FG10" s="22"/>
    </row>
    <row r="11" spans="1:163" ht="11.25" customHeight="1">
      <c r="A11" s="14">
        <v>4</v>
      </c>
      <c r="B11" s="18">
        <v>46.2</v>
      </c>
      <c r="C11" s="18">
        <v>27.4</v>
      </c>
      <c r="D11" s="22">
        <v>33.28</v>
      </c>
      <c r="E11" s="22">
        <v>24.63</v>
      </c>
      <c r="F11" s="21">
        <v>5</v>
      </c>
      <c r="G11" s="22">
        <v>5.4</v>
      </c>
      <c r="H11" s="22">
        <v>4.8099999999999996</v>
      </c>
      <c r="I11" s="22">
        <v>10.01</v>
      </c>
      <c r="J11" s="22">
        <v>5.94</v>
      </c>
      <c r="K11" s="22">
        <v>5.04</v>
      </c>
      <c r="L11" s="29">
        <v>44.4</v>
      </c>
      <c r="M11" s="29">
        <v>26.5</v>
      </c>
      <c r="N11" s="30">
        <v>31.72</v>
      </c>
      <c r="O11" s="30">
        <v>23.81</v>
      </c>
      <c r="P11" s="21">
        <v>6</v>
      </c>
      <c r="Q11" s="22">
        <v>3.46</v>
      </c>
      <c r="R11" s="22">
        <v>5.16</v>
      </c>
      <c r="S11" s="22">
        <v>4.74</v>
      </c>
      <c r="T11" s="22">
        <v>4.78</v>
      </c>
      <c r="U11" s="22">
        <v>6.27</v>
      </c>
      <c r="V11" s="22"/>
      <c r="W11" s="22"/>
      <c r="X11" s="32">
        <v>45.9</v>
      </c>
      <c r="Y11" s="32">
        <v>24.9</v>
      </c>
      <c r="Z11" s="33">
        <v>28.7</v>
      </c>
      <c r="AA11" s="33">
        <v>21.94</v>
      </c>
      <c r="AB11" s="21">
        <v>5</v>
      </c>
      <c r="AC11" s="22">
        <v>7.28</v>
      </c>
      <c r="AD11" s="22">
        <v>3.48</v>
      </c>
      <c r="AE11" s="22">
        <v>5.76</v>
      </c>
      <c r="AF11" s="22">
        <v>4.32</v>
      </c>
      <c r="AG11" s="22">
        <v>6.96</v>
      </c>
      <c r="AH11" s="22"/>
      <c r="AI11" s="22"/>
      <c r="AJ11" s="18">
        <v>42.9</v>
      </c>
      <c r="AK11" s="18">
        <v>25.7</v>
      </c>
      <c r="AL11" s="26">
        <v>26.19</v>
      </c>
      <c r="AM11" s="26">
        <v>20.440000000000001</v>
      </c>
      <c r="AN11" s="21">
        <v>8</v>
      </c>
      <c r="AO11" s="22">
        <v>3.8</v>
      </c>
      <c r="AP11" s="22">
        <v>2.56</v>
      </c>
      <c r="AQ11" s="22">
        <v>3.6</v>
      </c>
      <c r="AR11" s="22">
        <v>2.33</v>
      </c>
      <c r="AS11" s="22">
        <v>2.29</v>
      </c>
      <c r="AT11" s="22">
        <v>3.17</v>
      </c>
      <c r="AU11" s="22">
        <v>2.2200000000000002</v>
      </c>
      <c r="AV11" s="16">
        <v>2.5499999999999998</v>
      </c>
      <c r="AW11" s="18">
        <v>41.2</v>
      </c>
      <c r="AX11" s="18">
        <v>25.3</v>
      </c>
      <c r="AY11" s="26">
        <v>24.55</v>
      </c>
      <c r="AZ11" s="26">
        <v>18.690000000000001</v>
      </c>
      <c r="BA11" s="21">
        <v>3</v>
      </c>
      <c r="BB11" s="22">
        <v>8.0500000000000007</v>
      </c>
      <c r="BC11" s="22">
        <v>10.56</v>
      </c>
      <c r="BD11" s="22">
        <v>5.07</v>
      </c>
      <c r="BE11" s="22"/>
      <c r="BF11" s="18">
        <v>45.6</v>
      </c>
      <c r="BG11" s="18">
        <v>26.8</v>
      </c>
      <c r="BH11" s="26">
        <v>31.93</v>
      </c>
      <c r="BI11" s="26">
        <v>25.27</v>
      </c>
      <c r="BJ11" s="21">
        <v>5</v>
      </c>
      <c r="BK11" s="22">
        <v>8.0399999999999991</v>
      </c>
      <c r="BL11" s="22">
        <v>6.72</v>
      </c>
      <c r="BM11" s="22">
        <v>7.82</v>
      </c>
      <c r="BN11" s="22">
        <v>4.57</v>
      </c>
      <c r="BO11" s="22">
        <v>3.28</v>
      </c>
      <c r="BP11" s="22"/>
      <c r="BQ11" s="18">
        <v>37.200000000000003</v>
      </c>
      <c r="BR11" s="18">
        <v>25.6</v>
      </c>
      <c r="BS11" s="26">
        <v>16.87</v>
      </c>
      <c r="BT11" s="26">
        <v>12.79</v>
      </c>
      <c r="BU11" s="21">
        <v>2</v>
      </c>
      <c r="BV11" s="22">
        <v>7.14</v>
      </c>
      <c r="BW11" s="22">
        <v>8.7799999999999994</v>
      </c>
      <c r="BX11" s="22"/>
      <c r="BY11" s="22"/>
      <c r="BZ11" s="22"/>
      <c r="CA11" s="22"/>
      <c r="CB11" s="18">
        <v>41.6</v>
      </c>
      <c r="CC11" s="18">
        <v>26.7</v>
      </c>
      <c r="CD11" s="26">
        <v>30.09</v>
      </c>
      <c r="CE11" s="26">
        <v>23.94</v>
      </c>
      <c r="CF11" s="21">
        <v>6</v>
      </c>
      <c r="CG11" s="22">
        <v>4.21</v>
      </c>
      <c r="CH11" s="22">
        <v>3.77</v>
      </c>
      <c r="CI11" s="22">
        <v>6.24</v>
      </c>
      <c r="CJ11" s="22">
        <v>4.3899999999999997</v>
      </c>
      <c r="CK11" s="22">
        <v>5.65</v>
      </c>
      <c r="CL11" s="22">
        <v>4.26</v>
      </c>
      <c r="CM11" s="22"/>
      <c r="CN11" s="18">
        <v>40.200000000000003</v>
      </c>
      <c r="CO11" s="18">
        <v>26</v>
      </c>
      <c r="CP11" s="26">
        <v>26.56</v>
      </c>
      <c r="CQ11" s="26">
        <v>20.7</v>
      </c>
      <c r="CR11" s="21">
        <v>4</v>
      </c>
      <c r="CS11" s="22">
        <v>4.71</v>
      </c>
      <c r="CT11" s="22">
        <v>9.4700000000000006</v>
      </c>
      <c r="CU11" s="22">
        <v>5.46</v>
      </c>
      <c r="CV11" s="22">
        <v>5.6</v>
      </c>
      <c r="CW11" s="22"/>
      <c r="CX11" s="22"/>
      <c r="CY11" s="22"/>
      <c r="CZ11" s="22"/>
      <c r="DA11" s="18">
        <v>35.799999999999997</v>
      </c>
      <c r="DB11" s="18">
        <v>21.6</v>
      </c>
      <c r="DC11" s="26">
        <v>14.76</v>
      </c>
      <c r="DD11" s="26">
        <v>12.31</v>
      </c>
      <c r="DE11" s="21">
        <v>5</v>
      </c>
      <c r="DF11" s="22">
        <v>2.9</v>
      </c>
      <c r="DG11" s="22">
        <v>2.19</v>
      </c>
      <c r="DH11" s="22">
        <v>3.23</v>
      </c>
      <c r="DI11" s="22">
        <v>2.68</v>
      </c>
      <c r="DJ11" s="22">
        <v>3.45</v>
      </c>
      <c r="DK11" s="22"/>
      <c r="DL11" s="22"/>
      <c r="DM11" s="18">
        <v>47.5</v>
      </c>
      <c r="DN11" s="18">
        <v>26</v>
      </c>
      <c r="DO11" s="26">
        <v>38.130000000000003</v>
      </c>
      <c r="DP11" s="26">
        <v>21.46</v>
      </c>
      <c r="DQ11" s="21">
        <v>6</v>
      </c>
      <c r="DR11" s="22">
        <v>16.36</v>
      </c>
      <c r="DS11" s="22">
        <v>5.6</v>
      </c>
      <c r="DT11" s="22">
        <v>7.41</v>
      </c>
      <c r="DU11" s="22">
        <v>6.97</v>
      </c>
      <c r="DV11" s="22">
        <v>5.46</v>
      </c>
      <c r="DW11" s="22">
        <v>4.49</v>
      </c>
      <c r="DX11" s="22"/>
      <c r="DY11" s="18">
        <v>40</v>
      </c>
      <c r="DZ11" s="18">
        <v>24.9</v>
      </c>
      <c r="EA11" s="26">
        <v>22.58</v>
      </c>
      <c r="EB11" s="26">
        <v>16.84</v>
      </c>
      <c r="EC11" s="21">
        <v>4</v>
      </c>
      <c r="ED11" s="22">
        <v>4.49</v>
      </c>
      <c r="EE11" s="22">
        <v>7.58</v>
      </c>
      <c r="EF11" s="22">
        <v>3.94</v>
      </c>
      <c r="EG11" s="22">
        <v>5.31</v>
      </c>
      <c r="EH11" s="22"/>
      <c r="EI11" s="22"/>
      <c r="EJ11" s="22"/>
      <c r="EK11" s="18">
        <v>40.700000000000003</v>
      </c>
      <c r="EL11" s="18">
        <v>23.1</v>
      </c>
      <c r="EM11" s="26">
        <v>23</v>
      </c>
      <c r="EN11" s="26">
        <v>17.47</v>
      </c>
      <c r="EO11" s="21">
        <v>5</v>
      </c>
      <c r="EP11" s="22">
        <v>3.34</v>
      </c>
      <c r="EQ11" s="22">
        <v>5.77</v>
      </c>
      <c r="ER11" s="22">
        <v>6.36</v>
      </c>
      <c r="ES11" s="22">
        <v>3.32</v>
      </c>
      <c r="ET11" s="22">
        <v>3.18</v>
      </c>
      <c r="EU11" s="22"/>
      <c r="EV11" s="18"/>
      <c r="EW11" s="18"/>
      <c r="EX11" s="26"/>
      <c r="EY11" s="26"/>
      <c r="EZ11" s="21"/>
      <c r="FA11" s="22"/>
      <c r="FB11" s="22"/>
      <c r="FC11" s="22"/>
      <c r="FD11" s="22"/>
      <c r="FE11" s="22"/>
      <c r="FF11" s="22"/>
      <c r="FG11" s="22"/>
    </row>
    <row r="12" spans="1:163" ht="11.25" customHeight="1">
      <c r="A12" s="14">
        <v>5</v>
      </c>
      <c r="B12" s="18">
        <v>44.2</v>
      </c>
      <c r="C12" s="18">
        <v>29.6</v>
      </c>
      <c r="D12" s="22">
        <v>31.65</v>
      </c>
      <c r="E12" s="22">
        <v>22.5</v>
      </c>
      <c r="F12" s="21">
        <v>3</v>
      </c>
      <c r="G12" s="22">
        <v>10.28</v>
      </c>
      <c r="H12" s="22">
        <v>6.51</v>
      </c>
      <c r="I12" s="22">
        <v>12.81</v>
      </c>
      <c r="J12" s="22"/>
      <c r="K12" s="22"/>
      <c r="L12" s="29">
        <v>43.6</v>
      </c>
      <c r="M12" s="29">
        <v>27</v>
      </c>
      <c r="N12" s="30">
        <v>26.38</v>
      </c>
      <c r="O12" s="30">
        <v>20.309999999999999</v>
      </c>
      <c r="P12" s="21">
        <v>3</v>
      </c>
      <c r="Q12" s="22">
        <v>7.1</v>
      </c>
      <c r="R12" s="22">
        <v>7.29</v>
      </c>
      <c r="S12" s="22">
        <v>9.86</v>
      </c>
      <c r="T12" s="22"/>
      <c r="U12" s="22"/>
      <c r="V12" s="22"/>
      <c r="W12" s="22"/>
      <c r="X12" s="32">
        <v>48</v>
      </c>
      <c r="Y12" s="32">
        <v>28.9</v>
      </c>
      <c r="Z12" s="33">
        <v>39.47</v>
      </c>
      <c r="AA12" s="33">
        <v>29.25</v>
      </c>
      <c r="AB12" s="21">
        <v>6</v>
      </c>
      <c r="AC12" s="22">
        <v>6.54</v>
      </c>
      <c r="AD12" s="22">
        <v>4.25</v>
      </c>
      <c r="AE12" s="22">
        <v>5.99</v>
      </c>
      <c r="AF12" s="22">
        <v>6.98</v>
      </c>
      <c r="AG12" s="22">
        <v>6.1</v>
      </c>
      <c r="AH12" s="22">
        <v>8.3800000000000008</v>
      </c>
      <c r="AI12" s="22"/>
      <c r="AJ12" s="18">
        <v>34.799999999999997</v>
      </c>
      <c r="AK12" s="18">
        <v>22.6</v>
      </c>
      <c r="AL12" s="26">
        <v>14.88</v>
      </c>
      <c r="AM12" s="26">
        <v>11.17</v>
      </c>
      <c r="AN12" s="21">
        <v>4</v>
      </c>
      <c r="AO12" s="22">
        <v>2.67</v>
      </c>
      <c r="AP12" s="22">
        <v>3.91</v>
      </c>
      <c r="AQ12" s="22">
        <v>4.7699999999999996</v>
      </c>
      <c r="AR12" s="22">
        <v>2.71</v>
      </c>
      <c r="AS12" s="22"/>
      <c r="AT12" s="22"/>
      <c r="AU12" s="22"/>
      <c r="AW12" s="18">
        <v>45.4</v>
      </c>
      <c r="AX12" s="18">
        <v>25.6</v>
      </c>
      <c r="AY12" s="26">
        <v>24.35</v>
      </c>
      <c r="AZ12" s="26">
        <v>17.690000000000001</v>
      </c>
      <c r="BA12" s="21">
        <v>2</v>
      </c>
      <c r="BB12" s="22">
        <v>11.51</v>
      </c>
      <c r="BC12" s="22">
        <v>11.52</v>
      </c>
      <c r="BD12" s="22"/>
      <c r="BE12" s="22"/>
      <c r="BF12" s="18">
        <v>42</v>
      </c>
      <c r="BG12" s="18">
        <v>25.3</v>
      </c>
      <c r="BH12" s="26">
        <v>25.34</v>
      </c>
      <c r="BI12" s="26">
        <v>18.75</v>
      </c>
      <c r="BJ12" s="21">
        <v>3</v>
      </c>
      <c r="BK12" s="22">
        <v>10.02</v>
      </c>
      <c r="BL12" s="22">
        <v>7.04</v>
      </c>
      <c r="BM12" s="22">
        <v>7.22</v>
      </c>
      <c r="BN12" s="22"/>
      <c r="BO12" s="22"/>
      <c r="BP12" s="22"/>
      <c r="BQ12" s="18">
        <v>37.700000000000003</v>
      </c>
      <c r="BR12" s="18">
        <v>21.9</v>
      </c>
      <c r="BS12" s="26">
        <v>16.75</v>
      </c>
      <c r="BT12" s="26">
        <v>13.28</v>
      </c>
      <c r="BU12" s="21">
        <v>3</v>
      </c>
      <c r="BV12" s="22">
        <v>5.01</v>
      </c>
      <c r="BW12" s="22">
        <v>3.09</v>
      </c>
      <c r="BX12" s="22">
        <v>7.92</v>
      </c>
      <c r="BY12" s="22"/>
      <c r="BZ12" s="22"/>
      <c r="CA12" s="22"/>
      <c r="CB12" s="18">
        <v>45.7</v>
      </c>
      <c r="CC12" s="18">
        <v>26.3</v>
      </c>
      <c r="CD12" s="26">
        <v>32.4</v>
      </c>
      <c r="CE12" s="26">
        <v>25.02</v>
      </c>
      <c r="CF12" s="21">
        <v>3</v>
      </c>
      <c r="CG12" s="22">
        <v>7.91</v>
      </c>
      <c r="CH12" s="22">
        <v>9.1300000000000008</v>
      </c>
      <c r="CI12" s="22">
        <v>13.94</v>
      </c>
      <c r="CJ12" s="22"/>
      <c r="CK12" s="22"/>
      <c r="CL12" s="22"/>
      <c r="CM12" s="22"/>
      <c r="CN12" s="18">
        <v>52.6</v>
      </c>
      <c r="CO12" s="18">
        <v>29.6</v>
      </c>
      <c r="CP12" s="26">
        <v>52.3</v>
      </c>
      <c r="CQ12" s="26">
        <v>40.44</v>
      </c>
      <c r="CR12" s="21">
        <v>6</v>
      </c>
      <c r="CS12" s="22">
        <v>5.81</v>
      </c>
      <c r="CT12" s="22">
        <v>7.7</v>
      </c>
      <c r="CU12" s="22">
        <v>9.16</v>
      </c>
      <c r="CV12" s="22">
        <v>6.97</v>
      </c>
      <c r="CW12" s="22">
        <v>7.13</v>
      </c>
      <c r="CX12" s="22">
        <v>13.02</v>
      </c>
      <c r="CY12" s="22"/>
      <c r="CZ12" s="22"/>
      <c r="DA12" s="18">
        <v>40.5</v>
      </c>
      <c r="DB12" s="18">
        <v>24.5</v>
      </c>
      <c r="DC12" s="26">
        <v>19.670000000000002</v>
      </c>
      <c r="DD12" s="26">
        <v>14.15</v>
      </c>
      <c r="DE12" s="21">
        <v>3</v>
      </c>
      <c r="DF12" s="22">
        <v>8.11</v>
      </c>
      <c r="DG12" s="22">
        <v>5.27</v>
      </c>
      <c r="DH12" s="22">
        <v>5.35</v>
      </c>
      <c r="DI12" s="22"/>
      <c r="DJ12" s="22"/>
      <c r="DK12" s="22"/>
      <c r="DL12" s="22"/>
      <c r="DM12" s="18">
        <v>41.7</v>
      </c>
      <c r="DN12" s="18">
        <v>23.7</v>
      </c>
      <c r="DO12" s="26">
        <v>25.73</v>
      </c>
      <c r="DP12" s="26">
        <v>18.260000000000002</v>
      </c>
      <c r="DQ12" s="21">
        <v>6</v>
      </c>
      <c r="DR12" s="22">
        <v>4.25</v>
      </c>
      <c r="DS12" s="22">
        <v>3.13</v>
      </c>
      <c r="DT12" s="22">
        <v>2.09</v>
      </c>
      <c r="DU12" s="22">
        <v>6.38</v>
      </c>
      <c r="DV12" s="22">
        <v>5.68</v>
      </c>
      <c r="DW12" s="22">
        <v>1.97</v>
      </c>
      <c r="DX12" s="22"/>
      <c r="DY12" s="18">
        <v>47.1</v>
      </c>
      <c r="DZ12" s="18">
        <v>24.1</v>
      </c>
      <c r="EA12" s="26">
        <v>32.4</v>
      </c>
      <c r="EB12" s="26">
        <v>24.73</v>
      </c>
      <c r="EC12" s="21">
        <v>6</v>
      </c>
      <c r="ED12" s="22">
        <v>4.53</v>
      </c>
      <c r="EE12" s="22">
        <v>5.04</v>
      </c>
      <c r="EF12" s="22">
        <v>5.1100000000000003</v>
      </c>
      <c r="EG12" s="22">
        <v>4.45</v>
      </c>
      <c r="EH12" s="22">
        <v>4.67</v>
      </c>
      <c r="EI12" s="22">
        <v>7.01</v>
      </c>
      <c r="EJ12" s="22"/>
      <c r="EK12" s="18">
        <v>37.299999999999997</v>
      </c>
      <c r="EL12" s="18">
        <v>21.3</v>
      </c>
      <c r="EM12" s="26">
        <v>18.23</v>
      </c>
      <c r="EN12" s="26">
        <v>14.05</v>
      </c>
      <c r="EO12" s="21">
        <v>6</v>
      </c>
      <c r="EP12" s="22">
        <v>2</v>
      </c>
      <c r="EQ12" s="22">
        <v>2.04</v>
      </c>
      <c r="ER12" s="22">
        <v>2.5499999999999998</v>
      </c>
      <c r="ES12" s="22">
        <v>2.59</v>
      </c>
      <c r="ET12" s="22">
        <v>3.52</v>
      </c>
      <c r="EU12" s="22">
        <v>4.34</v>
      </c>
      <c r="EV12" s="18"/>
      <c r="EW12" s="18"/>
      <c r="EX12" s="26"/>
      <c r="EY12" s="26"/>
      <c r="EZ12" s="21"/>
      <c r="FA12" s="22"/>
      <c r="FB12" s="22"/>
      <c r="FC12" s="22"/>
      <c r="FD12" s="22"/>
      <c r="FE12" s="22"/>
      <c r="FF12" s="22"/>
      <c r="FG12" s="22"/>
    </row>
    <row r="13" spans="1:163" ht="11.25" customHeight="1">
      <c r="A13" s="14">
        <v>6</v>
      </c>
      <c r="B13" s="18">
        <v>41.9</v>
      </c>
      <c r="C13" s="18">
        <v>30.1</v>
      </c>
      <c r="D13" s="22">
        <v>27.04</v>
      </c>
      <c r="E13" s="22">
        <v>19.16</v>
      </c>
      <c r="F13" s="21">
        <v>3</v>
      </c>
      <c r="G13" s="22">
        <v>3.29</v>
      </c>
      <c r="H13" s="22">
        <v>12.35</v>
      </c>
      <c r="I13" s="22">
        <v>9.5</v>
      </c>
      <c r="J13" s="22"/>
      <c r="K13" s="22"/>
      <c r="L13" s="29">
        <v>42.2</v>
      </c>
      <c r="M13" s="29">
        <v>24.3</v>
      </c>
      <c r="N13" s="30">
        <v>30.59</v>
      </c>
      <c r="O13" s="30">
        <v>22.65</v>
      </c>
      <c r="P13" s="21">
        <v>6</v>
      </c>
      <c r="Q13" s="22">
        <v>3.69</v>
      </c>
      <c r="R13" s="22">
        <v>3.57</v>
      </c>
      <c r="S13" s="22">
        <v>5.26</v>
      </c>
      <c r="T13" s="22">
        <v>6.28</v>
      </c>
      <c r="U13" s="22">
        <v>7.15</v>
      </c>
      <c r="V13" s="22">
        <v>3.64</v>
      </c>
      <c r="W13" s="22"/>
      <c r="X13" s="32">
        <v>45.4</v>
      </c>
      <c r="Y13" s="32">
        <v>24.6</v>
      </c>
      <c r="Z13" s="33">
        <v>30.46</v>
      </c>
      <c r="AA13" s="33">
        <v>24.22</v>
      </c>
      <c r="AB13" s="21">
        <v>5</v>
      </c>
      <c r="AC13" s="22">
        <v>5.66</v>
      </c>
      <c r="AD13" s="22">
        <v>4.9800000000000004</v>
      </c>
      <c r="AE13" s="22">
        <v>7.12</v>
      </c>
      <c r="AF13" s="22">
        <v>4.6900000000000004</v>
      </c>
      <c r="AG13" s="22">
        <v>5.84</v>
      </c>
      <c r="AH13" s="22"/>
      <c r="AI13" s="22"/>
      <c r="AJ13" s="18">
        <v>29.9</v>
      </c>
      <c r="AK13" s="18">
        <v>22.8</v>
      </c>
      <c r="AL13" s="26">
        <v>11.62</v>
      </c>
      <c r="AM13" s="26">
        <v>8.7729999999999997</v>
      </c>
      <c r="AN13" s="21">
        <v>3</v>
      </c>
      <c r="AO13" s="22">
        <v>2.72</v>
      </c>
      <c r="AP13" s="22">
        <v>1.94</v>
      </c>
      <c r="AQ13" s="22">
        <v>6.29</v>
      </c>
      <c r="AR13" s="22"/>
      <c r="AS13" s="22"/>
      <c r="AT13" s="22"/>
      <c r="AU13" s="22"/>
      <c r="AW13" s="18">
        <v>45.2</v>
      </c>
      <c r="AX13" s="18">
        <v>23.8</v>
      </c>
      <c r="AY13" s="26">
        <v>28.6</v>
      </c>
      <c r="AZ13" s="26">
        <v>21.98</v>
      </c>
      <c r="BA13" s="21">
        <v>3</v>
      </c>
      <c r="BB13" s="22">
        <v>8.3800000000000008</v>
      </c>
      <c r="BC13" s="22">
        <v>7.22</v>
      </c>
      <c r="BD13" s="22">
        <v>11.42</v>
      </c>
      <c r="BE13" s="22"/>
      <c r="BF13" s="18">
        <v>46.2</v>
      </c>
      <c r="BG13" s="18">
        <v>29</v>
      </c>
      <c r="BH13" s="26">
        <v>33.26</v>
      </c>
      <c r="BI13" s="26">
        <v>26.79</v>
      </c>
      <c r="BJ13" s="21">
        <v>3</v>
      </c>
      <c r="BK13" s="22">
        <v>14.64</v>
      </c>
      <c r="BL13" s="22">
        <v>7.48</v>
      </c>
      <c r="BM13" s="22">
        <v>9.39</v>
      </c>
      <c r="BN13" s="22"/>
      <c r="BO13" s="22"/>
      <c r="BP13" s="22"/>
      <c r="BQ13" s="18">
        <v>42.5</v>
      </c>
      <c r="BR13" s="18">
        <v>25.1</v>
      </c>
      <c r="BS13" s="26">
        <v>25.28</v>
      </c>
      <c r="BT13" s="26">
        <v>19.989999999999998</v>
      </c>
      <c r="BU13" s="21">
        <v>3</v>
      </c>
      <c r="BV13" s="22">
        <v>6.3</v>
      </c>
      <c r="BW13" s="22">
        <v>10.7</v>
      </c>
      <c r="BX13" s="22">
        <v>7</v>
      </c>
      <c r="BY13" s="22"/>
      <c r="BZ13" s="22"/>
      <c r="CA13" s="22"/>
      <c r="CB13" s="18">
        <v>41.3</v>
      </c>
      <c r="CC13" s="18">
        <v>27.8</v>
      </c>
      <c r="CD13" s="26">
        <v>33.200000000000003</v>
      </c>
      <c r="CE13" s="26">
        <v>23.53</v>
      </c>
      <c r="CF13" s="21">
        <v>4</v>
      </c>
      <c r="CG13" s="22">
        <v>6.31</v>
      </c>
      <c r="CH13" s="22">
        <v>7.46</v>
      </c>
      <c r="CI13" s="22">
        <v>6.4</v>
      </c>
      <c r="CJ13" s="22">
        <v>11.38</v>
      </c>
      <c r="CK13" s="22"/>
      <c r="CL13" s="22"/>
      <c r="CM13" s="22"/>
      <c r="CN13" s="18">
        <v>41.5</v>
      </c>
      <c r="CO13" s="18">
        <v>27.9</v>
      </c>
      <c r="CP13" s="26">
        <v>30.99</v>
      </c>
      <c r="CQ13" s="26">
        <v>24.21</v>
      </c>
      <c r="CR13" s="21">
        <v>5</v>
      </c>
      <c r="CS13" s="22">
        <v>5.96</v>
      </c>
      <c r="CT13" s="22">
        <v>5.24</v>
      </c>
      <c r="CU13" s="22">
        <v>6.79</v>
      </c>
      <c r="CV13" s="22">
        <v>5.2</v>
      </c>
      <c r="CW13" s="22">
        <v>6.76</v>
      </c>
      <c r="CX13" s="22"/>
      <c r="CY13" s="22"/>
      <c r="CZ13" s="22"/>
      <c r="DA13" s="18">
        <v>42.1</v>
      </c>
      <c r="DB13" s="18">
        <v>25.6</v>
      </c>
      <c r="DC13" s="26">
        <v>26.15</v>
      </c>
      <c r="DD13" s="26">
        <v>20.62</v>
      </c>
      <c r="DE13" s="21">
        <v>5</v>
      </c>
      <c r="DF13" s="22">
        <v>4.53</v>
      </c>
      <c r="DG13" s="22">
        <v>3.27</v>
      </c>
      <c r="DH13" s="22">
        <v>8.31</v>
      </c>
      <c r="DI13" s="22">
        <v>4.5599999999999996</v>
      </c>
      <c r="DJ13" s="22">
        <v>4.53</v>
      </c>
      <c r="DK13" s="22"/>
      <c r="DL13" s="22"/>
      <c r="DM13" s="18">
        <v>51.5</v>
      </c>
      <c r="DN13" s="18">
        <v>22.4</v>
      </c>
      <c r="DO13" s="26">
        <v>36.06</v>
      </c>
      <c r="DP13" s="26">
        <v>29.23</v>
      </c>
      <c r="DQ13" s="21">
        <v>7</v>
      </c>
      <c r="DR13" s="22">
        <v>4.4000000000000004</v>
      </c>
      <c r="DS13" s="22">
        <v>6.54</v>
      </c>
      <c r="DT13" s="22">
        <v>3.96</v>
      </c>
      <c r="DU13" s="22">
        <v>2.5499999999999998</v>
      </c>
      <c r="DV13" s="22">
        <v>6.27</v>
      </c>
      <c r="DW13" s="22">
        <v>4.96</v>
      </c>
      <c r="DX13" s="22">
        <v>5.77</v>
      </c>
      <c r="DY13" s="18">
        <v>41.4</v>
      </c>
      <c r="DZ13" s="18">
        <v>24.2</v>
      </c>
      <c r="EA13" s="26">
        <v>21.72</v>
      </c>
      <c r="EB13" s="26">
        <v>17.04</v>
      </c>
      <c r="EC13" s="21">
        <v>4</v>
      </c>
      <c r="ED13" s="22">
        <v>5.54</v>
      </c>
      <c r="EE13" s="22">
        <v>4.12</v>
      </c>
      <c r="EF13" s="22">
        <v>5.62</v>
      </c>
      <c r="EG13" s="22">
        <v>4.95</v>
      </c>
      <c r="EH13" s="22"/>
      <c r="EI13" s="22"/>
      <c r="EJ13" s="22"/>
      <c r="EK13" s="18">
        <v>27.5</v>
      </c>
      <c r="EL13" s="18">
        <v>15.6</v>
      </c>
      <c r="EM13" s="26">
        <v>7.33</v>
      </c>
      <c r="EN13" s="26">
        <v>9.18</v>
      </c>
      <c r="EO13" s="21">
        <v>3</v>
      </c>
      <c r="EP13" s="22">
        <v>1.79</v>
      </c>
      <c r="EQ13" s="22">
        <v>3.1</v>
      </c>
      <c r="ER13" s="22">
        <v>1.9</v>
      </c>
      <c r="ES13" s="22"/>
      <c r="ET13" s="22"/>
      <c r="EU13" s="22"/>
      <c r="EV13" s="18"/>
      <c r="EW13" s="18"/>
      <c r="EX13" s="26"/>
      <c r="EY13" s="26"/>
      <c r="EZ13" s="21"/>
      <c r="FA13" s="22"/>
      <c r="FB13" s="22"/>
      <c r="FC13" s="22"/>
      <c r="FD13" s="22"/>
      <c r="FE13" s="22"/>
      <c r="FF13" s="22"/>
      <c r="FG13" s="22"/>
    </row>
    <row r="14" spans="1:163" ht="11.25" customHeight="1">
      <c r="A14" s="14">
        <v>7</v>
      </c>
      <c r="B14" s="18">
        <v>43.7</v>
      </c>
      <c r="C14" s="18">
        <v>27.5</v>
      </c>
      <c r="D14" s="22">
        <v>29.85</v>
      </c>
      <c r="E14" s="22">
        <v>21.32</v>
      </c>
      <c r="F14" s="21">
        <v>4</v>
      </c>
      <c r="G14" s="22">
        <v>9.48</v>
      </c>
      <c r="H14" s="22">
        <v>5.44</v>
      </c>
      <c r="I14" s="22">
        <v>6.98</v>
      </c>
      <c r="J14" s="22">
        <v>6.19</v>
      </c>
      <c r="K14" s="22"/>
      <c r="L14" s="29">
        <v>46.3</v>
      </c>
      <c r="M14" s="29">
        <v>32.1</v>
      </c>
      <c r="N14" s="30">
        <v>37.71</v>
      </c>
      <c r="O14" s="30">
        <v>30.68</v>
      </c>
      <c r="P14" s="21">
        <v>7</v>
      </c>
      <c r="Q14" s="22">
        <v>4.59</v>
      </c>
      <c r="R14" s="22">
        <v>4.55</v>
      </c>
      <c r="S14" s="22">
        <v>3.44</v>
      </c>
      <c r="T14" s="22">
        <v>6.28</v>
      </c>
      <c r="U14" s="22">
        <v>6.57</v>
      </c>
      <c r="V14" s="22">
        <v>3.48</v>
      </c>
      <c r="W14" s="22">
        <v>7.1</v>
      </c>
      <c r="X14" s="32">
        <v>45.6</v>
      </c>
      <c r="Y14" s="32">
        <v>27.9</v>
      </c>
      <c r="Z14" s="33">
        <v>34.99</v>
      </c>
      <c r="AA14" s="33">
        <v>26.04</v>
      </c>
      <c r="AB14" s="21">
        <v>7</v>
      </c>
      <c r="AC14" s="22">
        <v>5.03</v>
      </c>
      <c r="AD14" s="22">
        <v>3.39</v>
      </c>
      <c r="AE14" s="22">
        <v>5.35</v>
      </c>
      <c r="AF14" s="22">
        <v>6.64</v>
      </c>
      <c r="AG14" s="22">
        <v>6.28</v>
      </c>
      <c r="AH14" s="22">
        <v>4.72</v>
      </c>
      <c r="AI14" s="22">
        <v>2.84</v>
      </c>
      <c r="AJ14" s="18">
        <v>40</v>
      </c>
      <c r="AK14" s="18">
        <v>24.3</v>
      </c>
      <c r="AL14" s="26">
        <v>19.11</v>
      </c>
      <c r="AM14" s="26">
        <v>14.27</v>
      </c>
      <c r="AN14" s="21">
        <v>4</v>
      </c>
      <c r="AO14" s="22">
        <v>4.07</v>
      </c>
      <c r="AP14" s="22">
        <v>6.74</v>
      </c>
      <c r="AQ14" s="22">
        <v>3.6</v>
      </c>
      <c r="AR14" s="22">
        <v>3.56</v>
      </c>
      <c r="AS14" s="22"/>
      <c r="AT14" s="22"/>
      <c r="AU14" s="22"/>
      <c r="AW14" s="18">
        <v>43.6</v>
      </c>
      <c r="AX14" s="18">
        <v>24.6</v>
      </c>
      <c r="AY14" s="26">
        <v>28.4</v>
      </c>
      <c r="AZ14" s="26">
        <v>21.42</v>
      </c>
      <c r="BA14" s="21">
        <v>3</v>
      </c>
      <c r="BB14" s="22">
        <v>13.64</v>
      </c>
      <c r="BC14" s="22">
        <v>8.3699999999999992</v>
      </c>
      <c r="BD14" s="22">
        <v>5</v>
      </c>
      <c r="BE14" s="22"/>
      <c r="BF14" s="18">
        <v>39.799999999999997</v>
      </c>
      <c r="BG14" s="18">
        <v>26</v>
      </c>
      <c r="BH14" s="26">
        <v>22.19</v>
      </c>
      <c r="BI14" s="26">
        <v>18.100000000000001</v>
      </c>
      <c r="BJ14" s="21">
        <v>4</v>
      </c>
      <c r="BK14" s="22">
        <v>3.85</v>
      </c>
      <c r="BL14" s="22">
        <v>3.58</v>
      </c>
      <c r="BM14" s="22">
        <v>5.94</v>
      </c>
      <c r="BN14" s="22">
        <v>8.09</v>
      </c>
      <c r="BO14" s="22"/>
      <c r="BP14" s="22"/>
      <c r="BQ14" s="18">
        <v>36.799999999999997</v>
      </c>
      <c r="BR14" s="18">
        <v>20.7</v>
      </c>
      <c r="BS14" s="26">
        <v>14.7</v>
      </c>
      <c r="BT14" s="26">
        <v>11.37</v>
      </c>
      <c r="BU14" s="21">
        <v>3</v>
      </c>
      <c r="BV14" s="22">
        <v>4.3600000000000003</v>
      </c>
      <c r="BW14" s="22">
        <v>3.64</v>
      </c>
      <c r="BX14" s="22">
        <v>5.64</v>
      </c>
      <c r="BY14" s="22"/>
      <c r="BZ14" s="22"/>
      <c r="CA14" s="22"/>
      <c r="CB14" s="18">
        <v>42.1</v>
      </c>
      <c r="CC14" s="18">
        <v>25.9</v>
      </c>
      <c r="CD14" s="26">
        <v>30.53</v>
      </c>
      <c r="CE14" s="26">
        <v>24.07</v>
      </c>
      <c r="CF14" s="21">
        <v>7</v>
      </c>
      <c r="CG14" s="22">
        <v>3.09</v>
      </c>
      <c r="CH14" s="22">
        <v>3.98</v>
      </c>
      <c r="CI14" s="22">
        <v>3.99</v>
      </c>
      <c r="CJ14" s="22">
        <v>4.45</v>
      </c>
      <c r="CK14" s="22">
        <v>4.04</v>
      </c>
      <c r="CL14" s="22">
        <v>3.92</v>
      </c>
      <c r="CM14" s="22">
        <v>5.6</v>
      </c>
      <c r="CN14" s="18">
        <v>49.6</v>
      </c>
      <c r="CO14" s="18">
        <v>29.4</v>
      </c>
      <c r="CP14" s="26">
        <v>39.299999999999997</v>
      </c>
      <c r="CQ14" s="26">
        <v>31.85</v>
      </c>
      <c r="CR14" s="21">
        <v>5</v>
      </c>
      <c r="CS14" s="22">
        <v>7.98</v>
      </c>
      <c r="CT14" s="22">
        <v>7.45</v>
      </c>
      <c r="CU14" s="22">
        <v>5.09</v>
      </c>
      <c r="CV14" s="22">
        <v>7.61</v>
      </c>
      <c r="CW14" s="22">
        <v>8.44</v>
      </c>
      <c r="CX14" s="22"/>
      <c r="CY14" s="22"/>
      <c r="CZ14" s="22"/>
      <c r="DA14" s="18">
        <v>42.4</v>
      </c>
      <c r="DB14" s="18">
        <v>23.9</v>
      </c>
      <c r="DC14" s="26">
        <v>24.91</v>
      </c>
      <c r="DD14" s="26">
        <v>19.84</v>
      </c>
      <c r="DE14" s="21">
        <v>5</v>
      </c>
      <c r="DF14" s="22">
        <v>7.38</v>
      </c>
      <c r="DG14" s="22">
        <v>4.4000000000000004</v>
      </c>
      <c r="DH14" s="22">
        <v>3.82</v>
      </c>
      <c r="DI14" s="22">
        <v>5.13</v>
      </c>
      <c r="DJ14" s="22">
        <v>3.06</v>
      </c>
      <c r="DK14" s="22"/>
      <c r="DL14" s="22"/>
      <c r="DM14" s="18">
        <v>43.4</v>
      </c>
      <c r="DN14" s="18">
        <v>27.4</v>
      </c>
      <c r="DO14" s="26">
        <v>34.04</v>
      </c>
      <c r="DP14" s="26">
        <v>24.72</v>
      </c>
      <c r="DQ14" s="21">
        <v>7</v>
      </c>
      <c r="DR14" s="22">
        <v>4.3</v>
      </c>
      <c r="DS14" s="22">
        <v>5.96</v>
      </c>
      <c r="DT14" s="22">
        <v>5.4</v>
      </c>
      <c r="DU14" s="22">
        <v>5.58</v>
      </c>
      <c r="DV14" s="22">
        <v>5.74</v>
      </c>
      <c r="DW14" s="22">
        <v>2.82</v>
      </c>
      <c r="DX14" s="22">
        <v>2.2999999999999998</v>
      </c>
      <c r="DY14" s="18">
        <v>42.8</v>
      </c>
      <c r="DZ14" s="18">
        <v>23.2</v>
      </c>
      <c r="EA14" s="26">
        <v>28.18</v>
      </c>
      <c r="EB14" s="26">
        <v>20.36</v>
      </c>
      <c r="EC14" s="21">
        <v>5</v>
      </c>
      <c r="ED14" s="22">
        <v>5.56</v>
      </c>
      <c r="EE14" s="22">
        <v>5.55</v>
      </c>
      <c r="EF14" s="22">
        <v>6.02</v>
      </c>
      <c r="EG14" s="22">
        <v>6.44</v>
      </c>
      <c r="EH14" s="22">
        <v>2.76</v>
      </c>
      <c r="EI14" s="22"/>
      <c r="EJ14" s="22"/>
      <c r="EK14" s="18">
        <v>23.9</v>
      </c>
      <c r="EL14" s="18">
        <v>14.8</v>
      </c>
      <c r="EM14" s="26">
        <v>4.87</v>
      </c>
      <c r="EN14" s="26">
        <v>3.77</v>
      </c>
      <c r="EO14" s="21">
        <v>4</v>
      </c>
      <c r="EP14" s="22">
        <v>2</v>
      </c>
      <c r="EQ14" s="22">
        <v>0.65</v>
      </c>
      <c r="ER14" s="22">
        <v>0.67</v>
      </c>
      <c r="ES14" s="22">
        <v>1.1000000000000001</v>
      </c>
      <c r="ET14" s="22"/>
      <c r="EU14" s="22"/>
      <c r="EV14" s="18"/>
      <c r="EW14" s="18"/>
      <c r="EX14" s="26"/>
      <c r="EY14" s="26"/>
      <c r="EZ14" s="21"/>
      <c r="FA14" s="22"/>
      <c r="FB14" s="22"/>
      <c r="FC14" s="22"/>
      <c r="FD14" s="22"/>
      <c r="FE14" s="22"/>
      <c r="FF14" s="22"/>
      <c r="FG14" s="22"/>
    </row>
    <row r="15" spans="1:163" ht="11.25" customHeight="1">
      <c r="A15" s="14">
        <v>8</v>
      </c>
      <c r="B15" s="18">
        <v>45.9</v>
      </c>
      <c r="C15" s="18">
        <v>27.4</v>
      </c>
      <c r="D15" s="22">
        <v>25.06</v>
      </c>
      <c r="E15" s="22">
        <v>17.25</v>
      </c>
      <c r="F15" s="21">
        <v>2</v>
      </c>
      <c r="G15" s="22">
        <v>12.82</v>
      </c>
      <c r="H15" s="22">
        <v>10.45</v>
      </c>
      <c r="I15" s="22"/>
      <c r="J15" s="22"/>
      <c r="K15" s="22"/>
      <c r="L15" s="29">
        <v>40.1</v>
      </c>
      <c r="M15" s="29">
        <v>25.5</v>
      </c>
      <c r="N15" s="30">
        <v>20.43</v>
      </c>
      <c r="O15" s="30">
        <v>14.89</v>
      </c>
      <c r="P15" s="21">
        <v>4</v>
      </c>
      <c r="Q15" s="22">
        <v>7.74</v>
      </c>
      <c r="R15" s="22">
        <v>5.38</v>
      </c>
      <c r="S15" s="22">
        <v>3.31</v>
      </c>
      <c r="T15" s="22">
        <v>3.02</v>
      </c>
      <c r="U15" s="22"/>
      <c r="V15" s="22"/>
      <c r="W15" s="22"/>
      <c r="X15" s="32">
        <v>47.6</v>
      </c>
      <c r="Y15" s="32">
        <v>26.4</v>
      </c>
      <c r="Z15" s="33">
        <v>34.57</v>
      </c>
      <c r="AA15" s="33">
        <v>24.27</v>
      </c>
      <c r="AB15" s="21">
        <v>6</v>
      </c>
      <c r="AC15" s="22">
        <v>7.36</v>
      </c>
      <c r="AD15" s="22">
        <v>3.66</v>
      </c>
      <c r="AE15" s="22">
        <v>7.73</v>
      </c>
      <c r="AF15" s="22">
        <v>3.96</v>
      </c>
      <c r="AG15" s="22">
        <v>4.25</v>
      </c>
      <c r="AH15" s="22">
        <v>5.12</v>
      </c>
      <c r="AI15" s="22"/>
      <c r="AJ15" s="18">
        <v>31.3</v>
      </c>
      <c r="AK15" s="18">
        <v>20</v>
      </c>
      <c r="AL15" s="26">
        <v>11.58</v>
      </c>
      <c r="AM15" s="26">
        <v>8.81</v>
      </c>
      <c r="AN15" s="21">
        <v>4</v>
      </c>
      <c r="AO15" s="22">
        <v>2.59</v>
      </c>
      <c r="AP15" s="22">
        <v>4.2</v>
      </c>
      <c r="AQ15" s="22">
        <v>2.17</v>
      </c>
      <c r="AR15" s="22">
        <v>2.06</v>
      </c>
      <c r="AS15" s="22"/>
      <c r="AT15" s="22"/>
      <c r="AU15" s="22"/>
      <c r="AW15" s="18">
        <v>44.8</v>
      </c>
      <c r="AX15" s="18">
        <v>28.4</v>
      </c>
      <c r="AY15" s="26">
        <v>30.49</v>
      </c>
      <c r="AZ15" s="26">
        <v>21.81</v>
      </c>
      <c r="BA15" s="21">
        <v>3</v>
      </c>
      <c r="BB15" s="22">
        <v>7.46</v>
      </c>
      <c r="BC15" s="22">
        <v>13.8</v>
      </c>
      <c r="BD15" s="22">
        <v>7.52</v>
      </c>
      <c r="BE15" s="22"/>
      <c r="BF15" s="18">
        <v>45.7</v>
      </c>
      <c r="BG15" s="18">
        <v>23.9</v>
      </c>
      <c r="BH15" s="26">
        <v>32.92</v>
      </c>
      <c r="BI15" s="26">
        <v>23.8</v>
      </c>
      <c r="BJ15" s="21">
        <v>4</v>
      </c>
      <c r="BK15" s="22">
        <v>6.45</v>
      </c>
      <c r="BL15" s="22">
        <v>6.14</v>
      </c>
      <c r="BM15" s="22">
        <v>8.77</v>
      </c>
      <c r="BN15" s="22">
        <v>9.7100000000000009</v>
      </c>
      <c r="BO15" s="22"/>
      <c r="BP15" s="22"/>
      <c r="BQ15" s="18">
        <v>44.8</v>
      </c>
      <c r="BR15" s="18">
        <v>23.9</v>
      </c>
      <c r="BS15" s="26">
        <v>27.64</v>
      </c>
      <c r="BT15" s="26">
        <v>21.66</v>
      </c>
      <c r="BU15" s="21">
        <v>4</v>
      </c>
      <c r="BV15" s="22">
        <v>7</v>
      </c>
      <c r="BW15" s="22">
        <v>6.08</v>
      </c>
      <c r="BX15" s="22">
        <v>6.71</v>
      </c>
      <c r="BY15" s="22">
        <v>6.83</v>
      </c>
      <c r="BZ15" s="22"/>
      <c r="CA15" s="22"/>
      <c r="CB15" s="18">
        <v>39.700000000000003</v>
      </c>
      <c r="CC15" s="18">
        <v>24.3</v>
      </c>
      <c r="CD15" s="26">
        <v>22.7</v>
      </c>
      <c r="CE15" s="26">
        <v>17.04</v>
      </c>
      <c r="CF15" s="21">
        <v>3</v>
      </c>
      <c r="CG15" s="22">
        <v>4.9400000000000004</v>
      </c>
      <c r="CH15" s="22">
        <v>6.48</v>
      </c>
      <c r="CI15" s="22">
        <v>9.58</v>
      </c>
      <c r="CJ15" s="22"/>
      <c r="CK15" s="22"/>
      <c r="CL15" s="22"/>
      <c r="CM15" s="22"/>
      <c r="CN15" s="18">
        <v>40.200000000000003</v>
      </c>
      <c r="CO15" s="18">
        <v>26</v>
      </c>
      <c r="CP15" s="26">
        <v>28.05</v>
      </c>
      <c r="CQ15" s="26">
        <v>23.38</v>
      </c>
      <c r="CR15" s="21">
        <v>4</v>
      </c>
      <c r="CS15" s="22">
        <v>9.31</v>
      </c>
      <c r="CT15" s="22">
        <v>4.66</v>
      </c>
      <c r="CU15" s="22">
        <v>5.78</v>
      </c>
      <c r="CV15" s="22">
        <v>7.07</v>
      </c>
      <c r="CW15" s="22"/>
      <c r="CX15" s="22"/>
      <c r="CY15" s="22"/>
      <c r="CZ15" s="22"/>
      <c r="DA15" s="18">
        <v>48.9</v>
      </c>
      <c r="DB15" s="18">
        <v>25.5</v>
      </c>
      <c r="DC15" s="26">
        <v>34.14</v>
      </c>
      <c r="DD15" s="26">
        <v>26.44</v>
      </c>
      <c r="DE15" s="21">
        <v>6</v>
      </c>
      <c r="DF15" s="22">
        <v>4.9800000000000004</v>
      </c>
      <c r="DG15" s="22">
        <v>4.28</v>
      </c>
      <c r="DH15" s="22">
        <v>4.91</v>
      </c>
      <c r="DI15" s="22">
        <v>8.6</v>
      </c>
      <c r="DJ15" s="22">
        <v>4.8</v>
      </c>
      <c r="DK15" s="22">
        <v>5.0999999999999996</v>
      </c>
      <c r="DL15" s="22"/>
      <c r="DM15" s="18">
        <v>40.299999999999997</v>
      </c>
      <c r="DN15" s="18">
        <v>24.3</v>
      </c>
      <c r="DO15" s="26">
        <v>29.16</v>
      </c>
      <c r="DP15" s="26">
        <v>23.16</v>
      </c>
      <c r="DQ15" s="21">
        <v>6</v>
      </c>
      <c r="DR15" s="22">
        <v>4.57</v>
      </c>
      <c r="DS15" s="22">
        <v>5.63</v>
      </c>
      <c r="DT15" s="22">
        <v>3.71</v>
      </c>
      <c r="DU15" s="22">
        <v>4.28</v>
      </c>
      <c r="DV15" s="22">
        <v>4.51</v>
      </c>
      <c r="DW15" s="22">
        <v>5.08</v>
      </c>
      <c r="DX15" s="22"/>
      <c r="DY15" s="18">
        <v>39.700000000000003</v>
      </c>
      <c r="DZ15" s="18">
        <v>22.3</v>
      </c>
      <c r="EA15" s="26">
        <v>22.85</v>
      </c>
      <c r="EB15" s="26">
        <v>16.68</v>
      </c>
      <c r="EC15" s="21">
        <v>6</v>
      </c>
      <c r="ED15" s="22">
        <v>1.97</v>
      </c>
      <c r="EE15" s="22">
        <v>4.6900000000000004</v>
      </c>
      <c r="EF15" s="22">
        <v>3.97</v>
      </c>
      <c r="EG15" s="22">
        <v>4.74</v>
      </c>
      <c r="EH15" s="22">
        <v>1.98</v>
      </c>
      <c r="EI15" s="22">
        <v>3.8</v>
      </c>
      <c r="EJ15" s="22"/>
      <c r="EK15" s="18">
        <v>25.6</v>
      </c>
      <c r="EL15" s="18">
        <v>26.4</v>
      </c>
      <c r="EM15" s="26">
        <v>7.57</v>
      </c>
      <c r="EN15" s="26">
        <v>5.51</v>
      </c>
      <c r="EO15" s="21">
        <v>6</v>
      </c>
      <c r="EP15" s="22">
        <v>1.26</v>
      </c>
      <c r="EQ15" s="22">
        <v>1.39</v>
      </c>
      <c r="ER15" s="22">
        <v>1.17</v>
      </c>
      <c r="ES15" s="22">
        <v>0.75</v>
      </c>
      <c r="ET15" s="22">
        <v>1.1499999999999999</v>
      </c>
      <c r="EU15" s="22">
        <v>1.25</v>
      </c>
      <c r="EV15" s="18"/>
      <c r="EW15" s="18"/>
      <c r="EX15" s="26"/>
      <c r="EY15" s="26"/>
      <c r="EZ15" s="21"/>
      <c r="FA15" s="22"/>
      <c r="FB15" s="22"/>
      <c r="FC15" s="22"/>
      <c r="FD15" s="22"/>
      <c r="FE15" s="22"/>
      <c r="FF15" s="22"/>
      <c r="FG15" s="22"/>
    </row>
    <row r="16" spans="1:163" ht="11.25" customHeight="1">
      <c r="A16" s="14">
        <v>9</v>
      </c>
      <c r="B16" s="18">
        <v>43.6</v>
      </c>
      <c r="C16" s="18">
        <v>26.7</v>
      </c>
      <c r="D16" s="22">
        <v>26.89</v>
      </c>
      <c r="E16" s="22">
        <v>18.89</v>
      </c>
      <c r="F16" s="21">
        <v>4</v>
      </c>
      <c r="G16" s="22">
        <v>6.67</v>
      </c>
      <c r="H16" s="22">
        <v>5.79</v>
      </c>
      <c r="I16" s="22">
        <v>6.28</v>
      </c>
      <c r="J16" s="22">
        <v>6.79</v>
      </c>
      <c r="K16" s="22"/>
      <c r="L16" s="29">
        <v>39.1</v>
      </c>
      <c r="M16" s="29">
        <v>24.1</v>
      </c>
      <c r="N16" s="30">
        <v>23.52</v>
      </c>
      <c r="O16" s="30">
        <v>13.3</v>
      </c>
      <c r="P16" s="21">
        <v>6</v>
      </c>
      <c r="Q16" s="22">
        <v>5.78</v>
      </c>
      <c r="R16" s="22">
        <v>4.29</v>
      </c>
      <c r="S16" s="22">
        <v>3.03</v>
      </c>
      <c r="T16" s="22">
        <v>3.3</v>
      </c>
      <c r="U16" s="22">
        <v>3.11</v>
      </c>
      <c r="V16" s="22">
        <v>2.76</v>
      </c>
      <c r="W16" s="22"/>
      <c r="X16" s="32">
        <v>48</v>
      </c>
      <c r="Y16" s="32">
        <v>27.2</v>
      </c>
      <c r="Z16" s="33">
        <v>34.15</v>
      </c>
      <c r="AA16" s="33">
        <v>25.24</v>
      </c>
      <c r="AB16" s="21">
        <v>6</v>
      </c>
      <c r="AC16" s="22">
        <v>5.94</v>
      </c>
      <c r="AD16" s="22">
        <v>4.87</v>
      </c>
      <c r="AE16" s="22">
        <v>3.98</v>
      </c>
      <c r="AF16" s="22">
        <v>7.17</v>
      </c>
      <c r="AG16" s="22">
        <v>3.98</v>
      </c>
      <c r="AH16" s="22">
        <v>5.77</v>
      </c>
      <c r="AI16" s="22"/>
      <c r="AJ16" s="18">
        <v>32.200000000000003</v>
      </c>
      <c r="AK16" s="18">
        <v>22.7</v>
      </c>
      <c r="AL16" s="26">
        <v>12.86</v>
      </c>
      <c r="AM16" s="26">
        <v>9.3699999999999992</v>
      </c>
      <c r="AN16" s="21">
        <v>5</v>
      </c>
      <c r="AO16" s="22">
        <v>1.83</v>
      </c>
      <c r="AP16" s="22">
        <v>2.52</v>
      </c>
      <c r="AQ16" s="22">
        <v>1.99</v>
      </c>
      <c r="AR16" s="22">
        <v>3.28</v>
      </c>
      <c r="AS16" s="22">
        <v>2.56</v>
      </c>
      <c r="AT16" s="22"/>
      <c r="AU16" s="22"/>
      <c r="AW16" s="18">
        <v>36.6</v>
      </c>
      <c r="AX16" s="18">
        <v>23.5</v>
      </c>
      <c r="AY16" s="26">
        <v>18.7</v>
      </c>
      <c r="AZ16" s="26">
        <v>14.27</v>
      </c>
      <c r="BA16" s="21">
        <v>3</v>
      </c>
      <c r="BB16" s="22">
        <v>5.28</v>
      </c>
      <c r="BC16" s="22">
        <v>7.79</v>
      </c>
      <c r="BD16" s="22">
        <v>4.82</v>
      </c>
      <c r="BE16" s="22"/>
      <c r="BF16" s="18">
        <v>44</v>
      </c>
      <c r="BG16" s="18">
        <v>26.4</v>
      </c>
      <c r="BH16" s="26">
        <v>31.08</v>
      </c>
      <c r="BI16" s="26">
        <v>23.99</v>
      </c>
      <c r="BJ16" s="21">
        <v>5</v>
      </c>
      <c r="BK16" s="22">
        <v>5.0999999999999996</v>
      </c>
      <c r="BL16" s="22">
        <v>8.14</v>
      </c>
      <c r="BM16" s="22">
        <v>5.7</v>
      </c>
      <c r="BN16" s="22">
        <v>4.24</v>
      </c>
      <c r="BO16" s="22">
        <v>5.55</v>
      </c>
      <c r="BP16" s="22"/>
      <c r="BQ16" s="18">
        <v>45.2</v>
      </c>
      <c r="BR16" s="18">
        <v>23.1</v>
      </c>
      <c r="BS16" s="26">
        <v>26.1</v>
      </c>
      <c r="BT16" s="26">
        <v>20.13</v>
      </c>
      <c r="BU16" s="21">
        <v>3</v>
      </c>
      <c r="BV16" s="22">
        <v>6.05</v>
      </c>
      <c r="BW16" s="22">
        <v>7.77</v>
      </c>
      <c r="BX16" s="22">
        <v>11.19</v>
      </c>
      <c r="BY16" s="22"/>
      <c r="BZ16" s="22"/>
      <c r="CA16" s="22"/>
      <c r="CB16" s="18">
        <v>40.1</v>
      </c>
      <c r="CC16" s="18">
        <v>27.5</v>
      </c>
      <c r="CD16" s="26">
        <v>25</v>
      </c>
      <c r="CE16" s="26">
        <v>19.059999999999999</v>
      </c>
      <c r="CF16" s="21">
        <v>4</v>
      </c>
      <c r="CG16" s="22">
        <v>8.08</v>
      </c>
      <c r="CH16" s="22">
        <v>4.38</v>
      </c>
      <c r="CI16" s="22">
        <v>6.53</v>
      </c>
      <c r="CJ16" s="22">
        <v>4.37</v>
      </c>
      <c r="CK16" s="22"/>
      <c r="CL16" s="22"/>
      <c r="CM16" s="22"/>
      <c r="CN16" s="18">
        <v>43.6</v>
      </c>
      <c r="CO16" s="18">
        <v>30.3</v>
      </c>
      <c r="CP16" s="26">
        <v>35.43</v>
      </c>
      <c r="CQ16" s="26">
        <v>27.09</v>
      </c>
      <c r="CR16" s="21">
        <v>7</v>
      </c>
      <c r="CS16" s="22">
        <v>6</v>
      </c>
      <c r="CT16" s="22">
        <v>3.9</v>
      </c>
      <c r="CU16" s="22">
        <v>5.9</v>
      </c>
      <c r="CV16" s="22">
        <v>3.91</v>
      </c>
      <c r="CW16" s="22">
        <v>4.8099999999999996</v>
      </c>
      <c r="CX16" s="22">
        <v>4.33</v>
      </c>
      <c r="CY16" s="22">
        <v>5.01</v>
      </c>
      <c r="CZ16" s="22"/>
      <c r="DA16" s="18">
        <v>34</v>
      </c>
      <c r="DB16" s="18">
        <v>20.3</v>
      </c>
      <c r="DC16" s="26">
        <v>14.71</v>
      </c>
      <c r="DD16" s="26">
        <v>11.46</v>
      </c>
      <c r="DE16" s="21">
        <v>7</v>
      </c>
      <c r="DF16" s="22">
        <v>1.65</v>
      </c>
      <c r="DG16" s="22">
        <v>2.0499999999999998</v>
      </c>
      <c r="DH16" s="22">
        <v>2.38</v>
      </c>
      <c r="DI16" s="22">
        <v>1.63</v>
      </c>
      <c r="DJ16" s="22">
        <v>2.46</v>
      </c>
      <c r="DK16" s="22">
        <v>1.67</v>
      </c>
      <c r="DL16" s="22">
        <v>1.77</v>
      </c>
      <c r="DM16" s="18">
        <v>40</v>
      </c>
      <c r="DN16" s="18">
        <v>27.6</v>
      </c>
      <c r="DO16" s="26">
        <v>23.55</v>
      </c>
      <c r="DP16" s="26">
        <v>18.05</v>
      </c>
      <c r="DQ16" s="21">
        <v>5</v>
      </c>
      <c r="DR16" s="22">
        <v>4.22</v>
      </c>
      <c r="DS16" s="22">
        <v>4.7</v>
      </c>
      <c r="DT16" s="22">
        <v>3.48</v>
      </c>
      <c r="DU16" s="22">
        <v>3.55</v>
      </c>
      <c r="DV16" s="22">
        <v>6.29</v>
      </c>
      <c r="DW16" s="22"/>
      <c r="DX16" s="22"/>
      <c r="DY16" s="18">
        <v>39.700000000000003</v>
      </c>
      <c r="DZ16" s="18">
        <v>21.8</v>
      </c>
      <c r="EA16" s="26">
        <v>18.07</v>
      </c>
      <c r="EB16" s="26">
        <v>13.7</v>
      </c>
      <c r="EC16" s="21">
        <v>4</v>
      </c>
      <c r="ED16" s="22">
        <v>6.77</v>
      </c>
      <c r="EE16" s="22">
        <v>3.07</v>
      </c>
      <c r="EF16" s="22">
        <v>2.95</v>
      </c>
      <c r="EG16" s="22">
        <v>4.2699999999999996</v>
      </c>
      <c r="EH16" s="22"/>
      <c r="EI16" s="22"/>
      <c r="EJ16" s="22"/>
      <c r="EK16" s="18">
        <v>21.6</v>
      </c>
      <c r="EL16" s="18">
        <v>17</v>
      </c>
      <c r="EM16" s="26">
        <v>4.49</v>
      </c>
      <c r="EN16" s="26">
        <v>3.33</v>
      </c>
      <c r="EO16" s="21">
        <v>3</v>
      </c>
      <c r="EP16" s="22">
        <v>1.69</v>
      </c>
      <c r="EQ16" s="22">
        <v>0.85</v>
      </c>
      <c r="ER16" s="22">
        <v>1.34</v>
      </c>
      <c r="ES16" s="22"/>
      <c r="ET16" s="22"/>
      <c r="EU16" s="22"/>
      <c r="EV16" s="18"/>
      <c r="EW16" s="18"/>
      <c r="EX16" s="26"/>
      <c r="EY16" s="26"/>
      <c r="EZ16" s="21"/>
      <c r="FA16" s="22"/>
      <c r="FB16" s="22"/>
      <c r="FC16" s="22"/>
      <c r="FD16" s="22"/>
      <c r="FE16" s="22"/>
      <c r="FF16" s="22"/>
      <c r="FG16" s="22"/>
    </row>
    <row r="17" spans="1:163" ht="11.25" customHeight="1">
      <c r="A17" s="14">
        <v>10</v>
      </c>
      <c r="B17" s="18">
        <v>43.9</v>
      </c>
      <c r="C17" s="18">
        <v>26.9</v>
      </c>
      <c r="D17" s="22">
        <v>30.23</v>
      </c>
      <c r="E17" s="22">
        <v>22.01</v>
      </c>
      <c r="F17" s="21">
        <v>3</v>
      </c>
      <c r="G17" s="22">
        <v>7.28</v>
      </c>
      <c r="H17" s="22">
        <v>9.89</v>
      </c>
      <c r="I17" s="22">
        <v>11.08</v>
      </c>
      <c r="J17" s="22"/>
      <c r="K17" s="22"/>
      <c r="L17" s="29">
        <v>42.6</v>
      </c>
      <c r="M17" s="29">
        <v>28.8</v>
      </c>
      <c r="N17" s="30">
        <v>24.01</v>
      </c>
      <c r="O17" s="30">
        <v>17.3</v>
      </c>
      <c r="P17" s="21">
        <v>5</v>
      </c>
      <c r="Q17" s="22">
        <v>4.93</v>
      </c>
      <c r="R17" s="22">
        <v>3.56</v>
      </c>
      <c r="S17" s="22">
        <v>3.9</v>
      </c>
      <c r="T17" s="22">
        <v>3.73</v>
      </c>
      <c r="U17" s="22">
        <v>6.25</v>
      </c>
      <c r="V17" s="22"/>
      <c r="W17" s="22"/>
      <c r="X17" s="32">
        <v>38.700000000000003</v>
      </c>
      <c r="Y17" s="32">
        <v>24.3</v>
      </c>
      <c r="Z17" s="33">
        <v>18.23</v>
      </c>
      <c r="AA17" s="33">
        <v>13.93</v>
      </c>
      <c r="AB17" s="21">
        <v>7</v>
      </c>
      <c r="AC17" s="22">
        <v>2.65</v>
      </c>
      <c r="AD17" s="22">
        <v>2.16</v>
      </c>
      <c r="AE17" s="22">
        <v>2.5099999999999998</v>
      </c>
      <c r="AF17" s="22">
        <v>1.63</v>
      </c>
      <c r="AG17" s="22">
        <v>1.94</v>
      </c>
      <c r="AH17" s="22">
        <v>3.13</v>
      </c>
      <c r="AI17" s="22">
        <v>3.71</v>
      </c>
      <c r="AJ17" s="18">
        <v>34.5</v>
      </c>
      <c r="AK17" s="18">
        <v>21.5</v>
      </c>
      <c r="AL17" s="26">
        <v>14.97</v>
      </c>
      <c r="AM17" s="26">
        <v>11.32</v>
      </c>
      <c r="AN17" s="21">
        <v>5</v>
      </c>
      <c r="AO17" s="22">
        <v>3.07</v>
      </c>
      <c r="AP17" s="22">
        <v>2.98</v>
      </c>
      <c r="AQ17" s="22">
        <v>2.9</v>
      </c>
      <c r="AR17" s="22">
        <v>2.27</v>
      </c>
      <c r="AS17" s="22">
        <v>2.9</v>
      </c>
      <c r="AT17" s="22"/>
      <c r="AU17" s="22"/>
      <c r="AW17" s="18">
        <v>40.200000000000003</v>
      </c>
      <c r="AX17" s="18">
        <v>24.9</v>
      </c>
      <c r="AY17" s="26">
        <v>25</v>
      </c>
      <c r="AZ17" s="26">
        <v>18.32</v>
      </c>
      <c r="BA17" s="21">
        <v>3</v>
      </c>
      <c r="BB17" s="22">
        <v>9.9</v>
      </c>
      <c r="BC17" s="22">
        <v>6.36</v>
      </c>
      <c r="BD17" s="22">
        <v>6.83</v>
      </c>
      <c r="BE17" s="22"/>
      <c r="BF17" s="18">
        <v>41.9</v>
      </c>
      <c r="BG17" s="18">
        <v>24.1</v>
      </c>
      <c r="BH17" s="26">
        <v>22.73</v>
      </c>
      <c r="BI17" s="26">
        <v>18.8</v>
      </c>
      <c r="BJ17" s="21">
        <v>3</v>
      </c>
      <c r="BK17" s="22">
        <v>7.38</v>
      </c>
      <c r="BL17" s="22">
        <v>8.98</v>
      </c>
      <c r="BM17" s="22">
        <v>5.17</v>
      </c>
      <c r="BN17" s="22"/>
      <c r="BO17" s="22"/>
      <c r="BP17" s="22"/>
      <c r="BQ17" s="18">
        <v>37.200000000000003</v>
      </c>
      <c r="BR17" s="18">
        <v>23.8</v>
      </c>
      <c r="BS17" s="26">
        <v>16.059999999999999</v>
      </c>
      <c r="BT17" s="26">
        <v>12.63</v>
      </c>
      <c r="BU17" s="21">
        <v>3</v>
      </c>
      <c r="BV17" s="22">
        <v>2.93</v>
      </c>
      <c r="BW17" s="22">
        <v>5.22</v>
      </c>
      <c r="BX17" s="22">
        <v>6.71</v>
      </c>
      <c r="BY17" s="22"/>
      <c r="BZ17" s="22"/>
      <c r="CA17" s="22"/>
      <c r="CB17" s="18">
        <v>45.8</v>
      </c>
      <c r="CC17" s="18">
        <v>26.4</v>
      </c>
      <c r="CD17" s="26">
        <v>36.770000000000003</v>
      </c>
      <c r="CE17" s="26">
        <v>26.44</v>
      </c>
      <c r="CF17" s="21">
        <v>5</v>
      </c>
      <c r="CG17" s="22">
        <v>7</v>
      </c>
      <c r="CH17" s="22">
        <v>10.06</v>
      </c>
      <c r="CI17" s="22">
        <v>5.93</v>
      </c>
      <c r="CJ17" s="22">
        <v>5.33</v>
      </c>
      <c r="CK17" s="22">
        <v>6.62</v>
      </c>
      <c r="CL17" s="22"/>
      <c r="CM17" s="22"/>
      <c r="CN17" s="18">
        <v>38.299999999999997</v>
      </c>
      <c r="CO17" s="18">
        <v>25.7</v>
      </c>
      <c r="CP17" s="26">
        <v>21.55</v>
      </c>
      <c r="CQ17" s="26">
        <v>16.809999999999999</v>
      </c>
      <c r="CR17" s="21">
        <v>5</v>
      </c>
      <c r="CS17" s="22">
        <v>4.6500000000000004</v>
      </c>
      <c r="CT17" s="22">
        <v>2.7</v>
      </c>
      <c r="CU17" s="22">
        <v>6.43</v>
      </c>
      <c r="CV17" s="22">
        <v>3.37</v>
      </c>
      <c r="CW17" s="22">
        <v>3.57</v>
      </c>
      <c r="CX17" s="22"/>
      <c r="CY17" s="22"/>
      <c r="CZ17" s="22"/>
      <c r="DA17" s="18">
        <v>41.8</v>
      </c>
      <c r="DB17" s="18">
        <v>23.6</v>
      </c>
      <c r="DC17" s="26">
        <v>25.46</v>
      </c>
      <c r="DD17" s="26">
        <v>17.45</v>
      </c>
      <c r="DE17" s="21">
        <v>5</v>
      </c>
      <c r="DF17" s="22">
        <v>3.14</v>
      </c>
      <c r="DG17" s="22">
        <v>6.73</v>
      </c>
      <c r="DH17" s="22">
        <v>4.42</v>
      </c>
      <c r="DI17" s="22">
        <v>4.6900000000000004</v>
      </c>
      <c r="DJ17" s="22">
        <v>5.24</v>
      </c>
      <c r="DK17" s="22"/>
      <c r="DL17" s="22"/>
      <c r="DM17" s="18">
        <v>39.299999999999997</v>
      </c>
      <c r="DN17" s="18">
        <v>26.4</v>
      </c>
      <c r="DO17" s="26">
        <v>22.46</v>
      </c>
      <c r="DP17" s="26">
        <v>16.010000000000002</v>
      </c>
      <c r="DQ17" s="21">
        <v>4</v>
      </c>
      <c r="DR17" s="22">
        <v>4.59</v>
      </c>
      <c r="DS17" s="22">
        <v>3.6</v>
      </c>
      <c r="DT17" s="22">
        <v>3.84</v>
      </c>
      <c r="DU17" s="22">
        <v>8.32</v>
      </c>
      <c r="DV17" s="22"/>
      <c r="DW17" s="22"/>
      <c r="DX17" s="22"/>
      <c r="DY17" s="18">
        <v>38.5</v>
      </c>
      <c r="DZ17" s="18">
        <v>25.2</v>
      </c>
      <c r="EA17" s="26">
        <v>21.95</v>
      </c>
      <c r="EB17" s="26">
        <v>16.52</v>
      </c>
      <c r="EC17" s="21">
        <v>5</v>
      </c>
      <c r="ED17" s="22">
        <v>2.57</v>
      </c>
      <c r="EE17" s="22">
        <v>3.44</v>
      </c>
      <c r="EF17" s="22">
        <v>5.6</v>
      </c>
      <c r="EG17" s="22">
        <v>3.23</v>
      </c>
      <c r="EH17" s="22">
        <v>5.04</v>
      </c>
      <c r="EI17" s="22"/>
      <c r="EJ17" s="22"/>
      <c r="EK17" s="18">
        <v>12.2</v>
      </c>
      <c r="EL17" s="18">
        <v>17.100000000000001</v>
      </c>
      <c r="EM17" s="26">
        <v>4.63</v>
      </c>
      <c r="EN17" s="26">
        <v>3.55</v>
      </c>
      <c r="EO17" s="21">
        <v>3</v>
      </c>
      <c r="EP17" s="22">
        <v>1.4</v>
      </c>
      <c r="EQ17" s="22">
        <v>1.93</v>
      </c>
      <c r="ER17" s="22">
        <v>1</v>
      </c>
      <c r="ES17" s="22"/>
      <c r="ET17" s="22"/>
      <c r="EU17" s="22"/>
      <c r="EV17" s="18"/>
      <c r="EW17" s="18"/>
      <c r="EX17" s="26"/>
      <c r="EY17" s="26"/>
      <c r="EZ17" s="21"/>
      <c r="FA17" s="22"/>
      <c r="FB17" s="22"/>
      <c r="FC17" s="22"/>
      <c r="FD17" s="22"/>
      <c r="FE17" s="22"/>
      <c r="FF17" s="22"/>
      <c r="FG17" s="22"/>
    </row>
    <row r="18" spans="1:163" ht="11.25" customHeight="1">
      <c r="A18" s="14">
        <v>11</v>
      </c>
      <c r="B18" s="18">
        <v>38.5</v>
      </c>
      <c r="C18" s="18">
        <v>26.4</v>
      </c>
      <c r="D18" s="22">
        <v>19.010000000000002</v>
      </c>
      <c r="E18" s="22">
        <v>12.56</v>
      </c>
      <c r="F18" s="21"/>
      <c r="G18" s="22"/>
      <c r="H18" s="22"/>
      <c r="I18" s="22"/>
      <c r="J18" s="22"/>
      <c r="K18" s="22"/>
      <c r="L18" s="29">
        <v>42.2</v>
      </c>
      <c r="M18" s="29">
        <v>27.7</v>
      </c>
      <c r="N18" s="30">
        <v>26</v>
      </c>
      <c r="O18" s="30">
        <v>20.170000000000002</v>
      </c>
      <c r="P18" s="21"/>
      <c r="Q18" s="22"/>
      <c r="R18" s="22"/>
      <c r="S18" s="22"/>
      <c r="T18" s="22"/>
      <c r="U18" s="22"/>
      <c r="V18" s="22"/>
      <c r="W18" s="22"/>
      <c r="X18" s="32">
        <v>41</v>
      </c>
      <c r="Y18" s="32">
        <v>28.9</v>
      </c>
      <c r="Z18" s="33">
        <v>30.55</v>
      </c>
      <c r="AA18" s="33">
        <v>23.58</v>
      </c>
      <c r="AB18" s="21"/>
      <c r="AC18" s="22"/>
      <c r="AD18" s="22"/>
      <c r="AE18" s="22"/>
      <c r="AF18" s="22"/>
      <c r="AG18" s="22"/>
      <c r="AH18" s="22"/>
      <c r="AI18" s="22"/>
      <c r="AJ18" s="18">
        <v>36.799999999999997</v>
      </c>
      <c r="AK18" s="18">
        <v>24.6</v>
      </c>
      <c r="AL18" s="26">
        <v>17.63</v>
      </c>
      <c r="AM18" s="26">
        <v>13.47</v>
      </c>
      <c r="AN18" s="21"/>
      <c r="AO18" s="22"/>
      <c r="AP18" s="22"/>
      <c r="AQ18" s="22"/>
      <c r="AR18" s="22"/>
      <c r="AS18" s="22"/>
      <c r="AT18" s="22"/>
      <c r="AU18" s="22"/>
      <c r="AW18" s="18">
        <v>50.2</v>
      </c>
      <c r="AX18" s="18">
        <v>29.2</v>
      </c>
      <c r="AY18" s="26">
        <v>39.07</v>
      </c>
      <c r="AZ18" s="26">
        <v>31.22</v>
      </c>
      <c r="BA18" s="21"/>
      <c r="BB18" s="22"/>
      <c r="BC18" s="22"/>
      <c r="BD18" s="22"/>
      <c r="BE18" s="22"/>
      <c r="BF18" s="18">
        <v>35.799999999999997</v>
      </c>
      <c r="BG18" s="18">
        <v>22.3</v>
      </c>
      <c r="BH18" s="26">
        <v>13.61</v>
      </c>
      <c r="BI18" s="26">
        <v>10.36</v>
      </c>
      <c r="BJ18" s="21"/>
      <c r="BK18" s="22"/>
      <c r="BL18" s="22"/>
      <c r="BM18" s="22"/>
      <c r="BN18" s="22"/>
      <c r="BO18" s="22"/>
      <c r="BP18" s="22"/>
      <c r="BQ18" s="18">
        <v>41.4</v>
      </c>
      <c r="BR18" s="18">
        <v>23.1</v>
      </c>
      <c r="BS18" s="26">
        <v>17.809999999999999</v>
      </c>
      <c r="BT18" s="26">
        <v>14.43</v>
      </c>
      <c r="BU18" s="21"/>
      <c r="BV18" s="22"/>
      <c r="BW18" s="22"/>
      <c r="BX18" s="22"/>
      <c r="BY18" s="22"/>
      <c r="BZ18" s="22"/>
      <c r="CA18" s="22"/>
      <c r="CB18" s="18">
        <v>50.8</v>
      </c>
      <c r="CC18" s="18">
        <v>32</v>
      </c>
      <c r="CD18" s="26">
        <v>47.97</v>
      </c>
      <c r="CE18" s="26">
        <v>38.479999999999997</v>
      </c>
      <c r="CF18" s="21"/>
      <c r="CG18" s="22"/>
      <c r="CH18" s="22"/>
      <c r="CI18" s="22"/>
      <c r="CJ18" s="22"/>
      <c r="CK18" s="22"/>
      <c r="CL18" s="22"/>
      <c r="CM18" s="22"/>
      <c r="CN18" s="18">
        <v>49.7</v>
      </c>
      <c r="CO18" s="18">
        <v>25</v>
      </c>
      <c r="CP18" s="26">
        <v>38.51</v>
      </c>
      <c r="CQ18" s="26">
        <v>30.67</v>
      </c>
      <c r="CR18" s="21"/>
      <c r="CS18" s="22"/>
      <c r="CT18" s="22"/>
      <c r="CU18" s="22"/>
      <c r="CV18" s="22"/>
      <c r="CW18" s="22"/>
      <c r="CX18" s="22"/>
      <c r="CY18" s="22"/>
      <c r="CZ18" s="22"/>
      <c r="DA18" s="18">
        <v>32.1</v>
      </c>
      <c r="DB18" s="18">
        <v>20</v>
      </c>
      <c r="DC18" s="26">
        <v>11.51</v>
      </c>
      <c r="DD18" s="26">
        <v>9.32</v>
      </c>
      <c r="DE18" s="21"/>
      <c r="DF18" s="22"/>
      <c r="DG18" s="22"/>
      <c r="DH18" s="22"/>
      <c r="DI18" s="22"/>
      <c r="DJ18" s="22"/>
      <c r="DK18" s="22"/>
      <c r="DL18" s="22"/>
      <c r="DM18" s="18">
        <v>39.1</v>
      </c>
      <c r="DN18" s="18">
        <v>25.8</v>
      </c>
      <c r="DO18" s="26">
        <v>24.12</v>
      </c>
      <c r="DP18" s="26">
        <v>19.14</v>
      </c>
      <c r="DQ18" s="21"/>
      <c r="DR18" s="22"/>
      <c r="DS18" s="22"/>
      <c r="DT18" s="22"/>
      <c r="DU18" s="22"/>
      <c r="DV18" s="22"/>
      <c r="DW18" s="22"/>
      <c r="DX18" s="22"/>
      <c r="DY18" s="18">
        <v>41</v>
      </c>
      <c r="DZ18" s="18">
        <v>24.7</v>
      </c>
      <c r="EA18" s="26">
        <v>20.96</v>
      </c>
      <c r="EB18" s="26">
        <v>11.83</v>
      </c>
      <c r="EC18" s="21"/>
      <c r="ED18" s="22"/>
      <c r="EE18" s="22"/>
      <c r="EF18" s="22"/>
      <c r="EG18" s="22"/>
      <c r="EH18" s="22"/>
      <c r="EI18" s="22"/>
      <c r="EJ18" s="22"/>
      <c r="EK18" s="18">
        <v>32.700000000000003</v>
      </c>
      <c r="EL18" s="18">
        <v>17.100000000000001</v>
      </c>
      <c r="EM18" s="26">
        <v>11.33</v>
      </c>
      <c r="EN18" s="26">
        <v>8.4</v>
      </c>
      <c r="EO18" s="21"/>
      <c r="EP18" s="22"/>
      <c r="EQ18" s="22"/>
      <c r="ER18" s="22"/>
      <c r="ES18" s="22"/>
      <c r="ET18" s="22"/>
      <c r="EU18" s="22"/>
      <c r="EV18" s="18"/>
      <c r="EW18" s="18"/>
      <c r="EX18" s="26"/>
      <c r="EY18" s="26"/>
      <c r="EZ18" s="21"/>
      <c r="FA18" s="22"/>
      <c r="FB18" s="22"/>
      <c r="FC18" s="22"/>
      <c r="FD18" s="22"/>
      <c r="FE18" s="22"/>
      <c r="FF18" s="22"/>
      <c r="FG18" s="22"/>
    </row>
    <row r="19" spans="1:163" ht="11.25" customHeight="1">
      <c r="A19" s="14">
        <v>12</v>
      </c>
      <c r="B19" s="18">
        <v>36.1</v>
      </c>
      <c r="C19" s="18">
        <v>23</v>
      </c>
      <c r="D19" s="22">
        <v>19.11</v>
      </c>
      <c r="E19" s="22">
        <v>14.08</v>
      </c>
      <c r="F19" s="21"/>
      <c r="G19" s="22"/>
      <c r="H19" s="22"/>
      <c r="I19" s="22"/>
      <c r="J19" s="22"/>
      <c r="K19" s="22"/>
      <c r="L19" s="29">
        <v>35.4</v>
      </c>
      <c r="M19" s="29">
        <v>24.1</v>
      </c>
      <c r="N19" s="30">
        <v>17.14</v>
      </c>
      <c r="O19" s="30">
        <v>12.25</v>
      </c>
      <c r="P19" s="21"/>
      <c r="Q19" s="22"/>
      <c r="R19" s="22"/>
      <c r="S19" s="22"/>
      <c r="T19" s="22"/>
      <c r="U19" s="22"/>
      <c r="V19" s="22"/>
      <c r="W19" s="22"/>
      <c r="X19" s="32">
        <v>47.3</v>
      </c>
      <c r="Y19" s="32">
        <v>21.8</v>
      </c>
      <c r="Z19" s="33">
        <v>29.46</v>
      </c>
      <c r="AA19" s="33">
        <v>25.31</v>
      </c>
      <c r="AB19" s="21"/>
      <c r="AC19" s="22"/>
      <c r="AD19" s="22"/>
      <c r="AE19" s="22"/>
      <c r="AF19" s="22"/>
      <c r="AG19" s="22"/>
      <c r="AH19" s="22"/>
      <c r="AI19" s="22"/>
      <c r="AJ19" s="18">
        <v>32</v>
      </c>
      <c r="AK19" s="18">
        <v>19.8</v>
      </c>
      <c r="AL19" s="26">
        <v>11.64</v>
      </c>
      <c r="AM19" s="26">
        <v>8.82</v>
      </c>
      <c r="AN19" s="21"/>
      <c r="AO19" s="22"/>
      <c r="AP19" s="22"/>
      <c r="AQ19" s="22"/>
      <c r="AR19" s="22"/>
      <c r="AS19" s="22"/>
      <c r="AT19" s="22"/>
      <c r="AU19" s="22"/>
      <c r="AW19" s="18">
        <v>41.2</v>
      </c>
      <c r="AX19" s="18">
        <v>25.6</v>
      </c>
      <c r="AY19" s="26">
        <v>21.06</v>
      </c>
      <c r="AZ19" s="26">
        <v>16.260000000000002</v>
      </c>
      <c r="BA19" s="21"/>
      <c r="BB19" s="22"/>
      <c r="BC19" s="22"/>
      <c r="BD19" s="22"/>
      <c r="BE19" s="22"/>
      <c r="BF19" s="18">
        <v>37.4</v>
      </c>
      <c r="BG19" s="18">
        <v>17.600000000000001</v>
      </c>
      <c r="BH19" s="26">
        <v>14.4</v>
      </c>
      <c r="BI19" s="26">
        <v>10.54</v>
      </c>
      <c r="BJ19" s="21"/>
      <c r="BK19" s="22"/>
      <c r="BL19" s="22"/>
      <c r="BM19" s="22"/>
      <c r="BN19" s="22"/>
      <c r="BO19" s="22"/>
      <c r="BP19" s="22"/>
      <c r="BQ19" s="18">
        <v>38.700000000000003</v>
      </c>
      <c r="BR19" s="18">
        <v>22.7</v>
      </c>
      <c r="BS19" s="26">
        <v>17.89</v>
      </c>
      <c r="BT19" s="26">
        <v>13.74</v>
      </c>
      <c r="BU19" s="21"/>
      <c r="BV19" s="22"/>
      <c r="BW19" s="22"/>
      <c r="BX19" s="22"/>
      <c r="BY19" s="22"/>
      <c r="BZ19" s="22"/>
      <c r="CA19" s="22"/>
      <c r="CB19" s="18">
        <v>39.200000000000003</v>
      </c>
      <c r="CC19" s="18">
        <v>25.4</v>
      </c>
      <c r="CD19" s="26">
        <v>26.19</v>
      </c>
      <c r="CE19" s="26">
        <v>20.59</v>
      </c>
      <c r="CF19" s="21"/>
      <c r="CG19" s="22"/>
      <c r="CH19" s="22"/>
      <c r="CI19" s="22"/>
      <c r="CJ19" s="22"/>
      <c r="CK19" s="22"/>
      <c r="CL19" s="22"/>
      <c r="CM19" s="22"/>
      <c r="CN19" s="18">
        <v>42.2</v>
      </c>
      <c r="CO19" s="18">
        <v>26.3</v>
      </c>
      <c r="CP19" s="26">
        <v>28.35</v>
      </c>
      <c r="CQ19" s="26">
        <v>22.9</v>
      </c>
      <c r="CR19" s="21"/>
      <c r="CS19" s="22"/>
      <c r="CT19" s="22"/>
      <c r="CU19" s="22"/>
      <c r="CV19" s="22"/>
      <c r="CW19" s="22"/>
      <c r="CX19" s="22"/>
      <c r="CY19" s="22"/>
      <c r="CZ19" s="22"/>
      <c r="DA19" s="18">
        <v>27.3</v>
      </c>
      <c r="DB19" s="18">
        <v>19.3</v>
      </c>
      <c r="DC19" s="26">
        <v>7.51</v>
      </c>
      <c r="DD19" s="26">
        <v>5.83</v>
      </c>
      <c r="DE19" s="21"/>
      <c r="DF19" s="22"/>
      <c r="DG19" s="22"/>
      <c r="DH19" s="22"/>
      <c r="DI19" s="22"/>
      <c r="DJ19" s="22"/>
      <c r="DK19" s="22"/>
      <c r="DL19" s="22"/>
      <c r="DM19" s="18">
        <v>38.700000000000003</v>
      </c>
      <c r="DN19" s="18">
        <v>25.5</v>
      </c>
      <c r="DO19" s="26">
        <v>18.87</v>
      </c>
      <c r="DP19" s="26">
        <v>13.49</v>
      </c>
      <c r="DQ19" s="21"/>
      <c r="DR19" s="22"/>
      <c r="DS19" s="22"/>
      <c r="DT19" s="22"/>
      <c r="DU19" s="22"/>
      <c r="DV19" s="22"/>
      <c r="DW19" s="22"/>
      <c r="DX19" s="22"/>
      <c r="DY19" s="18">
        <v>39.299999999999997</v>
      </c>
      <c r="DZ19" s="18">
        <v>24.2</v>
      </c>
      <c r="EA19" s="26">
        <v>23.74</v>
      </c>
      <c r="EB19" s="26">
        <v>19.010000000000002</v>
      </c>
      <c r="EC19" s="21"/>
      <c r="ED19" s="22"/>
      <c r="EE19" s="22"/>
      <c r="EF19" s="22"/>
      <c r="EG19" s="22"/>
      <c r="EH19" s="22"/>
      <c r="EI19" s="22"/>
      <c r="EJ19" s="22"/>
      <c r="EK19" s="18">
        <v>26.9</v>
      </c>
      <c r="EL19" s="18">
        <v>20.2</v>
      </c>
      <c r="EM19" s="26">
        <v>8.68</v>
      </c>
      <c r="EN19" s="26">
        <v>6.92</v>
      </c>
      <c r="EO19" s="21"/>
      <c r="EP19" s="22"/>
      <c r="EQ19" s="22"/>
      <c r="ER19" s="22"/>
      <c r="ES19" s="22"/>
      <c r="ET19" s="22"/>
      <c r="EU19" s="22"/>
      <c r="EV19" s="18"/>
      <c r="EW19" s="18"/>
      <c r="EX19" s="26"/>
      <c r="EY19" s="26"/>
      <c r="EZ19" s="21"/>
      <c r="FA19" s="22"/>
      <c r="FB19" s="22"/>
      <c r="FC19" s="22"/>
      <c r="FD19" s="22"/>
      <c r="FE19" s="22"/>
      <c r="FF19" s="22"/>
      <c r="FG19" s="22"/>
    </row>
    <row r="20" spans="1:163" ht="11.25" customHeight="1">
      <c r="A20" s="14">
        <v>13</v>
      </c>
      <c r="B20" s="18">
        <v>43.4</v>
      </c>
      <c r="C20" s="18">
        <v>27.2</v>
      </c>
      <c r="D20" s="22">
        <v>26.84</v>
      </c>
      <c r="E20" s="22">
        <v>20.28</v>
      </c>
      <c r="F20" s="21"/>
      <c r="G20" s="22"/>
      <c r="H20" s="22"/>
      <c r="I20" s="22"/>
      <c r="J20" s="22"/>
      <c r="K20" s="22"/>
      <c r="L20" s="29">
        <v>26.8</v>
      </c>
      <c r="M20" s="29">
        <v>18.399999999999999</v>
      </c>
      <c r="N20" s="30">
        <v>8.17</v>
      </c>
      <c r="O20" s="30">
        <v>6.39</v>
      </c>
      <c r="P20" s="21"/>
      <c r="Q20" s="22"/>
      <c r="R20" s="22"/>
      <c r="S20" s="22"/>
      <c r="T20" s="22"/>
      <c r="U20" s="22"/>
      <c r="V20" s="22"/>
      <c r="W20" s="22"/>
      <c r="X20" s="32">
        <v>42.4</v>
      </c>
      <c r="Y20" s="32">
        <v>24</v>
      </c>
      <c r="Z20" s="33">
        <v>24.43</v>
      </c>
      <c r="AA20" s="33">
        <v>18.670000000000002</v>
      </c>
      <c r="AB20" s="21"/>
      <c r="AC20" s="22"/>
      <c r="AD20" s="22"/>
      <c r="AE20" s="22"/>
      <c r="AF20" s="22"/>
      <c r="AG20" s="22"/>
      <c r="AH20" s="22"/>
      <c r="AI20" s="22"/>
      <c r="AJ20" s="18">
        <v>36.200000000000003</v>
      </c>
      <c r="AK20" s="18">
        <v>22.5</v>
      </c>
      <c r="AL20" s="26">
        <v>19.809999999999999</v>
      </c>
      <c r="AM20" s="26">
        <v>14.72</v>
      </c>
      <c r="AN20" s="21"/>
      <c r="AO20" s="22"/>
      <c r="AP20" s="22"/>
      <c r="AQ20" s="22"/>
      <c r="AR20" s="22"/>
      <c r="AS20" s="22"/>
      <c r="AT20" s="22"/>
      <c r="AU20" s="22"/>
      <c r="AW20" s="18">
        <v>48</v>
      </c>
      <c r="AX20" s="18">
        <v>25.9</v>
      </c>
      <c r="AY20" s="26">
        <v>32.5</v>
      </c>
      <c r="AZ20" s="26">
        <v>24.59</v>
      </c>
      <c r="BA20" s="21"/>
      <c r="BB20" s="22"/>
      <c r="BC20" s="22"/>
      <c r="BD20" s="22"/>
      <c r="BE20" s="22"/>
      <c r="BF20" s="18">
        <v>42.3</v>
      </c>
      <c r="BG20" s="18">
        <v>26.1</v>
      </c>
      <c r="BH20" s="26">
        <v>25.49</v>
      </c>
      <c r="BI20" s="26">
        <v>20.5</v>
      </c>
      <c r="BJ20" s="21"/>
      <c r="BK20" s="22"/>
      <c r="BL20" s="22"/>
      <c r="BM20" s="22"/>
      <c r="BN20" s="22"/>
      <c r="BO20" s="22"/>
      <c r="BP20" s="22"/>
      <c r="BQ20" s="18">
        <v>32.6</v>
      </c>
      <c r="BR20" s="18">
        <v>18.3</v>
      </c>
      <c r="BS20" s="26">
        <v>11.41</v>
      </c>
      <c r="BT20" s="26">
        <v>9.5500000000000007</v>
      </c>
      <c r="BU20" s="21"/>
      <c r="BV20" s="22"/>
      <c r="BW20" s="22"/>
      <c r="BX20" s="22"/>
      <c r="BY20" s="22"/>
      <c r="BZ20" s="22"/>
      <c r="CA20" s="22"/>
      <c r="CB20" s="18">
        <v>37.4</v>
      </c>
      <c r="CC20" s="18">
        <v>25.9</v>
      </c>
      <c r="CD20" s="26">
        <v>26.71</v>
      </c>
      <c r="CE20" s="26">
        <v>20</v>
      </c>
      <c r="CF20" s="21"/>
      <c r="CG20" s="22"/>
      <c r="CH20" s="22"/>
      <c r="CI20" s="22"/>
      <c r="CJ20" s="22"/>
      <c r="CK20" s="22"/>
      <c r="CL20" s="22"/>
      <c r="CM20" s="22"/>
      <c r="CN20" s="18">
        <v>40.5</v>
      </c>
      <c r="CO20" s="18">
        <v>25</v>
      </c>
      <c r="CP20" s="26">
        <v>24.48</v>
      </c>
      <c r="CQ20" s="26">
        <v>19.8</v>
      </c>
      <c r="CR20" s="21"/>
      <c r="CS20" s="22"/>
      <c r="CT20" s="22"/>
      <c r="CU20" s="22"/>
      <c r="CV20" s="22"/>
      <c r="CW20" s="22"/>
      <c r="CX20" s="22"/>
      <c r="CY20" s="22"/>
      <c r="CZ20" s="22"/>
      <c r="DA20" s="18">
        <v>30.7</v>
      </c>
      <c r="DB20" s="18">
        <v>20.100000000000001</v>
      </c>
      <c r="DC20" s="26">
        <v>9.59</v>
      </c>
      <c r="DD20" s="26">
        <v>7.7</v>
      </c>
      <c r="DE20" s="21"/>
      <c r="DF20" s="22"/>
      <c r="DG20" s="22"/>
      <c r="DH20" s="22"/>
      <c r="DI20" s="22"/>
      <c r="DJ20" s="22"/>
      <c r="DK20" s="22"/>
      <c r="DL20" s="22"/>
      <c r="DM20" s="18">
        <v>34.4</v>
      </c>
      <c r="DN20" s="18">
        <v>22.8</v>
      </c>
      <c r="DO20" s="26">
        <v>18.68</v>
      </c>
      <c r="DP20" s="26">
        <v>14.26</v>
      </c>
      <c r="DQ20" s="21"/>
      <c r="DR20" s="22"/>
      <c r="DS20" s="22"/>
      <c r="DT20" s="22"/>
      <c r="DU20" s="22"/>
      <c r="DV20" s="22"/>
      <c r="DW20" s="22"/>
      <c r="DX20" s="22"/>
      <c r="DY20" s="18">
        <v>34.5</v>
      </c>
      <c r="DZ20" s="18">
        <v>23.2</v>
      </c>
      <c r="EA20" s="26">
        <v>16.38</v>
      </c>
      <c r="EB20" s="26">
        <v>13.9</v>
      </c>
      <c r="EC20" s="21"/>
      <c r="ED20" s="22"/>
      <c r="EE20" s="22"/>
      <c r="EF20" s="22"/>
      <c r="EG20" s="22"/>
      <c r="EH20" s="22"/>
      <c r="EI20" s="22"/>
      <c r="EJ20" s="22"/>
      <c r="EK20" s="18">
        <v>29.2</v>
      </c>
      <c r="EL20" s="18">
        <v>18.5</v>
      </c>
      <c r="EM20" s="26">
        <v>9.09</v>
      </c>
      <c r="EN20" s="26">
        <v>6.7</v>
      </c>
      <c r="EO20" s="21"/>
      <c r="EP20" s="22"/>
      <c r="EQ20" s="22"/>
      <c r="ER20" s="22"/>
      <c r="ES20" s="22"/>
      <c r="ET20" s="22"/>
      <c r="EU20" s="22"/>
      <c r="EV20" s="18"/>
      <c r="EW20" s="18"/>
      <c r="EX20" s="26"/>
      <c r="EY20" s="26"/>
      <c r="EZ20" s="21"/>
      <c r="FA20" s="22"/>
      <c r="FB20" s="22"/>
      <c r="FC20" s="22"/>
      <c r="FD20" s="22"/>
      <c r="FE20" s="22"/>
      <c r="FF20" s="22"/>
      <c r="FG20" s="22"/>
    </row>
    <row r="21" spans="1:163" ht="11.25" customHeight="1">
      <c r="A21" s="14">
        <v>14</v>
      </c>
      <c r="B21" s="18">
        <v>42.6</v>
      </c>
      <c r="C21" s="18">
        <v>24.9</v>
      </c>
      <c r="D21" s="22">
        <v>25.74</v>
      </c>
      <c r="E21" s="22">
        <v>20.14</v>
      </c>
      <c r="F21" s="21"/>
      <c r="G21" s="22"/>
      <c r="H21" s="22"/>
      <c r="I21" s="22"/>
      <c r="J21" s="22"/>
      <c r="K21" s="22"/>
      <c r="L21" s="29">
        <v>35</v>
      </c>
      <c r="M21" s="29">
        <v>19.5</v>
      </c>
      <c r="N21" s="30">
        <v>14.09</v>
      </c>
      <c r="O21" s="30">
        <v>10.89</v>
      </c>
      <c r="P21" s="21"/>
      <c r="Q21" s="22"/>
      <c r="R21" s="22"/>
      <c r="S21" s="22"/>
      <c r="T21" s="22"/>
      <c r="U21" s="22"/>
      <c r="V21" s="22"/>
      <c r="W21" s="22"/>
      <c r="X21" s="32">
        <v>37.1</v>
      </c>
      <c r="Y21" s="32">
        <v>21.9</v>
      </c>
      <c r="Z21" s="33">
        <v>13.97</v>
      </c>
      <c r="AA21" s="33">
        <v>11.41</v>
      </c>
      <c r="AB21" s="21"/>
      <c r="AC21" s="22"/>
      <c r="AD21" s="22"/>
      <c r="AE21" s="22"/>
      <c r="AF21" s="22"/>
      <c r="AG21" s="22"/>
      <c r="AH21" s="22"/>
      <c r="AI21" s="22"/>
      <c r="AJ21" s="18">
        <v>30.2</v>
      </c>
      <c r="AK21" s="18">
        <v>19.100000000000001</v>
      </c>
      <c r="AL21" s="26">
        <v>10.91</v>
      </c>
      <c r="AM21" s="26">
        <v>8.48</v>
      </c>
      <c r="AN21" s="21"/>
      <c r="AO21" s="22"/>
      <c r="AP21" s="22"/>
      <c r="AQ21" s="22"/>
      <c r="AR21" s="22"/>
      <c r="AS21" s="22"/>
      <c r="AT21" s="22"/>
      <c r="AU21" s="22"/>
      <c r="AW21" s="18">
        <v>38.5</v>
      </c>
      <c r="AX21" s="18">
        <v>27.7</v>
      </c>
      <c r="AY21" s="26">
        <v>19.02</v>
      </c>
      <c r="AZ21" s="26">
        <v>14.01</v>
      </c>
      <c r="BA21" s="21"/>
      <c r="BB21" s="22"/>
      <c r="BC21" s="22"/>
      <c r="BD21" s="22"/>
      <c r="BE21" s="22"/>
      <c r="BF21" s="18">
        <v>38.9</v>
      </c>
      <c r="BG21" s="18">
        <v>23.6</v>
      </c>
      <c r="BH21" s="26">
        <v>16.38</v>
      </c>
      <c r="BI21" s="26">
        <v>12.73</v>
      </c>
      <c r="BJ21" s="21"/>
      <c r="BK21" s="22"/>
      <c r="BL21" s="22"/>
      <c r="BM21" s="22"/>
      <c r="BN21" s="22"/>
      <c r="BO21" s="22"/>
      <c r="BP21" s="22"/>
      <c r="BQ21" s="18">
        <v>34.299999999999997</v>
      </c>
      <c r="BR21" s="18">
        <v>18.899999999999999</v>
      </c>
      <c r="BS21" s="26">
        <v>13.14</v>
      </c>
      <c r="BT21" s="26">
        <v>10.63</v>
      </c>
      <c r="BU21" s="21"/>
      <c r="BV21" s="22"/>
      <c r="BW21" s="22"/>
      <c r="BX21" s="22"/>
      <c r="BY21" s="22"/>
      <c r="BZ21" s="22"/>
      <c r="CA21" s="22"/>
      <c r="CB21" s="18">
        <v>41.5</v>
      </c>
      <c r="CC21" s="18">
        <v>25.4</v>
      </c>
      <c r="CD21" s="26">
        <v>25.41</v>
      </c>
      <c r="CE21" s="26">
        <v>20.14</v>
      </c>
      <c r="CF21" s="21"/>
      <c r="CG21" s="22"/>
      <c r="CH21" s="22"/>
      <c r="CI21" s="22"/>
      <c r="CJ21" s="22"/>
      <c r="CK21" s="22"/>
      <c r="CL21" s="22"/>
      <c r="CM21" s="22"/>
      <c r="CN21" s="18">
        <v>46.5</v>
      </c>
      <c r="CO21" s="18">
        <v>23.5</v>
      </c>
      <c r="CP21" s="26">
        <v>31.01</v>
      </c>
      <c r="CQ21" s="26">
        <v>24.87</v>
      </c>
      <c r="CR21" s="21"/>
      <c r="CS21" s="22"/>
      <c r="CT21" s="22"/>
      <c r="CU21" s="22"/>
      <c r="CV21" s="22"/>
      <c r="CW21" s="22"/>
      <c r="CX21" s="22"/>
      <c r="CY21" s="22"/>
      <c r="CZ21" s="22"/>
      <c r="DA21" s="18">
        <v>33.9</v>
      </c>
      <c r="DB21" s="18">
        <v>20.7</v>
      </c>
      <c r="DC21" s="26">
        <v>12.37</v>
      </c>
      <c r="DD21" s="26">
        <v>10.16</v>
      </c>
      <c r="DE21" s="21"/>
      <c r="DF21" s="22"/>
      <c r="DG21" s="22"/>
      <c r="DH21" s="22"/>
      <c r="DI21" s="22"/>
      <c r="DJ21" s="22"/>
      <c r="DK21" s="22"/>
      <c r="DL21" s="22"/>
      <c r="DM21" s="18">
        <v>34.4</v>
      </c>
      <c r="DN21" s="18">
        <v>24.5</v>
      </c>
      <c r="DO21" s="26">
        <v>16.920000000000002</v>
      </c>
      <c r="DP21" s="26">
        <v>13</v>
      </c>
      <c r="DQ21" s="21"/>
      <c r="DR21" s="22"/>
      <c r="DS21" s="22"/>
      <c r="DT21" s="22"/>
      <c r="DU21" s="22"/>
      <c r="DV21" s="22"/>
      <c r="DW21" s="22"/>
      <c r="DX21" s="22"/>
      <c r="DY21" s="18">
        <v>36.5</v>
      </c>
      <c r="DZ21" s="18">
        <v>21.3</v>
      </c>
      <c r="EA21" s="26">
        <v>15.48</v>
      </c>
      <c r="EB21" s="26">
        <v>11.99</v>
      </c>
      <c r="EC21" s="21"/>
      <c r="ED21" s="22"/>
      <c r="EE21" s="22"/>
      <c r="EF21" s="22"/>
      <c r="EG21" s="22"/>
      <c r="EH21" s="22"/>
      <c r="EI21" s="22"/>
      <c r="EJ21" s="22"/>
      <c r="EK21" s="18">
        <v>26.8</v>
      </c>
      <c r="EL21" s="18">
        <v>20.8</v>
      </c>
      <c r="EM21" s="26">
        <v>9.0399999999999991</v>
      </c>
      <c r="EN21" s="26">
        <v>6.81</v>
      </c>
      <c r="EO21" s="21"/>
      <c r="EP21" s="22"/>
      <c r="EQ21" s="22"/>
      <c r="ER21" s="22"/>
      <c r="ES21" s="22"/>
      <c r="ET21" s="22"/>
      <c r="EU21" s="22"/>
      <c r="EV21" s="18"/>
      <c r="EW21" s="18"/>
      <c r="EX21" s="26"/>
      <c r="EY21" s="26"/>
      <c r="EZ21" s="21"/>
      <c r="FA21" s="22"/>
      <c r="FB21" s="22"/>
      <c r="FC21" s="22"/>
      <c r="FD21" s="22"/>
      <c r="FE21" s="22"/>
      <c r="FF21" s="22"/>
      <c r="FG21" s="22"/>
    </row>
    <row r="22" spans="1:163" ht="11.25" customHeight="1">
      <c r="A22" s="14">
        <v>15</v>
      </c>
      <c r="B22" s="18">
        <v>47.6</v>
      </c>
      <c r="C22" s="18">
        <v>28.8</v>
      </c>
      <c r="D22" s="22">
        <v>35.1</v>
      </c>
      <c r="E22" s="22">
        <v>26.48</v>
      </c>
      <c r="F22" s="21"/>
      <c r="G22" s="22"/>
      <c r="H22" s="22"/>
      <c r="I22" s="22"/>
      <c r="J22" s="22"/>
      <c r="K22" s="22"/>
      <c r="L22" s="29">
        <v>37</v>
      </c>
      <c r="M22" s="29">
        <v>25.4</v>
      </c>
      <c r="N22" s="30">
        <v>19.88</v>
      </c>
      <c r="O22" s="30">
        <v>15.08</v>
      </c>
      <c r="P22" s="21"/>
      <c r="Q22" s="22"/>
      <c r="R22" s="22"/>
      <c r="S22" s="22"/>
      <c r="T22" s="22"/>
      <c r="U22" s="22"/>
      <c r="V22" s="22"/>
      <c r="W22" s="22"/>
      <c r="X22" s="32">
        <v>35.700000000000003</v>
      </c>
      <c r="Y22" s="32">
        <v>23.1</v>
      </c>
      <c r="Z22" s="33">
        <v>16.05</v>
      </c>
      <c r="AA22" s="33">
        <v>12.05</v>
      </c>
      <c r="AB22" s="21"/>
      <c r="AC22" s="22"/>
      <c r="AD22" s="22"/>
      <c r="AE22" s="22"/>
      <c r="AF22" s="22"/>
      <c r="AG22" s="22"/>
      <c r="AH22" s="22"/>
      <c r="AI22" s="22"/>
      <c r="AJ22" s="18">
        <v>38.1</v>
      </c>
      <c r="AK22" s="18">
        <v>22.2</v>
      </c>
      <c r="AL22" s="26">
        <v>20.43</v>
      </c>
      <c r="AM22" s="26">
        <v>15.07</v>
      </c>
      <c r="AN22" s="21"/>
      <c r="AO22" s="22"/>
      <c r="AP22" s="22"/>
      <c r="AQ22" s="22"/>
      <c r="AR22" s="22"/>
      <c r="AS22" s="22"/>
      <c r="AT22" s="22"/>
      <c r="AU22" s="22"/>
      <c r="AW22" s="18">
        <v>39.9</v>
      </c>
      <c r="AX22" s="18">
        <v>23.9</v>
      </c>
      <c r="AY22" s="26">
        <v>23.08</v>
      </c>
      <c r="AZ22" s="26">
        <v>17.7</v>
      </c>
      <c r="BA22" s="21"/>
      <c r="BB22" s="22"/>
      <c r="BC22" s="22"/>
      <c r="BD22" s="22"/>
      <c r="BE22" s="22"/>
      <c r="BF22" s="18">
        <v>36.6</v>
      </c>
      <c r="BG22" s="18">
        <v>24.7</v>
      </c>
      <c r="BH22" s="26">
        <v>18.579999999999998</v>
      </c>
      <c r="BI22" s="26">
        <v>13.98</v>
      </c>
      <c r="BJ22" s="21"/>
      <c r="BK22" s="22"/>
      <c r="BL22" s="22"/>
      <c r="BM22" s="22"/>
      <c r="BN22" s="22"/>
      <c r="BO22" s="22"/>
      <c r="BP22" s="22"/>
      <c r="BQ22" s="18">
        <v>31.6</v>
      </c>
      <c r="BR22" s="18">
        <v>19.399999999999999</v>
      </c>
      <c r="BS22" s="26">
        <v>10.15</v>
      </c>
      <c r="BT22" s="26">
        <v>7.95</v>
      </c>
      <c r="BU22" s="21"/>
      <c r="BV22" s="22"/>
      <c r="BW22" s="22"/>
      <c r="BX22" s="22"/>
      <c r="BY22" s="22"/>
      <c r="BZ22" s="22"/>
      <c r="CA22" s="22"/>
      <c r="CB22" s="18">
        <v>42.1</v>
      </c>
      <c r="CC22" s="18">
        <v>27.7</v>
      </c>
      <c r="CD22" s="26">
        <v>27.31</v>
      </c>
      <c r="CE22" s="26">
        <v>21.85</v>
      </c>
      <c r="CF22" s="21"/>
      <c r="CG22" s="22"/>
      <c r="CH22" s="22"/>
      <c r="CI22" s="22"/>
      <c r="CJ22" s="22"/>
      <c r="CK22" s="22"/>
      <c r="CL22" s="22"/>
      <c r="CM22" s="22"/>
      <c r="CN22" s="18">
        <v>37.799999999999997</v>
      </c>
      <c r="CO22" s="18">
        <v>26.3</v>
      </c>
      <c r="CP22" s="26">
        <v>18.579999999999998</v>
      </c>
      <c r="CQ22" s="26">
        <v>14.84</v>
      </c>
      <c r="CR22" s="21"/>
      <c r="CS22" s="22"/>
      <c r="CT22" s="22"/>
      <c r="CU22" s="22"/>
      <c r="CV22" s="22"/>
      <c r="CW22" s="22"/>
      <c r="CX22" s="22"/>
      <c r="CY22" s="22"/>
      <c r="CZ22" s="22"/>
      <c r="DA22" s="18">
        <v>32.1</v>
      </c>
      <c r="DB22" s="18">
        <v>20.2</v>
      </c>
      <c r="DC22" s="26">
        <v>11.42</v>
      </c>
      <c r="DD22" s="26">
        <v>9.2200000000000006</v>
      </c>
      <c r="DE22" s="21"/>
      <c r="DF22" s="22"/>
      <c r="DG22" s="22"/>
      <c r="DH22" s="22"/>
      <c r="DI22" s="22"/>
      <c r="DJ22" s="22"/>
      <c r="DK22" s="22"/>
      <c r="DL22" s="22"/>
      <c r="DM22" s="18">
        <v>37.6</v>
      </c>
      <c r="DN22" s="18">
        <v>22.8</v>
      </c>
      <c r="DO22" s="26">
        <v>19.010000000000002</v>
      </c>
      <c r="DP22" s="26">
        <v>13.77</v>
      </c>
      <c r="DQ22" s="21"/>
      <c r="DR22" s="22"/>
      <c r="DS22" s="22"/>
      <c r="DT22" s="22"/>
      <c r="DU22" s="22"/>
      <c r="DV22" s="22"/>
      <c r="DW22" s="22"/>
      <c r="DX22" s="22"/>
      <c r="DY22" s="18">
        <v>33.299999999999997</v>
      </c>
      <c r="DZ22" s="18">
        <v>21.8</v>
      </c>
      <c r="EA22" s="26">
        <v>13.75</v>
      </c>
      <c r="EB22" s="26">
        <v>10.59</v>
      </c>
      <c r="EC22" s="21"/>
      <c r="ED22" s="22"/>
      <c r="EE22" s="22"/>
      <c r="EF22" s="22"/>
      <c r="EG22" s="22"/>
      <c r="EH22" s="22"/>
      <c r="EI22" s="22"/>
      <c r="EJ22" s="22"/>
      <c r="EK22" s="18">
        <v>27</v>
      </c>
      <c r="EL22" s="18">
        <v>18.100000000000001</v>
      </c>
      <c r="EM22" s="26">
        <v>7.45</v>
      </c>
      <c r="EN22" s="26">
        <v>5.56</v>
      </c>
      <c r="EO22" s="21"/>
      <c r="EP22" s="22"/>
      <c r="EQ22" s="22"/>
      <c r="ER22" s="22"/>
      <c r="ES22" s="22"/>
      <c r="ET22" s="22"/>
      <c r="EU22" s="22"/>
      <c r="EV22" s="18"/>
      <c r="EW22" s="18"/>
      <c r="EX22" s="26"/>
      <c r="EY22" s="26"/>
      <c r="EZ22" s="21"/>
      <c r="FA22" s="22"/>
      <c r="FB22" s="22"/>
      <c r="FC22" s="22"/>
      <c r="FD22" s="22"/>
      <c r="FE22" s="22"/>
      <c r="FF22" s="22"/>
      <c r="FG22" s="22"/>
    </row>
    <row r="23" spans="1:163" ht="11.25" customHeight="1">
      <c r="A23" s="14">
        <v>16</v>
      </c>
      <c r="B23" s="18">
        <v>49.7</v>
      </c>
      <c r="C23" s="18">
        <v>26</v>
      </c>
      <c r="D23" s="22">
        <v>38.700000000000003</v>
      </c>
      <c r="E23" s="22">
        <v>29.88</v>
      </c>
      <c r="F23" s="21"/>
      <c r="G23" s="22"/>
      <c r="H23" s="22"/>
      <c r="I23" s="22"/>
      <c r="J23" s="22"/>
      <c r="K23" s="22"/>
      <c r="L23" s="29">
        <v>26.5</v>
      </c>
      <c r="M23" s="29">
        <v>19.399999999999999</v>
      </c>
      <c r="N23" s="30">
        <v>7.56</v>
      </c>
      <c r="O23" s="30">
        <v>5.63</v>
      </c>
      <c r="P23" s="21"/>
      <c r="Q23" s="22"/>
      <c r="R23" s="22"/>
      <c r="S23" s="22"/>
      <c r="T23" s="22"/>
      <c r="U23" s="22"/>
      <c r="V23" s="22"/>
      <c r="W23" s="22"/>
      <c r="X23" s="32">
        <v>41.5</v>
      </c>
      <c r="Y23" s="32">
        <v>26.1</v>
      </c>
      <c r="Z23" s="33">
        <v>20.11</v>
      </c>
      <c r="AA23" s="33">
        <v>15.25</v>
      </c>
      <c r="AB23" s="21"/>
      <c r="AC23" s="22"/>
      <c r="AD23" s="22"/>
      <c r="AE23" s="22"/>
      <c r="AF23" s="22"/>
      <c r="AG23" s="22"/>
      <c r="AH23" s="22"/>
      <c r="AI23" s="22"/>
      <c r="AJ23" s="18">
        <v>26.4</v>
      </c>
      <c r="AK23" s="18">
        <v>18.3</v>
      </c>
      <c r="AL23" s="26">
        <v>8.0500000000000007</v>
      </c>
      <c r="AM23" s="26">
        <v>6.28</v>
      </c>
      <c r="AN23" s="21"/>
      <c r="AO23" s="22"/>
      <c r="AP23" s="22"/>
      <c r="AQ23" s="22"/>
      <c r="AR23" s="22"/>
      <c r="AS23" s="22"/>
      <c r="AT23" s="22"/>
      <c r="AU23" s="22"/>
      <c r="AW23" s="18">
        <v>43.2</v>
      </c>
      <c r="AX23" s="18">
        <v>26.8</v>
      </c>
      <c r="AY23" s="26">
        <v>24.88</v>
      </c>
      <c r="AZ23" s="26">
        <v>19.04</v>
      </c>
      <c r="BA23" s="21"/>
      <c r="BB23" s="22"/>
      <c r="BC23" s="22"/>
      <c r="BD23" s="22"/>
      <c r="BE23" s="22"/>
      <c r="BF23" s="18">
        <v>37.299999999999997</v>
      </c>
      <c r="BG23" s="18">
        <v>23.7</v>
      </c>
      <c r="BH23" s="26">
        <v>18.43</v>
      </c>
      <c r="BI23" s="26">
        <v>14.13</v>
      </c>
      <c r="BJ23" s="21"/>
      <c r="BK23" s="22"/>
      <c r="BL23" s="22"/>
      <c r="BM23" s="22"/>
      <c r="BN23" s="22"/>
      <c r="BO23" s="22"/>
      <c r="BP23" s="22"/>
      <c r="BQ23" s="18">
        <v>32.700000000000003</v>
      </c>
      <c r="BR23" s="18">
        <v>21.8</v>
      </c>
      <c r="BS23" s="26">
        <v>14.04</v>
      </c>
      <c r="BT23" s="26">
        <v>11.58</v>
      </c>
      <c r="BU23" s="21"/>
      <c r="BV23" s="22"/>
      <c r="BW23" s="22"/>
      <c r="BX23" s="22"/>
      <c r="BY23" s="22"/>
      <c r="BZ23" s="22"/>
      <c r="CA23" s="22"/>
      <c r="CB23" s="18">
        <v>37.700000000000003</v>
      </c>
      <c r="CC23" s="18">
        <v>22.4</v>
      </c>
      <c r="CD23" s="26">
        <v>19.72</v>
      </c>
      <c r="CE23" s="26">
        <v>15.37</v>
      </c>
      <c r="CF23" s="21"/>
      <c r="CG23" s="22"/>
      <c r="CH23" s="22"/>
      <c r="CI23" s="22"/>
      <c r="CJ23" s="22"/>
      <c r="CK23" s="22"/>
      <c r="CL23" s="22"/>
      <c r="CM23" s="22"/>
      <c r="CN23" s="18">
        <v>39.799999999999997</v>
      </c>
      <c r="CO23" s="18">
        <v>27.4</v>
      </c>
      <c r="CP23" s="26">
        <v>25.89</v>
      </c>
      <c r="CQ23" s="26">
        <v>18.96</v>
      </c>
      <c r="CR23" s="21"/>
      <c r="CS23" s="22"/>
      <c r="CT23" s="22"/>
      <c r="CU23" s="22"/>
      <c r="CV23" s="22"/>
      <c r="CW23" s="22"/>
      <c r="CX23" s="22"/>
      <c r="CY23" s="22"/>
      <c r="CZ23" s="22"/>
      <c r="DA23" s="18">
        <v>34</v>
      </c>
      <c r="DB23" s="18">
        <v>22.4</v>
      </c>
      <c r="DC23" s="26">
        <v>14.58</v>
      </c>
      <c r="DD23" s="26">
        <v>11.67</v>
      </c>
      <c r="DE23" s="21"/>
      <c r="DF23" s="22"/>
      <c r="DG23" s="22"/>
      <c r="DH23" s="22"/>
      <c r="DI23" s="22"/>
      <c r="DJ23" s="22"/>
      <c r="DK23" s="22"/>
      <c r="DL23" s="22"/>
      <c r="DM23" s="18">
        <v>36.700000000000003</v>
      </c>
      <c r="DN23" s="18">
        <v>22.8</v>
      </c>
      <c r="DO23" s="26">
        <v>15.67</v>
      </c>
      <c r="DP23" s="26">
        <v>12.15</v>
      </c>
      <c r="DQ23" s="21"/>
      <c r="DR23" s="22"/>
      <c r="DS23" s="22"/>
      <c r="DT23" s="22"/>
      <c r="DU23" s="22"/>
      <c r="DV23" s="22"/>
      <c r="DW23" s="22"/>
      <c r="DX23" s="22"/>
      <c r="DY23" s="18">
        <v>32.6</v>
      </c>
      <c r="DZ23" s="18">
        <v>21.4</v>
      </c>
      <c r="EA23" s="26">
        <v>14.35</v>
      </c>
      <c r="EB23" s="26">
        <v>10.72</v>
      </c>
      <c r="EC23" s="21"/>
      <c r="ED23" s="22"/>
      <c r="EE23" s="22"/>
      <c r="EF23" s="22"/>
      <c r="EG23" s="22"/>
      <c r="EH23" s="22"/>
      <c r="EI23" s="22"/>
      <c r="EJ23" s="22"/>
      <c r="EK23" s="18">
        <v>26.9</v>
      </c>
      <c r="EL23" s="18">
        <v>17.399999999999999</v>
      </c>
      <c r="EM23" s="26">
        <v>8.6</v>
      </c>
      <c r="EN23" s="26">
        <v>7.09</v>
      </c>
      <c r="EO23" s="21"/>
      <c r="EP23" s="22"/>
      <c r="EQ23" s="22"/>
      <c r="ER23" s="22"/>
      <c r="ES23" s="22"/>
      <c r="ET23" s="22"/>
      <c r="EU23" s="22"/>
      <c r="EV23" s="18"/>
      <c r="EW23" s="18"/>
      <c r="EX23" s="26"/>
      <c r="EY23" s="26"/>
      <c r="EZ23" s="21"/>
      <c r="FA23" s="22"/>
      <c r="FB23" s="22"/>
      <c r="FC23" s="22"/>
      <c r="FD23" s="22"/>
      <c r="FE23" s="22"/>
      <c r="FF23" s="22"/>
      <c r="FG23" s="22"/>
    </row>
    <row r="24" spans="1:163" ht="11.25" customHeight="1">
      <c r="A24" s="14">
        <v>17</v>
      </c>
      <c r="B24" s="18">
        <v>48.7</v>
      </c>
      <c r="C24" s="18">
        <v>28.4</v>
      </c>
      <c r="D24" s="22">
        <v>38.25</v>
      </c>
      <c r="E24" s="22">
        <v>28.53</v>
      </c>
      <c r="F24" s="21"/>
      <c r="G24" s="22"/>
      <c r="H24" s="22"/>
      <c r="I24" s="22"/>
      <c r="J24" s="22"/>
      <c r="K24" s="22"/>
      <c r="L24" s="29">
        <v>34.299999999999997</v>
      </c>
      <c r="M24" s="29">
        <v>23.8</v>
      </c>
      <c r="N24" s="30">
        <v>15.15</v>
      </c>
      <c r="O24" s="30">
        <v>10.99</v>
      </c>
      <c r="P24" s="21"/>
      <c r="Q24" s="22"/>
      <c r="R24" s="22"/>
      <c r="S24" s="22"/>
      <c r="T24" s="22"/>
      <c r="U24" s="22"/>
      <c r="V24" s="22"/>
      <c r="W24" s="22"/>
      <c r="X24" s="32">
        <v>39.1</v>
      </c>
      <c r="Y24" s="32">
        <v>23.9</v>
      </c>
      <c r="Z24" s="33">
        <v>22.54</v>
      </c>
      <c r="AA24" s="33">
        <v>18.18</v>
      </c>
      <c r="AB24" s="21"/>
      <c r="AC24" s="22"/>
      <c r="AD24" s="22"/>
      <c r="AE24" s="22"/>
      <c r="AF24" s="22"/>
      <c r="AG24" s="22"/>
      <c r="AH24" s="22"/>
      <c r="AI24" s="22"/>
      <c r="AJ24" s="18">
        <v>29.2</v>
      </c>
      <c r="AK24" s="18">
        <v>16.8</v>
      </c>
      <c r="AL24" s="26">
        <v>7.59</v>
      </c>
      <c r="AM24" s="26">
        <v>5.66</v>
      </c>
      <c r="AN24" s="21"/>
      <c r="AO24" s="22"/>
      <c r="AP24" s="22"/>
      <c r="AQ24" s="22"/>
      <c r="AR24" s="22"/>
      <c r="AS24" s="22"/>
      <c r="AT24" s="22"/>
      <c r="AU24" s="22"/>
      <c r="AW24" s="18">
        <v>39.700000000000003</v>
      </c>
      <c r="AX24" s="18">
        <v>23.2</v>
      </c>
      <c r="AY24" s="26">
        <v>18.5</v>
      </c>
      <c r="AZ24" s="26">
        <v>15.05</v>
      </c>
      <c r="BA24" s="21"/>
      <c r="BB24" s="22"/>
      <c r="BC24" s="22"/>
      <c r="BD24" s="22"/>
      <c r="BE24" s="22"/>
      <c r="BF24" s="18">
        <v>33</v>
      </c>
      <c r="BG24" s="18">
        <v>20.9</v>
      </c>
      <c r="BH24" s="26">
        <v>12.01</v>
      </c>
      <c r="BI24" s="26">
        <v>9.5299999999999994</v>
      </c>
      <c r="BJ24" s="21"/>
      <c r="BK24" s="22"/>
      <c r="BL24" s="22"/>
      <c r="BM24" s="22"/>
      <c r="BN24" s="22"/>
      <c r="BO24" s="22"/>
      <c r="BP24" s="22"/>
      <c r="BQ24" s="18">
        <v>29.6</v>
      </c>
      <c r="BR24" s="18">
        <v>18.100000000000001</v>
      </c>
      <c r="BS24" s="26">
        <v>9.4700000000000006</v>
      </c>
      <c r="BT24" s="26">
        <v>7.71</v>
      </c>
      <c r="BU24" s="21"/>
      <c r="BV24" s="22"/>
      <c r="BW24" s="22"/>
      <c r="BX24" s="22"/>
      <c r="BY24" s="22"/>
      <c r="BZ24" s="22"/>
      <c r="CA24" s="22"/>
      <c r="CB24" s="18">
        <v>40.200000000000003</v>
      </c>
      <c r="CC24" s="18">
        <v>25.8</v>
      </c>
      <c r="CD24" s="26">
        <v>24.44</v>
      </c>
      <c r="CE24" s="26">
        <v>19.079999999999998</v>
      </c>
      <c r="CF24" s="21"/>
      <c r="CG24" s="22"/>
      <c r="CH24" s="22"/>
      <c r="CI24" s="22"/>
      <c r="CJ24" s="22"/>
      <c r="CK24" s="22"/>
      <c r="CL24" s="22"/>
      <c r="CM24" s="22"/>
      <c r="CN24" s="18">
        <v>37</v>
      </c>
      <c r="CO24" s="18">
        <v>27.2</v>
      </c>
      <c r="CP24" s="26">
        <v>19.96</v>
      </c>
      <c r="CQ24" s="26">
        <v>19.12</v>
      </c>
      <c r="CR24" s="21"/>
      <c r="CS24" s="22"/>
      <c r="CT24" s="22"/>
      <c r="CU24" s="22"/>
      <c r="CV24" s="22"/>
      <c r="CW24" s="22"/>
      <c r="CX24" s="22"/>
      <c r="CY24" s="22"/>
      <c r="CZ24" s="22"/>
      <c r="DA24" s="18">
        <v>35</v>
      </c>
      <c r="DB24" s="18">
        <v>19.5</v>
      </c>
      <c r="DC24" s="26">
        <v>13.92</v>
      </c>
      <c r="DD24" s="26">
        <v>10.76</v>
      </c>
      <c r="DE24" s="21"/>
      <c r="DF24" s="22"/>
      <c r="DG24" s="22"/>
      <c r="DH24" s="22"/>
      <c r="DI24" s="22"/>
      <c r="DJ24" s="22"/>
      <c r="DK24" s="22"/>
      <c r="DL24" s="22"/>
      <c r="DM24" s="18">
        <v>32.9</v>
      </c>
      <c r="DN24" s="18">
        <v>22.3</v>
      </c>
      <c r="DO24" s="26">
        <v>13.13</v>
      </c>
      <c r="DP24" s="26">
        <v>10.67</v>
      </c>
      <c r="DQ24" s="21"/>
      <c r="DR24" s="22"/>
      <c r="DS24" s="22"/>
      <c r="DT24" s="22"/>
      <c r="DU24" s="22"/>
      <c r="DV24" s="22"/>
      <c r="DW24" s="22"/>
      <c r="DX24" s="22"/>
      <c r="DY24" s="18">
        <v>34.5</v>
      </c>
      <c r="DZ24" s="18">
        <v>23</v>
      </c>
      <c r="EA24" s="26">
        <v>15.17</v>
      </c>
      <c r="EB24" s="26">
        <v>11.72</v>
      </c>
      <c r="EC24" s="21"/>
      <c r="ED24" s="22"/>
      <c r="EE24" s="22"/>
      <c r="EF24" s="22"/>
      <c r="EG24" s="22"/>
      <c r="EH24" s="22"/>
      <c r="EI24" s="22"/>
      <c r="EJ24" s="22"/>
      <c r="EK24" s="18">
        <v>25.7</v>
      </c>
      <c r="EL24" s="18">
        <v>16</v>
      </c>
      <c r="EM24" s="26">
        <v>7.49</v>
      </c>
      <c r="EN24" s="26">
        <v>5.89</v>
      </c>
      <c r="EO24" s="21"/>
      <c r="EP24" s="22"/>
      <c r="EQ24" s="22"/>
      <c r="ER24" s="22"/>
      <c r="ES24" s="22"/>
      <c r="ET24" s="22"/>
      <c r="EU24" s="22"/>
      <c r="EV24" s="18"/>
      <c r="EW24" s="18"/>
      <c r="EX24" s="26"/>
      <c r="EY24" s="26"/>
      <c r="EZ24" s="21"/>
      <c r="FA24" s="22"/>
      <c r="FB24" s="22"/>
      <c r="FC24" s="22"/>
      <c r="FD24" s="22"/>
      <c r="FE24" s="22"/>
      <c r="FF24" s="22"/>
      <c r="FG24" s="22"/>
    </row>
    <row r="25" spans="1:163" ht="11.25" customHeight="1">
      <c r="A25" s="14">
        <v>18</v>
      </c>
      <c r="B25" s="18">
        <v>42.5</v>
      </c>
      <c r="C25" s="18">
        <v>25.5</v>
      </c>
      <c r="D25" s="22">
        <v>29.96</v>
      </c>
      <c r="E25" s="22">
        <v>22.43</v>
      </c>
      <c r="F25" s="21"/>
      <c r="G25" s="22"/>
      <c r="H25" s="22"/>
      <c r="I25" s="22"/>
      <c r="J25" s="22"/>
      <c r="K25" s="22"/>
      <c r="L25" s="29">
        <v>36.6</v>
      </c>
      <c r="M25" s="29">
        <v>23.7</v>
      </c>
      <c r="N25" s="30">
        <v>17.41</v>
      </c>
      <c r="O25" s="30">
        <v>13.49</v>
      </c>
      <c r="P25" s="21"/>
      <c r="Q25" s="22"/>
      <c r="R25" s="22"/>
      <c r="S25" s="22"/>
      <c r="T25" s="22"/>
      <c r="U25" s="22"/>
      <c r="V25" s="22"/>
      <c r="W25" s="22"/>
      <c r="X25" s="34">
        <f>AVERAGE(X8:X24)</f>
        <v>43.494117647058829</v>
      </c>
      <c r="Y25" s="34">
        <f t="shared" ref="Y25:AA25" si="0">AVERAGE(Y8:Y24)</f>
        <v>25.423529411764704</v>
      </c>
      <c r="Z25" s="34">
        <f t="shared" si="0"/>
        <v>27.917058823529416</v>
      </c>
      <c r="AA25" s="34">
        <f t="shared" si="0"/>
        <v>21.239411764705885</v>
      </c>
      <c r="AB25" s="22">
        <v>1.3287185529974272</v>
      </c>
      <c r="AC25" s="22"/>
      <c r="AD25" s="22"/>
      <c r="AE25" s="22"/>
      <c r="AF25" s="22"/>
      <c r="AG25" s="22"/>
      <c r="AH25" s="22"/>
      <c r="AI25" s="22"/>
      <c r="AJ25" s="18">
        <v>30.5</v>
      </c>
      <c r="AK25" s="18">
        <v>19.7</v>
      </c>
      <c r="AL25" s="26">
        <v>9.9600000000000009</v>
      </c>
      <c r="AM25" s="26">
        <v>7.18</v>
      </c>
      <c r="AN25" s="21"/>
      <c r="AO25" s="22"/>
      <c r="AP25" s="22"/>
      <c r="AQ25" s="22"/>
      <c r="AR25" s="22"/>
      <c r="AS25" s="22"/>
      <c r="AT25" s="22"/>
      <c r="AU25" s="22"/>
      <c r="AW25" s="18">
        <v>38.6</v>
      </c>
      <c r="AX25" s="18">
        <v>24.5</v>
      </c>
      <c r="AY25" s="26">
        <v>18.73</v>
      </c>
      <c r="AZ25" s="26">
        <v>14.55</v>
      </c>
      <c r="BA25" s="21"/>
      <c r="BB25" s="22"/>
      <c r="BC25" s="22"/>
      <c r="BD25" s="22"/>
      <c r="BE25" s="22"/>
      <c r="BF25" s="18">
        <v>44.5</v>
      </c>
      <c r="BG25" s="18">
        <v>22</v>
      </c>
      <c r="BH25" s="26">
        <v>27.5</v>
      </c>
      <c r="BI25" s="26">
        <v>21.13</v>
      </c>
      <c r="BJ25" s="21"/>
      <c r="BK25" s="22"/>
      <c r="BL25" s="22"/>
      <c r="BM25" s="22"/>
      <c r="BN25" s="22"/>
      <c r="BO25" s="22"/>
      <c r="BP25" s="22"/>
      <c r="BQ25" s="18">
        <v>35.200000000000003</v>
      </c>
      <c r="BR25" s="18">
        <v>19.100000000000001</v>
      </c>
      <c r="BS25" s="26">
        <v>13.46</v>
      </c>
      <c r="BT25" s="26">
        <v>10.91</v>
      </c>
      <c r="BU25" s="21"/>
      <c r="BV25" s="22"/>
      <c r="BW25" s="22"/>
      <c r="BX25" s="22"/>
      <c r="BY25" s="22"/>
      <c r="BZ25" s="22"/>
      <c r="CA25" s="22"/>
      <c r="CB25" s="18">
        <v>33.299999999999997</v>
      </c>
      <c r="CC25" s="18">
        <v>27.1</v>
      </c>
      <c r="CD25" s="26">
        <v>20.89</v>
      </c>
      <c r="CE25" s="26">
        <v>15.62</v>
      </c>
      <c r="CF25" s="21"/>
      <c r="CG25" s="22"/>
      <c r="CH25" s="22"/>
      <c r="CI25" s="22"/>
      <c r="CJ25" s="22"/>
      <c r="CK25" s="22"/>
      <c r="CL25" s="22"/>
      <c r="CM25" s="22"/>
      <c r="CN25" s="18">
        <v>43.4</v>
      </c>
      <c r="CO25" s="18">
        <v>26.1</v>
      </c>
      <c r="CP25" s="26">
        <v>31.37</v>
      </c>
      <c r="CQ25" s="26">
        <v>25.08</v>
      </c>
      <c r="CR25" s="21"/>
      <c r="CS25" s="22"/>
      <c r="CT25" s="22"/>
      <c r="CU25" s="22"/>
      <c r="CV25" s="22"/>
      <c r="CW25" s="22"/>
      <c r="CX25" s="22"/>
      <c r="CY25" s="22"/>
      <c r="CZ25" s="22"/>
      <c r="DA25" s="18">
        <v>37.4</v>
      </c>
      <c r="DB25" s="18">
        <v>20.100000000000001</v>
      </c>
      <c r="DC25" s="26">
        <v>16.399999999999999</v>
      </c>
      <c r="DD25" s="26">
        <v>13.07</v>
      </c>
      <c r="DE25" s="21"/>
      <c r="DF25" s="22"/>
      <c r="DG25" s="22"/>
      <c r="DH25" s="22"/>
      <c r="DI25" s="22"/>
      <c r="DJ25" s="22"/>
      <c r="DK25" s="22"/>
      <c r="DL25" s="22"/>
      <c r="DM25" s="18">
        <v>32.299999999999997</v>
      </c>
      <c r="DN25" s="18">
        <v>21.4</v>
      </c>
      <c r="DO25" s="26">
        <v>10.1</v>
      </c>
      <c r="DP25" s="26">
        <v>7.86</v>
      </c>
      <c r="DQ25" s="21"/>
      <c r="DR25" s="22"/>
      <c r="DS25" s="22"/>
      <c r="DT25" s="22"/>
      <c r="DU25" s="22"/>
      <c r="DV25" s="22"/>
      <c r="DW25" s="22"/>
      <c r="DX25" s="22"/>
      <c r="DY25" s="18">
        <v>35.299999999999997</v>
      </c>
      <c r="DZ25" s="18">
        <v>20.100000000000001</v>
      </c>
      <c r="EA25" s="26">
        <v>13.21</v>
      </c>
      <c r="EB25" s="26">
        <v>10.89</v>
      </c>
      <c r="EC25" s="21"/>
      <c r="ED25" s="22"/>
      <c r="EE25" s="22"/>
      <c r="EF25" s="22"/>
      <c r="EG25" s="22"/>
      <c r="EH25" s="22"/>
      <c r="EI25" s="22"/>
      <c r="EJ25" s="22"/>
      <c r="EK25" s="18">
        <v>27.7</v>
      </c>
      <c r="EL25" s="18">
        <v>19.600000000000001</v>
      </c>
      <c r="EM25" s="26">
        <v>9.56</v>
      </c>
      <c r="EN25" s="26">
        <v>7.76</v>
      </c>
      <c r="EO25" s="21"/>
      <c r="EP25" s="22"/>
      <c r="EQ25" s="22"/>
      <c r="ER25" s="22"/>
      <c r="ES25" s="22"/>
      <c r="ET25" s="22"/>
      <c r="EU25" s="22"/>
      <c r="EV25" s="18"/>
      <c r="EW25" s="18"/>
      <c r="EX25" s="26"/>
      <c r="EY25" s="26"/>
      <c r="EZ25" s="21"/>
      <c r="FA25" s="22"/>
      <c r="FB25" s="22"/>
      <c r="FC25" s="22"/>
      <c r="FD25" s="22"/>
      <c r="FE25" s="22"/>
      <c r="FF25" s="22"/>
      <c r="FG25" s="22"/>
    </row>
    <row r="26" spans="1:163" ht="11.25" customHeight="1">
      <c r="A26" s="14">
        <v>19</v>
      </c>
      <c r="B26" s="18">
        <v>42.1</v>
      </c>
      <c r="C26" s="18">
        <v>25.3</v>
      </c>
      <c r="D26" s="22">
        <v>28.82</v>
      </c>
      <c r="E26" s="22">
        <v>21.79</v>
      </c>
      <c r="F26" s="21"/>
      <c r="G26" s="22"/>
      <c r="H26" s="22"/>
      <c r="I26" s="22"/>
      <c r="J26" s="22"/>
      <c r="K26" s="22"/>
      <c r="L26" s="29">
        <v>36.5</v>
      </c>
      <c r="M26" s="29">
        <v>24</v>
      </c>
      <c r="N26" s="30">
        <v>14.92</v>
      </c>
      <c r="O26" s="30">
        <v>11.76</v>
      </c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18">
        <v>30.7</v>
      </c>
      <c r="AK26" s="18">
        <v>21</v>
      </c>
      <c r="AL26" s="26">
        <v>13.36</v>
      </c>
      <c r="AM26" s="26">
        <v>10.09</v>
      </c>
      <c r="AN26" s="21"/>
      <c r="AO26" s="22"/>
      <c r="AP26" s="22"/>
      <c r="AQ26" s="22"/>
      <c r="AR26" s="22"/>
      <c r="AS26" s="22"/>
      <c r="AT26" s="22"/>
      <c r="AU26" s="22"/>
      <c r="AW26" s="18">
        <v>32.799999999999997</v>
      </c>
      <c r="AX26" s="18">
        <v>22.5</v>
      </c>
      <c r="AY26" s="26">
        <v>12.69</v>
      </c>
      <c r="AZ26" s="26">
        <v>10.119999999999999</v>
      </c>
      <c r="BA26" s="21"/>
      <c r="BB26" s="22"/>
      <c r="BC26" s="22"/>
      <c r="BD26" s="22"/>
      <c r="BE26" s="22"/>
      <c r="BF26" s="18">
        <v>34</v>
      </c>
      <c r="BG26" s="18">
        <v>22.9</v>
      </c>
      <c r="BH26" s="26">
        <v>14.28</v>
      </c>
      <c r="BI26" s="26">
        <v>11.93</v>
      </c>
      <c r="BJ26" s="21"/>
      <c r="BK26" s="22"/>
      <c r="BL26" s="22"/>
      <c r="BM26" s="22"/>
      <c r="BN26" s="22"/>
      <c r="BO26" s="22"/>
      <c r="BP26" s="22"/>
      <c r="BQ26" s="18">
        <v>25.6</v>
      </c>
      <c r="BR26" s="18">
        <v>19.100000000000001</v>
      </c>
      <c r="BS26" s="26">
        <v>9.2100000000000009</v>
      </c>
      <c r="BT26" s="26">
        <v>7.12</v>
      </c>
      <c r="BU26" s="21"/>
      <c r="BV26" s="22"/>
      <c r="BW26" s="22"/>
      <c r="BX26" s="22"/>
      <c r="BY26" s="22"/>
      <c r="BZ26" s="22"/>
      <c r="CA26" s="22"/>
      <c r="CB26" s="18">
        <v>40.200000000000003</v>
      </c>
      <c r="CC26" s="18">
        <v>24.2</v>
      </c>
      <c r="CD26" s="26">
        <v>23.38</v>
      </c>
      <c r="CE26" s="26">
        <v>16.850000000000001</v>
      </c>
      <c r="CF26" s="21"/>
      <c r="CG26" s="22"/>
      <c r="CH26" s="22"/>
      <c r="CI26" s="22"/>
      <c r="CJ26" s="22"/>
      <c r="CK26" s="22"/>
      <c r="CL26" s="22"/>
      <c r="CM26" s="22"/>
      <c r="CN26" s="18">
        <v>38.799999999999997</v>
      </c>
      <c r="CO26" s="18">
        <v>25.1</v>
      </c>
      <c r="CP26" s="26">
        <v>20.99</v>
      </c>
      <c r="CQ26" s="26">
        <v>16.66</v>
      </c>
      <c r="CR26" s="21"/>
      <c r="CS26" s="22"/>
      <c r="CT26" s="22"/>
      <c r="CU26" s="22"/>
      <c r="CV26" s="22"/>
      <c r="CW26" s="22"/>
      <c r="CX26" s="22"/>
      <c r="CY26" s="22"/>
      <c r="CZ26" s="22"/>
      <c r="DA26" s="18">
        <v>32.700000000000003</v>
      </c>
      <c r="DB26" s="18">
        <v>21.5</v>
      </c>
      <c r="DC26" s="26">
        <v>13.73</v>
      </c>
      <c r="DD26" s="26">
        <v>10.86</v>
      </c>
      <c r="DE26" s="21"/>
      <c r="DF26" s="22"/>
      <c r="DG26" s="22"/>
      <c r="DH26" s="22"/>
      <c r="DI26" s="22"/>
      <c r="DJ26" s="22"/>
      <c r="DK26" s="22"/>
      <c r="DL26" s="22"/>
      <c r="DM26" s="18">
        <v>32.299999999999997</v>
      </c>
      <c r="DN26" s="18">
        <v>22.7</v>
      </c>
      <c r="DO26" s="26">
        <v>14.13</v>
      </c>
      <c r="DP26" s="26">
        <v>10.15</v>
      </c>
      <c r="DQ26" s="21"/>
      <c r="DR26" s="22"/>
      <c r="DS26" s="22"/>
      <c r="DT26" s="22"/>
      <c r="DU26" s="22"/>
      <c r="DV26" s="22"/>
      <c r="DW26" s="22"/>
      <c r="DX26" s="22"/>
      <c r="DY26" s="18">
        <v>34.1</v>
      </c>
      <c r="DZ26" s="18">
        <v>22.4</v>
      </c>
      <c r="EA26" s="26">
        <v>15.37</v>
      </c>
      <c r="EB26" s="26">
        <v>12.09</v>
      </c>
      <c r="EC26" s="21"/>
      <c r="ED26" s="22"/>
      <c r="EE26" s="22"/>
      <c r="EF26" s="22"/>
      <c r="EG26" s="22"/>
      <c r="EH26" s="22"/>
      <c r="EI26" s="22"/>
      <c r="EJ26" s="22"/>
      <c r="EK26" s="18">
        <v>30.5</v>
      </c>
      <c r="EL26" s="18">
        <v>20.2</v>
      </c>
      <c r="EM26" s="26">
        <v>10.5</v>
      </c>
      <c r="EN26" s="26">
        <v>8.2100000000000009</v>
      </c>
      <c r="EO26" s="21"/>
      <c r="EP26" s="22"/>
      <c r="EQ26" s="22"/>
      <c r="ER26" s="22"/>
      <c r="ES26" s="22"/>
      <c r="ET26" s="22"/>
      <c r="EU26" s="22"/>
      <c r="EV26" s="18"/>
      <c r="EW26" s="18"/>
      <c r="EX26" s="26"/>
      <c r="EY26" s="26"/>
      <c r="EZ26" s="21"/>
      <c r="FA26" s="22"/>
      <c r="FB26" s="22"/>
      <c r="FC26" s="22"/>
      <c r="FD26" s="22"/>
      <c r="FE26" s="22"/>
      <c r="FF26" s="22"/>
      <c r="FG26" s="22"/>
    </row>
    <row r="27" spans="1:163" ht="11.25" customHeight="1">
      <c r="A27" s="14">
        <v>20</v>
      </c>
      <c r="B27" s="18">
        <v>46.4</v>
      </c>
      <c r="C27" s="18">
        <v>26.6</v>
      </c>
      <c r="D27" s="22">
        <v>27.99</v>
      </c>
      <c r="E27" s="22">
        <v>20.6</v>
      </c>
      <c r="F27" s="21"/>
      <c r="G27" s="22"/>
      <c r="H27" s="22"/>
      <c r="I27" s="22"/>
      <c r="J27" s="22"/>
      <c r="K27" s="22"/>
      <c r="L27" s="29">
        <v>32.299999999999997</v>
      </c>
      <c r="M27" s="29">
        <v>24.4</v>
      </c>
      <c r="N27" s="30">
        <v>14.4</v>
      </c>
      <c r="O27" s="30">
        <v>11.07</v>
      </c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18">
        <v>23.8</v>
      </c>
      <c r="AK27" s="18">
        <v>16.399999999999999</v>
      </c>
      <c r="AL27" s="26">
        <v>4.91</v>
      </c>
      <c r="AM27" s="26">
        <v>3.84</v>
      </c>
      <c r="AN27" s="21"/>
      <c r="AO27" s="22"/>
      <c r="AP27" s="22"/>
      <c r="AQ27" s="22"/>
      <c r="AR27" s="22"/>
      <c r="AS27" s="22"/>
      <c r="AT27" s="22"/>
      <c r="AU27" s="22"/>
      <c r="AW27" s="18">
        <v>36.799999999999997</v>
      </c>
      <c r="AX27" s="18">
        <v>26.8</v>
      </c>
      <c r="AY27" s="26">
        <v>16.98</v>
      </c>
      <c r="AZ27" s="26">
        <v>13.66</v>
      </c>
      <c r="BA27" s="21"/>
      <c r="BB27" s="22"/>
      <c r="BC27" s="22"/>
      <c r="BD27" s="22"/>
      <c r="BE27" s="22"/>
      <c r="BF27" s="18">
        <v>37</v>
      </c>
      <c r="BG27" s="18">
        <v>24.5</v>
      </c>
      <c r="BH27" s="26">
        <v>20.48</v>
      </c>
      <c r="BI27" s="26">
        <v>15.52</v>
      </c>
      <c r="BJ27" s="21"/>
      <c r="BK27" s="22"/>
      <c r="BL27" s="22"/>
      <c r="BM27" s="22"/>
      <c r="BN27" s="22"/>
      <c r="BO27" s="22"/>
      <c r="BP27" s="22"/>
      <c r="BQ27" s="18">
        <v>29.1</v>
      </c>
      <c r="BR27" s="18">
        <v>15.4</v>
      </c>
      <c r="BS27" s="26">
        <v>8.31</v>
      </c>
      <c r="BT27" s="26">
        <v>6.81</v>
      </c>
      <c r="BU27" s="21"/>
      <c r="BV27" s="22"/>
      <c r="BW27" s="22"/>
      <c r="BX27" s="22"/>
      <c r="BY27" s="22"/>
      <c r="BZ27" s="22"/>
      <c r="CA27" s="22"/>
      <c r="CB27" s="18">
        <v>39.200000000000003</v>
      </c>
      <c r="CC27" s="18">
        <v>27.1</v>
      </c>
      <c r="CD27" s="26">
        <v>26.51</v>
      </c>
      <c r="CE27" s="26">
        <v>21.05</v>
      </c>
      <c r="CF27" s="21"/>
      <c r="CG27" s="22"/>
      <c r="CH27" s="22"/>
      <c r="CI27" s="22"/>
      <c r="CJ27" s="22"/>
      <c r="CK27" s="22"/>
      <c r="CL27" s="22"/>
      <c r="CM27" s="22"/>
      <c r="CN27" s="18">
        <v>39.299999999999997</v>
      </c>
      <c r="CO27" s="18">
        <v>28.1</v>
      </c>
      <c r="CP27" s="26">
        <v>23.91</v>
      </c>
      <c r="CQ27" s="26">
        <v>17.16</v>
      </c>
      <c r="CR27" s="21"/>
      <c r="CS27" s="22"/>
      <c r="CT27" s="22"/>
      <c r="CU27" s="22"/>
      <c r="CV27" s="22"/>
      <c r="CW27" s="22"/>
      <c r="CX27" s="22"/>
      <c r="CY27" s="22"/>
      <c r="CZ27" s="22"/>
      <c r="DA27" s="18">
        <v>36.1</v>
      </c>
      <c r="DB27" s="18">
        <v>21.7</v>
      </c>
      <c r="DC27" s="26">
        <v>16.11</v>
      </c>
      <c r="DD27" s="26">
        <v>13.55</v>
      </c>
      <c r="DE27" s="21"/>
      <c r="DF27" s="22"/>
      <c r="DG27" s="22"/>
      <c r="DH27" s="22"/>
      <c r="DI27" s="22"/>
      <c r="DJ27" s="22"/>
      <c r="DK27" s="22"/>
      <c r="DL27" s="22"/>
      <c r="DM27" s="18">
        <v>31.3</v>
      </c>
      <c r="DN27" s="18">
        <v>20.9</v>
      </c>
      <c r="DO27" s="26">
        <v>13.29</v>
      </c>
      <c r="DP27" s="26">
        <v>10.7</v>
      </c>
      <c r="DQ27" s="21"/>
      <c r="DR27" s="22"/>
      <c r="DS27" s="22"/>
      <c r="DT27" s="22"/>
      <c r="DU27" s="22"/>
      <c r="DV27" s="22"/>
      <c r="DW27" s="22"/>
      <c r="DX27" s="22"/>
      <c r="DY27" s="18">
        <v>36.200000000000003</v>
      </c>
      <c r="DZ27" s="18">
        <v>21.3</v>
      </c>
      <c r="EA27" s="26">
        <v>20.92</v>
      </c>
      <c r="EB27" s="26">
        <v>17.010000000000002</v>
      </c>
      <c r="EC27" s="21"/>
      <c r="ED27" s="22"/>
      <c r="EE27" s="22"/>
      <c r="EF27" s="22"/>
      <c r="EG27" s="22"/>
      <c r="EH27" s="22"/>
      <c r="EI27" s="22"/>
      <c r="EJ27" s="22"/>
      <c r="EK27" s="18">
        <v>32.4</v>
      </c>
      <c r="EL27" s="18">
        <v>18.399999999999999</v>
      </c>
      <c r="EM27" s="26">
        <v>10.82</v>
      </c>
      <c r="EN27" s="26">
        <v>7.78</v>
      </c>
      <c r="EO27" s="21"/>
      <c r="EP27" s="22"/>
      <c r="EQ27" s="22"/>
      <c r="ER27" s="22"/>
      <c r="ES27" s="22"/>
      <c r="ET27" s="22"/>
      <c r="EU27" s="22"/>
      <c r="EV27" s="18"/>
      <c r="EW27" s="18"/>
      <c r="EX27" s="26"/>
      <c r="EY27" s="26"/>
      <c r="EZ27" s="21"/>
      <c r="FA27" s="22"/>
      <c r="FB27" s="22"/>
      <c r="FC27" s="22"/>
      <c r="FD27" s="22"/>
      <c r="FE27" s="22"/>
      <c r="FF27" s="22"/>
      <c r="FG27" s="22"/>
    </row>
    <row r="28" spans="1:163">
      <c r="B28" s="28">
        <f>AVERAGE(B8:B27)</f>
        <v>43.940000000000005</v>
      </c>
      <c r="C28" s="28">
        <f t="shared" ref="C28:E28" si="1">AVERAGE(C8:C27)</f>
        <v>27.159999999999997</v>
      </c>
      <c r="D28" s="28">
        <f t="shared" si="1"/>
        <v>29.187000000000005</v>
      </c>
      <c r="E28" s="28">
        <f t="shared" si="1"/>
        <v>21.459500000000002</v>
      </c>
      <c r="F28" s="16">
        <v>0.93569323442427399</v>
      </c>
      <c r="G28" s="22"/>
      <c r="H28" s="22"/>
      <c r="I28" s="22"/>
      <c r="J28" s="22"/>
      <c r="K28" s="22"/>
      <c r="L28" s="31">
        <f>AVERAGE(L8:L27)</f>
        <v>38.734999999999999</v>
      </c>
      <c r="M28" s="31">
        <f t="shared" ref="M28" si="2">AVERAGE(M8:M27)</f>
        <v>24.814999999999994</v>
      </c>
      <c r="N28" s="31">
        <f t="shared" ref="N28" si="3">AVERAGE(N8:N27)</f>
        <v>21.940499999999997</v>
      </c>
      <c r="O28" s="31">
        <f t="shared" ref="O28" si="4">AVERAGE(O8:O27)</f>
        <v>16.3005</v>
      </c>
      <c r="P28" s="16">
        <v>1.4993529262213143</v>
      </c>
      <c r="Q28" s="22"/>
      <c r="AJ28" s="28">
        <f>AVERAGE(AJ8:AJ27)</f>
        <v>33.744999999999997</v>
      </c>
      <c r="AK28" s="28">
        <f t="shared" ref="AK28" si="5">AVERAGE(AK8:AK27)</f>
        <v>21.965000000000003</v>
      </c>
      <c r="AL28" s="28">
        <f t="shared" ref="AL28" si="6">AVERAGE(AL8:AL27)</f>
        <v>14.900499999999999</v>
      </c>
      <c r="AM28" s="28">
        <f t="shared" ref="AM28" si="7">AVERAGE(AM8:AM27)</f>
        <v>11.225649999999998</v>
      </c>
      <c r="AN28" s="16">
        <v>0.95534090161024576</v>
      </c>
      <c r="AW28" s="28">
        <f>AVERAGE(AW8:AW27)</f>
        <v>42.510000000000005</v>
      </c>
      <c r="AX28" s="28">
        <f t="shared" ref="AX28" si="8">AVERAGE(AX8:AX27)</f>
        <v>25.52</v>
      </c>
      <c r="AY28" s="28">
        <f t="shared" ref="AY28" si="9">AVERAGE(AY8:AY27)</f>
        <v>25.571000000000002</v>
      </c>
      <c r="AZ28" s="28">
        <f t="shared" ref="AZ28" si="10">AVERAGE(AZ8:AZ27)</f>
        <v>19.461000000000002</v>
      </c>
      <c r="BA28" s="16">
        <v>1.2338226649000439</v>
      </c>
      <c r="BF28" s="28">
        <f>AVERAGE(BF8:BF27)</f>
        <v>41.474999999999994</v>
      </c>
      <c r="BG28" s="28">
        <f t="shared" ref="BG28" si="11">AVERAGE(BG8:BG27)</f>
        <v>24.565000000000001</v>
      </c>
      <c r="BH28" s="28">
        <f t="shared" ref="BH28" si="12">AVERAGE(BH8:BH27)</f>
        <v>24.558</v>
      </c>
      <c r="BI28" s="28">
        <f t="shared" ref="BI28" si="13">AVERAGE(BI8:BI27)</f>
        <v>19.032500000000002</v>
      </c>
      <c r="BJ28" s="16">
        <v>1.4800234484273316</v>
      </c>
      <c r="BQ28" s="28">
        <f>AVERAGE(BQ8:BQ27)</f>
        <v>37.450000000000003</v>
      </c>
      <c r="BR28" s="28">
        <f t="shared" ref="BR28" si="14">AVERAGE(BR8:BR27)</f>
        <v>21.45</v>
      </c>
      <c r="BS28" s="28">
        <f t="shared" ref="BS28" si="15">AVERAGE(BS8:BS27)</f>
        <v>17.5305</v>
      </c>
      <c r="BT28" s="28">
        <f t="shared" ref="BT28" si="16">AVERAGE(BT8:BT27)</f>
        <v>13.905000000000001</v>
      </c>
      <c r="BU28" s="16">
        <v>1.2466993264321262</v>
      </c>
      <c r="CB28" s="28">
        <f>AVERAGE(CB8:CB27)</f>
        <v>42.060000000000016</v>
      </c>
      <c r="CC28" s="28">
        <f t="shared" ref="CC28" si="17">AVERAGE(CC8:CC27)</f>
        <v>26.584999999999997</v>
      </c>
      <c r="CD28" s="28">
        <f t="shared" ref="CD28" si="18">AVERAGE(CD8:CD27)</f>
        <v>29.659500000000001</v>
      </c>
      <c r="CE28" s="28">
        <f t="shared" ref="CE28" si="19">AVERAGE(CE8:CE27)</f>
        <v>22.829499999999999</v>
      </c>
      <c r="CF28" s="16">
        <v>1.4087690548844403</v>
      </c>
      <c r="CN28" s="28">
        <f>AVERAGE(CN8:CN27)</f>
        <v>43.419999999999995</v>
      </c>
      <c r="CO28" s="28">
        <f t="shared" ref="CO28" si="20">AVERAGE(CO8:CO27)</f>
        <v>26.885000000000002</v>
      </c>
      <c r="CP28" s="28">
        <f t="shared" ref="CP28" si="21">AVERAGE(CP8:CP27)</f>
        <v>30.994000000000007</v>
      </c>
      <c r="CQ28" s="28">
        <f t="shared" ref="CQ28" si="22">AVERAGE(CQ8:CQ27)</f>
        <v>24.561499999999999</v>
      </c>
      <c r="CR28" s="16">
        <v>1.5718315289060585</v>
      </c>
      <c r="DA28" s="28">
        <f>AVERAGE(DA8:DA27)</f>
        <v>36.96</v>
      </c>
      <c r="DB28" s="28">
        <f t="shared" ref="DB28" si="23">AVERAGE(DB8:DB27)</f>
        <v>22.155000000000001</v>
      </c>
      <c r="DC28" s="28">
        <f t="shared" ref="DC28" si="24">AVERAGE(DC8:DC27)</f>
        <v>17.925000000000001</v>
      </c>
      <c r="DD28" s="28">
        <f t="shared" ref="DD28" si="25">AVERAGE(DD8:DD27)</f>
        <v>14.0405</v>
      </c>
      <c r="DE28" s="16">
        <v>1.2163116106535055</v>
      </c>
      <c r="DM28" s="28">
        <f>AVERAGE(DM8:DM27)</f>
        <v>39.254999999999995</v>
      </c>
      <c r="DN28" s="28">
        <f t="shared" ref="DN28" si="26">AVERAGE(DN8:DN27)</f>
        <v>24.434999999999999</v>
      </c>
      <c r="DO28" s="28">
        <f t="shared" ref="DO28" si="27">AVERAGE(DO8:DO27)</f>
        <v>23.181000000000004</v>
      </c>
      <c r="DP28" s="28">
        <f t="shared" ref="DP28" si="28">AVERAGE(DP8:DP27)</f>
        <v>17.358499999999999</v>
      </c>
      <c r="DQ28" s="16">
        <v>1.437073831564831</v>
      </c>
      <c r="DY28" s="28">
        <f>AVERAGE(DY8:DY27)</f>
        <v>38.739999999999995</v>
      </c>
      <c r="DZ28" s="28">
        <f t="shared" ref="DZ28" si="29">AVERAGE(DZ8:DZ27)</f>
        <v>23.044999999999998</v>
      </c>
      <c r="EA28" s="28">
        <f t="shared" ref="EA28" si="30">AVERAGE(EA8:EA27)</f>
        <v>20.825500000000002</v>
      </c>
      <c r="EB28" s="28">
        <f t="shared" ref="EB28" si="31">AVERAGE(EB8:EB27)</f>
        <v>15.803000000000003</v>
      </c>
      <c r="EC28" s="16">
        <v>0.91581315607611968</v>
      </c>
      <c r="EK28" s="28">
        <f>AVERAGE(EK8:EK27)</f>
        <v>28.659999999999997</v>
      </c>
      <c r="EL28" s="28">
        <f t="shared" ref="EL28" si="32">AVERAGE(EL8:EL27)</f>
        <v>19.029999999999998</v>
      </c>
      <c r="EM28" s="28">
        <f t="shared" ref="EM28" si="33">AVERAGE(EM8:EM27)</f>
        <v>10.099999999999998</v>
      </c>
      <c r="EN28" s="28">
        <f t="shared" ref="EN28" si="34">AVERAGE(EN8:EN27)</f>
        <v>7.9114999999999993</v>
      </c>
      <c r="EO28" s="16">
        <v>0.79212381906924245</v>
      </c>
    </row>
    <row r="31" spans="1:163">
      <c r="B31" s="44" t="s">
        <v>96</v>
      </c>
    </row>
    <row r="32" spans="1:163">
      <c r="B32" s="44" t="s">
        <v>93</v>
      </c>
    </row>
    <row r="33" spans="2:2">
      <c r="B33" s="16" t="s">
        <v>94</v>
      </c>
    </row>
    <row r="34" spans="2:2">
      <c r="B34" s="16" t="s">
        <v>95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opLeftCell="A10" workbookViewId="0">
      <selection activeCell="C2" sqref="C2:C17"/>
    </sheetView>
  </sheetViews>
  <sheetFormatPr defaultRowHeight="11.25"/>
  <cols>
    <col min="1" max="1" width="7.5546875" style="16" customWidth="1"/>
    <col min="2" max="2" width="4.88671875" style="37" customWidth="1"/>
    <col min="3" max="5" width="7.5546875" style="16" customWidth="1"/>
    <col min="6" max="8" width="4.88671875" style="37" customWidth="1"/>
    <col min="9" max="58" width="4.77734375" style="16" customWidth="1"/>
    <col min="59" max="16384" width="8.88671875" style="16"/>
  </cols>
  <sheetData>
    <row r="1" spans="1:27">
      <c r="A1" s="16" t="s">
        <v>44</v>
      </c>
      <c r="B1" s="37" t="s">
        <v>49</v>
      </c>
      <c r="C1" s="41">
        <v>0</v>
      </c>
      <c r="D1" s="41">
        <v>4</v>
      </c>
      <c r="E1" s="41" t="s">
        <v>64</v>
      </c>
      <c r="F1" s="37" t="s">
        <v>48</v>
      </c>
      <c r="G1" s="37" t="s">
        <v>63</v>
      </c>
      <c r="H1" s="37" t="s">
        <v>62</v>
      </c>
      <c r="I1" s="16" t="s">
        <v>45</v>
      </c>
      <c r="J1" s="16" t="s">
        <v>2</v>
      </c>
      <c r="K1" s="16" t="s">
        <v>3</v>
      </c>
      <c r="L1" s="16" t="s">
        <v>46</v>
      </c>
      <c r="M1" s="16" t="s">
        <v>47</v>
      </c>
      <c r="N1" s="16" t="s">
        <v>6</v>
      </c>
      <c r="O1" s="16" t="s">
        <v>7</v>
      </c>
      <c r="P1" s="16" t="s">
        <v>50</v>
      </c>
      <c r="Q1" s="16" t="s">
        <v>51</v>
      </c>
      <c r="R1" s="16" t="s">
        <v>52</v>
      </c>
      <c r="S1" s="16" t="s">
        <v>53</v>
      </c>
      <c r="T1" s="16" t="s">
        <v>54</v>
      </c>
      <c r="U1" s="16" t="s">
        <v>55</v>
      </c>
      <c r="V1" s="16" t="s">
        <v>56</v>
      </c>
      <c r="W1" s="16" t="s">
        <v>57</v>
      </c>
      <c r="X1" s="16" t="s">
        <v>58</v>
      </c>
      <c r="Y1" s="16" t="s">
        <v>59</v>
      </c>
      <c r="Z1" s="16" t="s">
        <v>60</v>
      </c>
      <c r="AA1" s="16" t="s">
        <v>61</v>
      </c>
    </row>
    <row r="2" spans="1:27">
      <c r="A2" s="39">
        <v>40456</v>
      </c>
      <c r="B2" s="38">
        <v>40491</v>
      </c>
      <c r="C2" s="42">
        <v>447.12726192028981</v>
      </c>
      <c r="D2" s="42">
        <v>307.12726192028987</v>
      </c>
      <c r="E2" s="18">
        <v>12.775064626293995</v>
      </c>
      <c r="F2" s="40">
        <f>B2-$A$2</f>
        <v>35</v>
      </c>
      <c r="G2" s="13">
        <f>L2+P2+T2+V2+X2+Z2</f>
        <v>3.19</v>
      </c>
      <c r="H2" s="13">
        <f>M2+Q2+U2+W2+Y2+AA2</f>
        <v>0.38</v>
      </c>
      <c r="I2" s="21">
        <v>25.9</v>
      </c>
      <c r="J2" s="16">
        <v>4</v>
      </c>
      <c r="K2" s="21">
        <v>29.66</v>
      </c>
      <c r="L2" s="18">
        <v>2.06</v>
      </c>
      <c r="M2" s="18">
        <v>0.27</v>
      </c>
      <c r="N2" s="18"/>
      <c r="O2" s="18"/>
      <c r="P2" s="18">
        <v>1.1299999999999999</v>
      </c>
      <c r="Q2" s="18">
        <v>0.11</v>
      </c>
      <c r="R2" s="18">
        <v>7.8</v>
      </c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B3" s="38">
        <v>40505</v>
      </c>
      <c r="C3" s="42">
        <v>567.19216086956521</v>
      </c>
      <c r="D3" s="42">
        <v>371.19216086956516</v>
      </c>
      <c r="E3" s="18">
        <v>8.5760642106625244</v>
      </c>
      <c r="F3" s="40">
        <f t="shared" ref="F3:F66" si="0">B3-$A$2</f>
        <v>49</v>
      </c>
      <c r="G3" s="13">
        <f t="shared" ref="G3:G66" si="1">L3+P3+T3+V3+X3+Z3</f>
        <v>4.03</v>
      </c>
      <c r="H3" s="13">
        <f t="shared" ref="H3:H66" si="2">M3+Q3+U3+W3+Y3+AA3</f>
        <v>0.6</v>
      </c>
      <c r="I3" s="21">
        <v>29.5</v>
      </c>
      <c r="J3" s="16">
        <v>4</v>
      </c>
      <c r="K3" s="21">
        <v>43.41</v>
      </c>
      <c r="L3" s="18">
        <v>2.4700000000000002</v>
      </c>
      <c r="M3" s="18">
        <v>0.38</v>
      </c>
      <c r="N3" s="18">
        <v>24</v>
      </c>
      <c r="O3" s="18">
        <v>1.3</v>
      </c>
      <c r="P3" s="18">
        <v>1.56</v>
      </c>
      <c r="Q3" s="18">
        <v>0.22</v>
      </c>
      <c r="R3" s="18">
        <v>6.85</v>
      </c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B4" s="38">
        <v>40519</v>
      </c>
      <c r="C4" s="42">
        <v>666.02642878623192</v>
      </c>
      <c r="D4" s="42">
        <v>414.02642878623175</v>
      </c>
      <c r="E4" s="18">
        <v>7.0595905654761912</v>
      </c>
      <c r="F4" s="40">
        <f t="shared" si="0"/>
        <v>63</v>
      </c>
      <c r="G4" s="13">
        <f t="shared" si="1"/>
        <v>7.84</v>
      </c>
      <c r="H4" s="13">
        <f t="shared" si="2"/>
        <v>1.3</v>
      </c>
      <c r="I4" s="21">
        <v>42.5</v>
      </c>
      <c r="J4" s="16">
        <v>4</v>
      </c>
      <c r="K4" s="21">
        <v>73.86</v>
      </c>
      <c r="L4" s="18">
        <v>5.51</v>
      </c>
      <c r="M4" s="18">
        <v>0.9</v>
      </c>
      <c r="N4" s="18">
        <v>37.299999999999997</v>
      </c>
      <c r="O4" s="18">
        <v>1.5</v>
      </c>
      <c r="P4" s="18">
        <v>2.33</v>
      </c>
      <c r="Q4" s="18">
        <v>0.4</v>
      </c>
      <c r="R4" s="18">
        <v>8.35</v>
      </c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B5" s="38">
        <v>40533</v>
      </c>
      <c r="C5" s="42">
        <v>722.5320283695653</v>
      </c>
      <c r="D5" s="42">
        <v>414.53202836956501</v>
      </c>
      <c r="E5" s="18">
        <v>4.0361142559523815</v>
      </c>
      <c r="F5" s="40">
        <f t="shared" si="0"/>
        <v>77</v>
      </c>
      <c r="G5" s="13">
        <f t="shared" si="1"/>
        <v>6.25</v>
      </c>
      <c r="H5" s="13">
        <f t="shared" si="2"/>
        <v>1.02</v>
      </c>
      <c r="I5" s="21">
        <v>40</v>
      </c>
      <c r="J5" s="16">
        <v>5</v>
      </c>
      <c r="K5" s="21">
        <v>45.83</v>
      </c>
      <c r="L5" s="18">
        <v>4.33</v>
      </c>
      <c r="M5" s="18">
        <v>0.72</v>
      </c>
      <c r="N5" s="18">
        <v>35</v>
      </c>
      <c r="O5" s="18">
        <v>1.3</v>
      </c>
      <c r="P5" s="18">
        <v>1.92</v>
      </c>
      <c r="Q5" s="18">
        <v>0.3</v>
      </c>
      <c r="R5" s="18">
        <v>7.75</v>
      </c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B6" s="38">
        <v>40547</v>
      </c>
      <c r="C6" s="42">
        <v>726.36232920289865</v>
      </c>
      <c r="D6" s="42">
        <v>362.36232920289837</v>
      </c>
      <c r="E6" s="18">
        <v>0.27359291666666669</v>
      </c>
      <c r="F6" s="40">
        <f t="shared" si="0"/>
        <v>91</v>
      </c>
      <c r="G6" s="13">
        <f t="shared" si="1"/>
        <v>11.530000000000001</v>
      </c>
      <c r="H6" s="13">
        <f t="shared" si="2"/>
        <v>1.6600000000000001</v>
      </c>
      <c r="I6" s="21">
        <v>48</v>
      </c>
      <c r="J6" s="16">
        <v>5</v>
      </c>
      <c r="K6" s="21">
        <v>94.76</v>
      </c>
      <c r="L6" s="18">
        <v>7.49</v>
      </c>
      <c r="M6" s="18">
        <v>1.0900000000000001</v>
      </c>
      <c r="N6" s="18">
        <v>41</v>
      </c>
      <c r="O6" s="18">
        <v>1.7</v>
      </c>
      <c r="P6" s="18">
        <v>4.04</v>
      </c>
      <c r="Q6" s="18">
        <v>0.56999999999999995</v>
      </c>
      <c r="R6" s="18">
        <v>9.15</v>
      </c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B7" s="38">
        <v>40561</v>
      </c>
      <c r="C7" s="42">
        <v>704.09989336956562</v>
      </c>
      <c r="D7" s="42">
        <v>284.09989336956494</v>
      </c>
      <c r="E7" s="18">
        <v>-1.5901739880952379</v>
      </c>
      <c r="F7" s="40">
        <f t="shared" si="0"/>
        <v>105</v>
      </c>
      <c r="G7" s="13">
        <f t="shared" si="1"/>
        <v>3.3600000000000003</v>
      </c>
      <c r="H7" s="13">
        <f t="shared" si="2"/>
        <v>0.5</v>
      </c>
      <c r="I7" s="21">
        <v>22</v>
      </c>
      <c r="J7" s="16">
        <v>5</v>
      </c>
      <c r="K7" s="21">
        <v>19.54</v>
      </c>
      <c r="L7" s="18">
        <v>1.55</v>
      </c>
      <c r="M7" s="18">
        <v>0.24</v>
      </c>
      <c r="N7" s="18">
        <v>16.3</v>
      </c>
      <c r="O7" s="18">
        <v>1</v>
      </c>
      <c r="P7" s="18">
        <v>1.81</v>
      </c>
      <c r="Q7" s="18">
        <v>0.26</v>
      </c>
      <c r="R7" s="18">
        <v>6.4</v>
      </c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B8" s="38">
        <v>40575</v>
      </c>
      <c r="C8" s="42">
        <v>680.86908130434824</v>
      </c>
      <c r="D8" s="42">
        <v>204.86908130434756</v>
      </c>
      <c r="E8" s="18">
        <v>-1.6593437189440998</v>
      </c>
      <c r="F8" s="40">
        <f t="shared" si="0"/>
        <v>119</v>
      </c>
      <c r="G8" s="13">
        <f t="shared" si="1"/>
        <v>17.71</v>
      </c>
      <c r="H8" s="13">
        <f t="shared" si="2"/>
        <v>2.4299999999999997</v>
      </c>
      <c r="I8" s="21">
        <v>52</v>
      </c>
      <c r="J8" s="16">
        <v>6</v>
      </c>
      <c r="K8" s="21">
        <v>74.5</v>
      </c>
      <c r="L8" s="18">
        <v>9</v>
      </c>
      <c r="M8" s="18">
        <v>1.25</v>
      </c>
      <c r="N8" s="18">
        <v>43.5</v>
      </c>
      <c r="O8" s="18">
        <v>1.8</v>
      </c>
      <c r="P8" s="18">
        <v>8.7100000000000009</v>
      </c>
      <c r="Q8" s="18">
        <v>1.18</v>
      </c>
      <c r="R8" s="18">
        <v>11.649999999999999</v>
      </c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B9" s="38">
        <v>40589</v>
      </c>
      <c r="C9" s="42">
        <v>697.69794960144975</v>
      </c>
      <c r="D9" s="42">
        <v>165.69794960144901</v>
      </c>
      <c r="E9" s="18">
        <v>1.2020620212215323</v>
      </c>
      <c r="F9" s="40">
        <f t="shared" si="0"/>
        <v>133</v>
      </c>
      <c r="G9" s="13">
        <f t="shared" si="1"/>
        <v>16.810000000000002</v>
      </c>
      <c r="H9" s="13">
        <f t="shared" si="2"/>
        <v>2.23</v>
      </c>
      <c r="I9" s="21">
        <v>49</v>
      </c>
      <c r="J9" s="16">
        <v>6</v>
      </c>
      <c r="K9" s="21">
        <v>71.25</v>
      </c>
      <c r="L9" s="18">
        <v>7.6</v>
      </c>
      <c r="M9" s="18">
        <v>1.1399999999999999</v>
      </c>
      <c r="N9" s="18">
        <v>40.5</v>
      </c>
      <c r="O9" s="18">
        <v>1.2</v>
      </c>
      <c r="P9" s="18">
        <v>9.2100000000000009</v>
      </c>
      <c r="Q9" s="18">
        <v>1.0900000000000001</v>
      </c>
      <c r="R9" s="18">
        <v>10.8</v>
      </c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B10" s="38">
        <v>40602</v>
      </c>
      <c r="C10" s="42">
        <v>774.00769059782647</v>
      </c>
      <c r="D10" s="42">
        <v>190.00769059782587</v>
      </c>
      <c r="E10" s="18">
        <v>5.869980076644369</v>
      </c>
      <c r="F10" s="40">
        <f t="shared" si="0"/>
        <v>146</v>
      </c>
      <c r="G10" s="13">
        <f t="shared" si="1"/>
        <v>16.87</v>
      </c>
      <c r="H10" s="13">
        <f t="shared" si="2"/>
        <v>1.67</v>
      </c>
      <c r="I10" s="21">
        <v>58.5</v>
      </c>
      <c r="J10" s="16">
        <v>6</v>
      </c>
      <c r="K10" s="21">
        <v>68.930000000000007</v>
      </c>
      <c r="L10" s="18">
        <v>7.78</v>
      </c>
      <c r="M10" s="18">
        <v>0.91</v>
      </c>
      <c r="N10" s="18">
        <v>45.5</v>
      </c>
      <c r="O10" s="18">
        <v>1.6</v>
      </c>
      <c r="P10" s="18">
        <v>9.09</v>
      </c>
      <c r="Q10" s="18">
        <v>0.76</v>
      </c>
      <c r="R10" s="18">
        <v>9.8000000000000007</v>
      </c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B11" s="38">
        <v>40617</v>
      </c>
      <c r="C11" s="42">
        <v>826.00033059782618</v>
      </c>
      <c r="D11" s="42">
        <v>182.00033059782587</v>
      </c>
      <c r="E11" s="18">
        <v>3.4661759999999995</v>
      </c>
      <c r="F11" s="40">
        <f t="shared" si="0"/>
        <v>161</v>
      </c>
      <c r="G11" s="13">
        <f t="shared" si="1"/>
        <v>33.9</v>
      </c>
      <c r="H11" s="13">
        <f t="shared" si="2"/>
        <v>4.09</v>
      </c>
      <c r="I11" s="21">
        <v>60</v>
      </c>
      <c r="J11" s="16">
        <v>7</v>
      </c>
      <c r="K11" s="21">
        <v>175.12</v>
      </c>
      <c r="L11" s="18">
        <v>13.62</v>
      </c>
      <c r="M11" s="18">
        <v>1.88</v>
      </c>
      <c r="N11" s="18">
        <v>44.3</v>
      </c>
      <c r="O11" s="18">
        <v>2.5</v>
      </c>
      <c r="P11" s="18">
        <v>20.28</v>
      </c>
      <c r="Q11" s="18">
        <v>2.21</v>
      </c>
      <c r="R11" s="18">
        <v>13.35</v>
      </c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B12" s="38">
        <v>40631</v>
      </c>
      <c r="C12" s="42">
        <v>888.01156684782609</v>
      </c>
      <c r="D12" s="42">
        <v>188.01156684782586</v>
      </c>
      <c r="E12" s="18">
        <v>4.4293740178571435</v>
      </c>
      <c r="F12" s="40">
        <f t="shared" si="0"/>
        <v>175</v>
      </c>
      <c r="G12" s="13">
        <f t="shared" si="1"/>
        <v>24.54</v>
      </c>
      <c r="H12" s="13">
        <f t="shared" si="2"/>
        <v>3.4899999999999998</v>
      </c>
      <c r="I12" s="21">
        <v>50</v>
      </c>
      <c r="J12" s="16">
        <v>8</v>
      </c>
      <c r="K12" s="21">
        <v>166.94</v>
      </c>
      <c r="L12" s="18">
        <v>9.17</v>
      </c>
      <c r="M12" s="18">
        <v>1.83</v>
      </c>
      <c r="N12" s="18">
        <v>36.6</v>
      </c>
      <c r="O12" s="18">
        <v>2.2999999999999998</v>
      </c>
      <c r="P12" s="18">
        <v>14.19</v>
      </c>
      <c r="Q12" s="18">
        <v>1.51</v>
      </c>
      <c r="R12" s="18">
        <v>12.850000000000001</v>
      </c>
      <c r="S12" s="18">
        <v>11.7</v>
      </c>
      <c r="T12" s="18">
        <v>1.18</v>
      </c>
      <c r="U12" s="18">
        <v>0.15</v>
      </c>
      <c r="V12" s="18"/>
      <c r="W12" s="18"/>
      <c r="X12" s="18"/>
      <c r="Y12" s="18"/>
      <c r="Z12" s="18"/>
      <c r="AA12" s="18"/>
    </row>
    <row r="13" spans="1:27">
      <c r="B13" s="38">
        <v>40645</v>
      </c>
      <c r="C13" s="42">
        <v>1008.7226651811598</v>
      </c>
      <c r="D13" s="42">
        <v>252.72266518115916</v>
      </c>
      <c r="E13" s="18">
        <v>8.6222213095238107</v>
      </c>
      <c r="F13" s="40">
        <f t="shared" si="0"/>
        <v>189</v>
      </c>
      <c r="G13" s="13">
        <f t="shared" si="1"/>
        <v>89.7</v>
      </c>
      <c r="H13" s="13">
        <f t="shared" si="2"/>
        <v>12.09</v>
      </c>
      <c r="I13" s="21">
        <v>79</v>
      </c>
      <c r="J13" s="16">
        <v>10</v>
      </c>
      <c r="K13" s="21">
        <v>525.03</v>
      </c>
      <c r="L13" s="18">
        <v>39.86</v>
      </c>
      <c r="M13" s="18">
        <v>6.12</v>
      </c>
      <c r="N13" s="18">
        <v>52.8</v>
      </c>
      <c r="O13" s="18">
        <v>3.4</v>
      </c>
      <c r="P13" s="18">
        <v>46.61</v>
      </c>
      <c r="Q13" s="18">
        <v>5.51</v>
      </c>
      <c r="R13" s="18">
        <v>18.950000000000003</v>
      </c>
      <c r="S13" s="18">
        <v>14</v>
      </c>
      <c r="T13" s="18">
        <v>3.23</v>
      </c>
      <c r="U13" s="18">
        <v>0.46</v>
      </c>
      <c r="V13" s="18"/>
      <c r="W13" s="18"/>
      <c r="X13" s="18"/>
      <c r="Y13" s="18"/>
      <c r="Z13" s="18"/>
      <c r="AA13" s="18"/>
    </row>
    <row r="14" spans="1:27">
      <c r="B14" s="38">
        <v>40659</v>
      </c>
      <c r="C14" s="42">
        <v>1157.1313072644932</v>
      </c>
      <c r="D14" s="42">
        <v>345.13130726449248</v>
      </c>
      <c r="E14" s="18">
        <v>10.600617291666666</v>
      </c>
      <c r="F14" s="40">
        <f t="shared" si="0"/>
        <v>203</v>
      </c>
      <c r="G14" s="13">
        <f t="shared" si="1"/>
        <v>33.879999999999995</v>
      </c>
      <c r="H14" s="13">
        <f t="shared" si="2"/>
        <v>5.5299999999999994</v>
      </c>
      <c r="I14" s="21">
        <v>70.8</v>
      </c>
      <c r="J14" s="16">
        <v>7</v>
      </c>
      <c r="K14" s="21">
        <v>198.53</v>
      </c>
      <c r="L14" s="18">
        <v>13.6</v>
      </c>
      <c r="M14" s="18">
        <v>2.29</v>
      </c>
      <c r="N14" s="18">
        <v>43.5</v>
      </c>
      <c r="O14" s="18">
        <v>2.1</v>
      </c>
      <c r="P14" s="18">
        <v>18.73</v>
      </c>
      <c r="Q14" s="18">
        <v>2.82</v>
      </c>
      <c r="R14" s="18">
        <v>9.5</v>
      </c>
      <c r="S14" s="18">
        <v>12.7</v>
      </c>
      <c r="T14" s="18">
        <v>1.55</v>
      </c>
      <c r="U14" s="18">
        <v>0.42</v>
      </c>
      <c r="V14" s="18"/>
      <c r="W14" s="18"/>
      <c r="X14" s="18"/>
      <c r="Y14" s="18"/>
      <c r="Z14" s="18"/>
      <c r="AA14" s="18"/>
    </row>
    <row r="15" spans="1:27">
      <c r="B15" s="38">
        <v>40672</v>
      </c>
      <c r="C15" s="42">
        <v>1345.8616347644934</v>
      </c>
      <c r="D15" s="42">
        <v>481.86163476449241</v>
      </c>
      <c r="E15" s="18">
        <v>14.5177175</v>
      </c>
      <c r="F15" s="40">
        <f t="shared" si="0"/>
        <v>216</v>
      </c>
      <c r="G15" s="13">
        <f t="shared" si="1"/>
        <v>159.76000000000002</v>
      </c>
      <c r="H15" s="13">
        <f t="shared" si="2"/>
        <v>55.42</v>
      </c>
      <c r="I15" s="21">
        <v>101.5</v>
      </c>
      <c r="J15" s="16">
        <v>7</v>
      </c>
      <c r="K15" s="21">
        <v>396.54</v>
      </c>
      <c r="L15" s="18">
        <v>35.76</v>
      </c>
      <c r="M15" s="18">
        <v>5.79</v>
      </c>
      <c r="N15" s="18">
        <v>61.8</v>
      </c>
      <c r="O15" s="18">
        <v>2.2999999999999998</v>
      </c>
      <c r="P15" s="18">
        <v>39.35</v>
      </c>
      <c r="Q15" s="18">
        <v>6.22</v>
      </c>
      <c r="R15" s="18">
        <v>13.899999999999999</v>
      </c>
      <c r="S15" s="18">
        <v>11</v>
      </c>
      <c r="T15" s="18">
        <v>10.5</v>
      </c>
      <c r="U15" s="18">
        <v>2.98</v>
      </c>
      <c r="V15" s="18">
        <v>25.57</v>
      </c>
      <c r="W15" s="18">
        <v>7.6</v>
      </c>
      <c r="X15" s="18">
        <v>40.9</v>
      </c>
      <c r="Y15" s="18">
        <v>31.5</v>
      </c>
      <c r="Z15" s="18">
        <v>7.68</v>
      </c>
      <c r="AA15" s="18">
        <v>1.33</v>
      </c>
    </row>
    <row r="16" spans="1:27">
      <c r="B16" s="38">
        <v>40687</v>
      </c>
      <c r="C16" s="42">
        <v>1593.7327910144934</v>
      </c>
      <c r="D16" s="42">
        <v>669.73279101449248</v>
      </c>
      <c r="E16" s="18">
        <v>16.524743749999999</v>
      </c>
      <c r="F16" s="40">
        <f t="shared" si="0"/>
        <v>231</v>
      </c>
      <c r="G16" s="13">
        <f t="shared" si="1"/>
        <v>123.92999999999999</v>
      </c>
      <c r="H16" s="13">
        <f t="shared" si="2"/>
        <v>45.089999999999996</v>
      </c>
      <c r="I16" s="21">
        <v>85</v>
      </c>
      <c r="J16" s="16">
        <v>6</v>
      </c>
      <c r="K16" s="21">
        <v>228.89</v>
      </c>
      <c r="L16" s="18">
        <v>15.68</v>
      </c>
      <c r="M16" s="18">
        <v>2.5099999999999998</v>
      </c>
      <c r="N16" s="18">
        <v>44</v>
      </c>
      <c r="O16" s="18">
        <v>2.7</v>
      </c>
      <c r="P16" s="18">
        <v>31.78</v>
      </c>
      <c r="Q16" s="18">
        <v>5.03</v>
      </c>
      <c r="R16" s="18">
        <v>13.25</v>
      </c>
      <c r="S16" s="18">
        <v>24</v>
      </c>
      <c r="T16" s="18">
        <v>2.66</v>
      </c>
      <c r="U16" s="18">
        <v>0.49</v>
      </c>
      <c r="V16" s="18">
        <v>22.52</v>
      </c>
      <c r="W16" s="18">
        <v>6.58</v>
      </c>
      <c r="X16" s="18">
        <v>40.4</v>
      </c>
      <c r="Y16" s="18">
        <v>28.5</v>
      </c>
      <c r="Z16" s="18">
        <v>10.89</v>
      </c>
      <c r="AA16" s="18">
        <v>1.98</v>
      </c>
    </row>
    <row r="17" spans="2:27">
      <c r="B17" s="38">
        <v>40701</v>
      </c>
      <c r="C17" s="42">
        <v>1831.8273805978265</v>
      </c>
      <c r="D17" s="42">
        <v>851.82738059782582</v>
      </c>
      <c r="E17" s="18">
        <v>17.006756398809525</v>
      </c>
      <c r="F17" s="40">
        <f t="shared" si="0"/>
        <v>245</v>
      </c>
      <c r="G17" s="13">
        <f t="shared" si="1"/>
        <v>114.3</v>
      </c>
      <c r="H17" s="13">
        <f t="shared" si="2"/>
        <v>43.489999999999995</v>
      </c>
      <c r="I17" s="21">
        <v>84</v>
      </c>
      <c r="J17" s="16">
        <v>6</v>
      </c>
      <c r="K17" s="21">
        <v>148.5</v>
      </c>
      <c r="L17" s="18">
        <v>8.66</v>
      </c>
      <c r="M17" s="18">
        <v>1.96</v>
      </c>
      <c r="N17" s="18">
        <v>43.5</v>
      </c>
      <c r="O17" s="18">
        <v>2.2999999999999998</v>
      </c>
      <c r="P17" s="18">
        <v>18.670000000000002</v>
      </c>
      <c r="Q17" s="18">
        <v>3.21</v>
      </c>
      <c r="R17" s="18">
        <v>10</v>
      </c>
      <c r="S17" s="18">
        <v>16.399999999999999</v>
      </c>
      <c r="T17" s="18">
        <v>1.39</v>
      </c>
      <c r="U17" s="18">
        <v>0.43</v>
      </c>
      <c r="V17" s="18">
        <v>26.56</v>
      </c>
      <c r="W17" s="18">
        <v>9.9700000000000006</v>
      </c>
      <c r="X17" s="18">
        <v>44.6</v>
      </c>
      <c r="Y17" s="18">
        <v>24.7</v>
      </c>
      <c r="Z17" s="18">
        <v>14.42</v>
      </c>
      <c r="AA17" s="18">
        <v>3.22</v>
      </c>
    </row>
    <row r="18" spans="2:27">
      <c r="B18" s="38">
        <v>40491</v>
      </c>
      <c r="C18" s="42">
        <v>447.12726192028981</v>
      </c>
      <c r="D18" s="42">
        <v>307.12726192028987</v>
      </c>
      <c r="E18" s="18">
        <v>12.775064626293995</v>
      </c>
      <c r="F18" s="40">
        <f t="shared" si="0"/>
        <v>35</v>
      </c>
      <c r="G18" s="13">
        <f t="shared" si="1"/>
        <v>2.5</v>
      </c>
      <c r="H18" s="13">
        <f t="shared" si="2"/>
        <v>0.35</v>
      </c>
      <c r="I18" s="21">
        <v>32</v>
      </c>
      <c r="J18" s="16">
        <v>3</v>
      </c>
      <c r="K18" s="21">
        <v>10.52</v>
      </c>
      <c r="L18" s="18">
        <v>1.5</v>
      </c>
      <c r="M18" s="18">
        <v>0.25</v>
      </c>
      <c r="N18" s="18"/>
      <c r="O18" s="18"/>
      <c r="P18" s="18">
        <v>1</v>
      </c>
      <c r="Q18" s="18">
        <v>0.1</v>
      </c>
      <c r="R18" s="18">
        <v>5.4</v>
      </c>
      <c r="S18" s="18"/>
      <c r="T18" s="18"/>
      <c r="U18" s="18"/>
      <c r="V18" s="18"/>
      <c r="W18" s="18"/>
      <c r="X18" s="18"/>
      <c r="Y18" s="18"/>
      <c r="Z18" s="18"/>
      <c r="AA18" s="18"/>
    </row>
    <row r="19" spans="2:27">
      <c r="B19" s="38">
        <v>40505</v>
      </c>
      <c r="C19" s="42">
        <v>567.19216086956521</v>
      </c>
      <c r="D19" s="42">
        <v>371.19216086956516</v>
      </c>
      <c r="E19" s="18">
        <v>8.5760642106625244</v>
      </c>
      <c r="F19" s="40">
        <f t="shared" si="0"/>
        <v>49</v>
      </c>
      <c r="G19" s="13">
        <f t="shared" si="1"/>
        <v>2.7</v>
      </c>
      <c r="H19" s="13">
        <f t="shared" si="2"/>
        <v>0.39</v>
      </c>
      <c r="I19" s="21">
        <v>28.5</v>
      </c>
      <c r="J19" s="16">
        <v>4</v>
      </c>
      <c r="K19" s="21">
        <v>20.7</v>
      </c>
      <c r="L19" s="18">
        <v>1.86</v>
      </c>
      <c r="M19" s="18">
        <v>0.28000000000000003</v>
      </c>
      <c r="N19" s="18">
        <v>24.3</v>
      </c>
      <c r="O19" s="18">
        <v>1</v>
      </c>
      <c r="P19" s="18">
        <v>0.84</v>
      </c>
      <c r="Q19" s="18">
        <v>0.11</v>
      </c>
      <c r="R19" s="18">
        <v>5.85</v>
      </c>
      <c r="S19" s="18"/>
      <c r="T19" s="18"/>
      <c r="U19" s="18"/>
      <c r="V19" s="18"/>
      <c r="W19" s="18"/>
      <c r="X19" s="18"/>
      <c r="Y19" s="18"/>
      <c r="Z19" s="18"/>
      <c r="AA19" s="18"/>
    </row>
    <row r="20" spans="2:27">
      <c r="B20" s="38">
        <v>40519</v>
      </c>
      <c r="C20" s="42">
        <v>666.02642878623192</v>
      </c>
      <c r="D20" s="42">
        <v>414.02642878623175</v>
      </c>
      <c r="E20" s="18">
        <v>7.0595905654761912</v>
      </c>
      <c r="F20" s="40">
        <f t="shared" si="0"/>
        <v>63</v>
      </c>
      <c r="G20" s="13">
        <f t="shared" si="1"/>
        <v>4.0599999999999996</v>
      </c>
      <c r="H20" s="13">
        <f t="shared" si="2"/>
        <v>0.60000000000000009</v>
      </c>
      <c r="I20" s="21">
        <v>31</v>
      </c>
      <c r="J20" s="16">
        <v>5</v>
      </c>
      <c r="K20" s="21">
        <v>34.11</v>
      </c>
      <c r="L20" s="18">
        <v>2.63</v>
      </c>
      <c r="M20" s="18">
        <v>0.4</v>
      </c>
      <c r="N20" s="18">
        <v>25.5</v>
      </c>
      <c r="O20" s="18">
        <v>1.2</v>
      </c>
      <c r="P20" s="18">
        <v>1.43</v>
      </c>
      <c r="Q20" s="18">
        <v>0.2</v>
      </c>
      <c r="R20" s="18">
        <v>6.55</v>
      </c>
      <c r="S20" s="18"/>
      <c r="T20" s="18"/>
      <c r="U20" s="18"/>
      <c r="V20" s="18"/>
      <c r="W20" s="18"/>
      <c r="X20" s="18"/>
      <c r="Y20" s="18"/>
      <c r="Z20" s="18"/>
      <c r="AA20" s="18"/>
    </row>
    <row r="21" spans="2:27">
      <c r="B21" s="38">
        <v>40533</v>
      </c>
      <c r="C21" s="42">
        <v>722.5320283695653</v>
      </c>
      <c r="D21" s="42">
        <v>414.53202836956501</v>
      </c>
      <c r="E21" s="18">
        <v>4.0361142559523815</v>
      </c>
      <c r="F21" s="40">
        <f t="shared" si="0"/>
        <v>77</v>
      </c>
      <c r="G21" s="13">
        <f t="shared" si="1"/>
        <v>9.76</v>
      </c>
      <c r="H21" s="13">
        <f t="shared" si="2"/>
        <v>1.5299999999999998</v>
      </c>
      <c r="I21" s="21">
        <v>50.4</v>
      </c>
      <c r="J21" s="16">
        <v>5</v>
      </c>
      <c r="K21" s="21">
        <v>70.25</v>
      </c>
      <c r="L21" s="18">
        <v>5.85</v>
      </c>
      <c r="M21" s="18">
        <v>0.95</v>
      </c>
      <c r="N21" s="18">
        <v>42.3</v>
      </c>
      <c r="O21" s="18">
        <v>1.6</v>
      </c>
      <c r="P21" s="18">
        <v>3.91</v>
      </c>
      <c r="Q21" s="18">
        <v>0.57999999999999996</v>
      </c>
      <c r="R21" s="18">
        <v>8.3500000000000014</v>
      </c>
      <c r="S21" s="18"/>
      <c r="T21" s="18"/>
      <c r="U21" s="18"/>
      <c r="V21" s="18"/>
      <c r="W21" s="18"/>
      <c r="X21" s="18"/>
      <c r="Y21" s="18"/>
      <c r="Z21" s="18"/>
      <c r="AA21" s="18"/>
    </row>
    <row r="22" spans="2:27">
      <c r="B22" s="38">
        <v>40547</v>
      </c>
      <c r="C22" s="42">
        <v>726.36232920289865</v>
      </c>
      <c r="D22" s="42">
        <v>362.36232920289837</v>
      </c>
      <c r="E22" s="18">
        <v>0.27359291666666669</v>
      </c>
      <c r="F22" s="40">
        <f t="shared" si="0"/>
        <v>91</v>
      </c>
      <c r="G22" s="13">
        <f t="shared" si="1"/>
        <v>10.23</v>
      </c>
      <c r="H22" s="13">
        <f t="shared" si="2"/>
        <v>1.45</v>
      </c>
      <c r="I22" s="21">
        <v>51</v>
      </c>
      <c r="J22" s="16">
        <v>5</v>
      </c>
      <c r="K22" s="21">
        <v>74.69</v>
      </c>
      <c r="L22" s="18">
        <v>5.74</v>
      </c>
      <c r="M22" s="18">
        <v>0.86</v>
      </c>
      <c r="N22" s="18">
        <v>41.5</v>
      </c>
      <c r="O22" s="18">
        <v>1.4</v>
      </c>
      <c r="P22" s="18">
        <v>4.49</v>
      </c>
      <c r="Q22" s="18">
        <v>0.59</v>
      </c>
      <c r="R22" s="18">
        <v>8.85</v>
      </c>
      <c r="S22" s="18"/>
      <c r="T22" s="18"/>
      <c r="U22" s="18"/>
      <c r="V22" s="18"/>
      <c r="W22" s="18"/>
      <c r="X22" s="18"/>
      <c r="Y22" s="18"/>
      <c r="Z22" s="18"/>
      <c r="AA22" s="18"/>
    </row>
    <row r="23" spans="2:27">
      <c r="B23" s="38">
        <v>40561</v>
      </c>
      <c r="C23" s="42">
        <v>704.09989336956562</v>
      </c>
      <c r="D23" s="42">
        <v>284.09989336956494</v>
      </c>
      <c r="E23" s="18">
        <v>-1.5901739880952379</v>
      </c>
      <c r="F23" s="40">
        <f t="shared" si="0"/>
        <v>105</v>
      </c>
      <c r="G23" s="13">
        <f t="shared" si="1"/>
        <v>7.89</v>
      </c>
      <c r="H23" s="13">
        <f t="shared" si="2"/>
        <v>1.2799999999999998</v>
      </c>
      <c r="I23" s="21">
        <v>38</v>
      </c>
      <c r="J23" s="16">
        <v>5</v>
      </c>
      <c r="K23" s="21">
        <v>55.75</v>
      </c>
      <c r="L23" s="18">
        <v>4.13</v>
      </c>
      <c r="M23" s="18">
        <v>0.71</v>
      </c>
      <c r="N23" s="18">
        <v>32</v>
      </c>
      <c r="O23" s="18">
        <v>1.4</v>
      </c>
      <c r="P23" s="18">
        <v>3.76</v>
      </c>
      <c r="Q23" s="18">
        <v>0.56999999999999995</v>
      </c>
      <c r="R23" s="18">
        <v>8.4</v>
      </c>
      <c r="S23" s="18"/>
      <c r="T23" s="18"/>
      <c r="U23" s="18"/>
      <c r="V23" s="18"/>
      <c r="W23" s="18"/>
      <c r="X23" s="18"/>
      <c r="Y23" s="18"/>
      <c r="Z23" s="18"/>
      <c r="AA23" s="18"/>
    </row>
    <row r="24" spans="2:27">
      <c r="B24" s="38">
        <v>40575</v>
      </c>
      <c r="C24" s="42">
        <v>680.86908130434824</v>
      </c>
      <c r="D24" s="42">
        <v>204.86908130434756</v>
      </c>
      <c r="E24" s="18">
        <v>-1.6593437189440998</v>
      </c>
      <c r="F24" s="40">
        <f t="shared" si="0"/>
        <v>119</v>
      </c>
      <c r="G24" s="13">
        <f t="shared" si="1"/>
        <v>14.41</v>
      </c>
      <c r="H24" s="13">
        <f t="shared" si="2"/>
        <v>2.2400000000000002</v>
      </c>
      <c r="I24" s="21">
        <v>47.5</v>
      </c>
      <c r="J24" s="16">
        <v>6</v>
      </c>
      <c r="K24" s="21">
        <v>64.13</v>
      </c>
      <c r="L24" s="18">
        <v>6.62</v>
      </c>
      <c r="M24" s="18">
        <v>1.07</v>
      </c>
      <c r="N24" s="18">
        <v>39.5</v>
      </c>
      <c r="O24" s="18">
        <v>1.6</v>
      </c>
      <c r="P24" s="18">
        <v>7.79</v>
      </c>
      <c r="Q24" s="18">
        <v>1.17</v>
      </c>
      <c r="R24" s="18">
        <v>10.35</v>
      </c>
      <c r="S24" s="18"/>
      <c r="T24" s="18"/>
      <c r="U24" s="18"/>
      <c r="V24" s="18"/>
      <c r="W24" s="18"/>
      <c r="X24" s="18"/>
      <c r="Y24" s="18"/>
      <c r="Z24" s="18"/>
      <c r="AA24" s="18"/>
    </row>
    <row r="25" spans="2:27">
      <c r="B25" s="38">
        <v>40589</v>
      </c>
      <c r="C25" s="42">
        <v>697.69794960144975</v>
      </c>
      <c r="D25" s="42">
        <v>165.69794960144901</v>
      </c>
      <c r="E25" s="18">
        <v>1.2020620212215323</v>
      </c>
      <c r="F25" s="40">
        <f t="shared" si="0"/>
        <v>133</v>
      </c>
      <c r="G25" s="13">
        <f t="shared" si="1"/>
        <v>7.09</v>
      </c>
      <c r="H25" s="13">
        <f t="shared" si="2"/>
        <v>1.0499999999999998</v>
      </c>
      <c r="I25" s="21">
        <v>37.299999999999997</v>
      </c>
      <c r="J25" s="16">
        <v>5</v>
      </c>
      <c r="K25" s="21">
        <v>25.15</v>
      </c>
      <c r="L25" s="18">
        <v>2.75</v>
      </c>
      <c r="M25" s="18">
        <v>0.48</v>
      </c>
      <c r="N25" s="18">
        <v>29.2</v>
      </c>
      <c r="O25" s="18">
        <v>1.1000000000000001</v>
      </c>
      <c r="P25" s="18">
        <v>4.34</v>
      </c>
      <c r="Q25" s="18">
        <v>0.56999999999999995</v>
      </c>
      <c r="R25" s="18">
        <v>7.8</v>
      </c>
      <c r="S25" s="18"/>
      <c r="T25" s="18"/>
      <c r="U25" s="18"/>
      <c r="V25" s="18"/>
      <c r="W25" s="18"/>
      <c r="X25" s="18"/>
      <c r="Y25" s="18"/>
      <c r="Z25" s="18"/>
      <c r="AA25" s="18"/>
    </row>
    <row r="26" spans="2:27">
      <c r="B26" s="38">
        <v>40602</v>
      </c>
      <c r="C26" s="42">
        <v>774.00769059782647</v>
      </c>
      <c r="D26" s="42">
        <v>190.00769059782587</v>
      </c>
      <c r="E26" s="18">
        <v>5.869980076644369</v>
      </c>
      <c r="F26" s="40">
        <f t="shared" si="0"/>
        <v>146</v>
      </c>
      <c r="G26" s="13">
        <f t="shared" si="1"/>
        <v>25.810000000000002</v>
      </c>
      <c r="H26" s="13">
        <f t="shared" si="2"/>
        <v>2.73</v>
      </c>
      <c r="I26" s="21">
        <v>46</v>
      </c>
      <c r="J26" s="16">
        <v>7</v>
      </c>
      <c r="K26" s="21">
        <v>132.12</v>
      </c>
      <c r="L26" s="18">
        <v>12.58</v>
      </c>
      <c r="M26" s="18">
        <v>1.5</v>
      </c>
      <c r="N26" s="18">
        <v>47</v>
      </c>
      <c r="O26" s="18">
        <v>2.2999999999999998</v>
      </c>
      <c r="P26" s="18">
        <v>13.23</v>
      </c>
      <c r="Q26" s="18">
        <v>1.23</v>
      </c>
      <c r="R26" s="18">
        <v>13.350000000000001</v>
      </c>
      <c r="S26" s="18"/>
      <c r="T26" s="18"/>
      <c r="U26" s="18"/>
      <c r="V26" s="18"/>
      <c r="W26" s="18"/>
      <c r="X26" s="18"/>
      <c r="Y26" s="18"/>
      <c r="Z26" s="18"/>
      <c r="AA26" s="18"/>
    </row>
    <row r="27" spans="2:27">
      <c r="B27" s="38">
        <v>40617</v>
      </c>
      <c r="C27" s="42">
        <v>826.00033059782618</v>
      </c>
      <c r="D27" s="42">
        <v>182.00033059782587</v>
      </c>
      <c r="E27" s="18">
        <v>3.4661759999999995</v>
      </c>
      <c r="F27" s="40">
        <f t="shared" si="0"/>
        <v>161</v>
      </c>
      <c r="G27" s="13">
        <f t="shared" si="1"/>
        <v>29.67</v>
      </c>
      <c r="H27" s="13">
        <f t="shared" si="2"/>
        <v>3.6900000000000004</v>
      </c>
      <c r="I27" s="21">
        <v>59</v>
      </c>
      <c r="J27" s="16">
        <v>8</v>
      </c>
      <c r="K27" s="21">
        <v>147.55000000000001</v>
      </c>
      <c r="L27" s="18">
        <v>12.55</v>
      </c>
      <c r="M27" s="18">
        <v>1.83</v>
      </c>
      <c r="N27" s="18">
        <v>44.2</v>
      </c>
      <c r="O27" s="18">
        <v>2.2999999999999998</v>
      </c>
      <c r="P27" s="18">
        <v>17.12</v>
      </c>
      <c r="Q27" s="18">
        <v>1.86</v>
      </c>
      <c r="R27" s="18">
        <v>13</v>
      </c>
      <c r="S27" s="18"/>
      <c r="T27" s="18"/>
      <c r="U27" s="18"/>
      <c r="V27" s="18"/>
      <c r="W27" s="18"/>
      <c r="X27" s="18"/>
      <c r="Y27" s="18"/>
      <c r="Z27" s="18"/>
      <c r="AA27" s="18"/>
    </row>
    <row r="28" spans="2:27">
      <c r="B28" s="38">
        <v>40631</v>
      </c>
      <c r="C28" s="42">
        <v>888.01156684782609</v>
      </c>
      <c r="D28" s="42">
        <v>188.01156684782586</v>
      </c>
      <c r="E28" s="18">
        <v>4.4293740178571435</v>
      </c>
      <c r="F28" s="40">
        <f t="shared" si="0"/>
        <v>175</v>
      </c>
      <c r="G28" s="13">
        <f t="shared" si="1"/>
        <v>24.75</v>
      </c>
      <c r="H28" s="13">
        <f t="shared" si="2"/>
        <v>2.8899999999999997</v>
      </c>
      <c r="I28" s="21">
        <v>52.7</v>
      </c>
      <c r="J28" s="16">
        <v>7</v>
      </c>
      <c r="K28" s="21">
        <v>137.82</v>
      </c>
      <c r="L28" s="18">
        <v>9.94</v>
      </c>
      <c r="M28" s="18">
        <v>1.4</v>
      </c>
      <c r="N28" s="18">
        <v>37.5</v>
      </c>
      <c r="O28" s="18">
        <v>2.1</v>
      </c>
      <c r="P28" s="18">
        <v>13.62</v>
      </c>
      <c r="Q28" s="18">
        <v>1.36</v>
      </c>
      <c r="R28" s="18">
        <v>11.600000000000001</v>
      </c>
      <c r="S28" s="18">
        <v>10.5</v>
      </c>
      <c r="T28" s="18">
        <v>1.19</v>
      </c>
      <c r="U28" s="18">
        <v>0.13</v>
      </c>
      <c r="V28" s="18"/>
      <c r="W28" s="18"/>
      <c r="X28" s="18"/>
      <c r="Y28" s="18"/>
      <c r="Z28" s="18"/>
      <c r="AA28" s="18"/>
    </row>
    <row r="29" spans="2:27">
      <c r="B29" s="38">
        <v>40645</v>
      </c>
      <c r="C29" s="42">
        <v>1008.7226651811598</v>
      </c>
      <c r="D29" s="42">
        <v>252.72266518115916</v>
      </c>
      <c r="E29" s="18">
        <v>8.6222213095238107</v>
      </c>
      <c r="F29" s="40">
        <f t="shared" si="0"/>
        <v>189</v>
      </c>
      <c r="G29" s="13">
        <f t="shared" si="1"/>
        <v>51.489999999999995</v>
      </c>
      <c r="H29" s="13">
        <f t="shared" si="2"/>
        <v>7.38</v>
      </c>
      <c r="I29" s="21">
        <v>65.5</v>
      </c>
      <c r="J29" s="16">
        <v>8</v>
      </c>
      <c r="K29" s="21">
        <v>323.63</v>
      </c>
      <c r="L29" s="18">
        <v>22.08</v>
      </c>
      <c r="M29" s="18">
        <v>3.54</v>
      </c>
      <c r="N29" s="18">
        <v>44</v>
      </c>
      <c r="O29" s="18">
        <v>3.3</v>
      </c>
      <c r="P29" s="18">
        <v>26.58</v>
      </c>
      <c r="Q29" s="18">
        <v>3.4</v>
      </c>
      <c r="R29" s="18">
        <v>14.8</v>
      </c>
      <c r="S29" s="18">
        <v>17.5</v>
      </c>
      <c r="T29" s="18">
        <v>2.83</v>
      </c>
      <c r="U29" s="18">
        <v>0.44</v>
      </c>
      <c r="V29" s="18"/>
      <c r="W29" s="18"/>
      <c r="X29" s="18"/>
      <c r="Y29" s="18"/>
      <c r="Z29" s="18"/>
      <c r="AA29" s="18"/>
    </row>
    <row r="30" spans="2:27">
      <c r="B30" s="38">
        <v>40659</v>
      </c>
      <c r="C30" s="42">
        <v>1157.1313072644932</v>
      </c>
      <c r="D30" s="42">
        <v>345.13130726449248</v>
      </c>
      <c r="E30" s="18">
        <v>10.600617291666666</v>
      </c>
      <c r="F30" s="40">
        <f t="shared" si="0"/>
        <v>203</v>
      </c>
      <c r="G30" s="13">
        <f t="shared" si="1"/>
        <v>37.28</v>
      </c>
      <c r="H30" s="13">
        <f t="shared" si="2"/>
        <v>6.69</v>
      </c>
      <c r="I30" s="21">
        <v>73.8</v>
      </c>
      <c r="J30" s="16">
        <v>7</v>
      </c>
      <c r="K30" s="21">
        <v>213.29</v>
      </c>
      <c r="L30" s="18">
        <v>14.33</v>
      </c>
      <c r="M30" s="18">
        <v>2.4900000000000002</v>
      </c>
      <c r="N30" s="18">
        <v>44.7</v>
      </c>
      <c r="O30" s="18">
        <v>2.2000000000000002</v>
      </c>
      <c r="P30" s="18">
        <v>21.43</v>
      </c>
      <c r="Q30" s="18">
        <v>3.81</v>
      </c>
      <c r="R30" s="18">
        <v>11.3</v>
      </c>
      <c r="S30" s="18">
        <v>10</v>
      </c>
      <c r="T30" s="18">
        <v>1.52</v>
      </c>
      <c r="U30" s="18">
        <v>0.39</v>
      </c>
      <c r="V30" s="18"/>
      <c r="W30" s="18"/>
      <c r="X30" s="18"/>
      <c r="Y30" s="18"/>
      <c r="Z30" s="18"/>
      <c r="AA30" s="18"/>
    </row>
    <row r="31" spans="2:27">
      <c r="B31" s="38">
        <v>40672</v>
      </c>
      <c r="C31" s="42">
        <v>1345.8616347644934</v>
      </c>
      <c r="D31" s="42">
        <v>481.86163476449241</v>
      </c>
      <c r="E31" s="18">
        <v>14.5177175</v>
      </c>
      <c r="F31" s="40">
        <f t="shared" si="0"/>
        <v>216</v>
      </c>
      <c r="G31" s="13">
        <f t="shared" si="1"/>
        <v>108.53</v>
      </c>
      <c r="H31" s="13">
        <f t="shared" si="2"/>
        <v>42.370000000000005</v>
      </c>
      <c r="I31" s="21">
        <v>86</v>
      </c>
      <c r="J31" s="16">
        <v>5</v>
      </c>
      <c r="K31" s="21">
        <v>254.09</v>
      </c>
      <c r="L31" s="18">
        <v>19.88</v>
      </c>
      <c r="M31" s="18">
        <v>3.24</v>
      </c>
      <c r="N31" s="18">
        <v>51</v>
      </c>
      <c r="O31" s="18">
        <v>2.4</v>
      </c>
      <c r="P31" s="18">
        <v>27.6</v>
      </c>
      <c r="Q31" s="18">
        <v>4.6900000000000004</v>
      </c>
      <c r="R31" s="18">
        <v>12.899999999999999</v>
      </c>
      <c r="S31" s="18">
        <v>12</v>
      </c>
      <c r="T31" s="18">
        <v>7.25</v>
      </c>
      <c r="U31" s="18">
        <v>1.72</v>
      </c>
      <c r="V31" s="18">
        <v>15.18</v>
      </c>
      <c r="W31" s="18">
        <v>4.2300000000000004</v>
      </c>
      <c r="X31" s="18">
        <v>32.799999999999997</v>
      </c>
      <c r="Y31" s="18">
        <v>27.4</v>
      </c>
      <c r="Z31" s="18">
        <v>5.82</v>
      </c>
      <c r="AA31" s="18">
        <v>1.0900000000000001</v>
      </c>
    </row>
    <row r="32" spans="2:27">
      <c r="B32" s="38">
        <v>40687</v>
      </c>
      <c r="C32" s="42">
        <v>1593.7327910144934</v>
      </c>
      <c r="D32" s="42">
        <v>669.73279101449248</v>
      </c>
      <c r="E32" s="18">
        <v>16.524743749999999</v>
      </c>
      <c r="F32" s="40">
        <f t="shared" si="0"/>
        <v>231</v>
      </c>
      <c r="G32" s="13">
        <f t="shared" si="1"/>
        <v>122.64</v>
      </c>
      <c r="H32" s="13">
        <f t="shared" si="2"/>
        <v>46.120000000000005</v>
      </c>
      <c r="I32" s="21">
        <v>90</v>
      </c>
      <c r="J32" s="16">
        <v>6</v>
      </c>
      <c r="K32" s="21">
        <v>236.75</v>
      </c>
      <c r="L32" s="18">
        <v>15.53</v>
      </c>
      <c r="M32" s="18">
        <v>2.59</v>
      </c>
      <c r="N32" s="18">
        <v>46</v>
      </c>
      <c r="O32" s="18">
        <v>2.6</v>
      </c>
      <c r="P32" s="18">
        <v>33.9</v>
      </c>
      <c r="Q32" s="18">
        <v>5.82</v>
      </c>
      <c r="R32" s="18">
        <v>12.899999999999999</v>
      </c>
      <c r="S32" s="18">
        <v>10.4</v>
      </c>
      <c r="T32" s="18">
        <v>2.5099999999999998</v>
      </c>
      <c r="U32" s="18">
        <v>0.51</v>
      </c>
      <c r="V32" s="18">
        <v>23.08</v>
      </c>
      <c r="W32" s="18">
        <v>7.07</v>
      </c>
      <c r="X32" s="18">
        <v>37.700000000000003</v>
      </c>
      <c r="Y32" s="18">
        <v>28</v>
      </c>
      <c r="Z32" s="18">
        <v>9.92</v>
      </c>
      <c r="AA32" s="18">
        <v>2.13</v>
      </c>
    </row>
    <row r="33" spans="2:27">
      <c r="B33" s="38">
        <v>40701</v>
      </c>
      <c r="C33" s="42">
        <v>1831.8273805978265</v>
      </c>
      <c r="D33" s="42">
        <v>851.82738059782582</v>
      </c>
      <c r="E33" s="18">
        <v>17.006756398809525</v>
      </c>
      <c r="F33" s="40">
        <f t="shared" si="0"/>
        <v>245</v>
      </c>
      <c r="G33" s="13">
        <f t="shared" si="1"/>
        <v>101.11</v>
      </c>
      <c r="H33" s="13">
        <f t="shared" si="2"/>
        <v>37.69</v>
      </c>
      <c r="I33" s="21">
        <v>80.5</v>
      </c>
      <c r="J33" s="16">
        <v>6</v>
      </c>
      <c r="K33" s="21">
        <v>116.92</v>
      </c>
      <c r="L33" s="18">
        <v>7</v>
      </c>
      <c r="M33" s="18">
        <v>1.74</v>
      </c>
      <c r="N33" s="18">
        <v>43</v>
      </c>
      <c r="O33" s="18">
        <v>2.1</v>
      </c>
      <c r="P33" s="18">
        <v>16.63</v>
      </c>
      <c r="Q33" s="18">
        <v>2.77</v>
      </c>
      <c r="R33" s="18">
        <v>9.1999999999999993</v>
      </c>
      <c r="S33" s="18">
        <v>9.8000000000000007</v>
      </c>
      <c r="T33" s="18">
        <v>1.84</v>
      </c>
      <c r="U33" s="18">
        <v>0.48</v>
      </c>
      <c r="V33" s="18">
        <v>21.19</v>
      </c>
      <c r="W33" s="18">
        <v>8.0299999999999994</v>
      </c>
      <c r="X33" s="18">
        <v>41.4</v>
      </c>
      <c r="Y33" s="18">
        <v>21.8</v>
      </c>
      <c r="Z33" s="18">
        <v>13.05</v>
      </c>
      <c r="AA33" s="18">
        <v>2.87</v>
      </c>
    </row>
    <row r="34" spans="2:27">
      <c r="B34" s="38">
        <v>40491</v>
      </c>
      <c r="C34" s="42">
        <v>447.12726192028981</v>
      </c>
      <c r="D34" s="42">
        <v>307.12726192028987</v>
      </c>
      <c r="E34" s="18">
        <v>12.775064626293995</v>
      </c>
      <c r="F34" s="40">
        <f t="shared" si="0"/>
        <v>35</v>
      </c>
      <c r="G34" s="13">
        <f t="shared" si="1"/>
        <v>2.27</v>
      </c>
      <c r="H34" s="13">
        <f t="shared" si="2"/>
        <v>0.3</v>
      </c>
      <c r="I34" s="21">
        <v>22.9</v>
      </c>
      <c r="J34" s="16">
        <v>3</v>
      </c>
      <c r="K34" s="21">
        <v>8.35</v>
      </c>
      <c r="L34" s="18">
        <v>1.23</v>
      </c>
      <c r="M34" s="18">
        <v>0.18</v>
      </c>
      <c r="N34" s="18"/>
      <c r="O34" s="18"/>
      <c r="P34" s="18">
        <v>1.04</v>
      </c>
      <c r="Q34" s="18">
        <v>0.12</v>
      </c>
      <c r="R34" s="18">
        <v>6.9</v>
      </c>
      <c r="S34" s="18"/>
      <c r="T34" s="18"/>
      <c r="U34" s="18"/>
      <c r="V34" s="18"/>
      <c r="W34" s="18"/>
      <c r="X34" s="18"/>
      <c r="Y34" s="18"/>
      <c r="Z34" s="18"/>
      <c r="AA34" s="18"/>
    </row>
    <row r="35" spans="2:27">
      <c r="B35" s="38">
        <v>40505</v>
      </c>
      <c r="C35" s="42">
        <v>567.19216086956521</v>
      </c>
      <c r="D35" s="42">
        <v>371.19216086956516</v>
      </c>
      <c r="E35" s="18">
        <v>8.5760642106625244</v>
      </c>
      <c r="F35" s="40">
        <f t="shared" si="0"/>
        <v>49</v>
      </c>
      <c r="G35" s="13">
        <f t="shared" si="1"/>
        <v>1.82</v>
      </c>
      <c r="H35" s="13">
        <f t="shared" si="2"/>
        <v>0.29000000000000004</v>
      </c>
      <c r="I35" s="21">
        <v>25.3</v>
      </c>
      <c r="J35" s="16">
        <v>3</v>
      </c>
      <c r="K35" s="21">
        <v>8.25</v>
      </c>
      <c r="L35" s="18">
        <v>1.01</v>
      </c>
      <c r="M35" s="18">
        <v>0.19</v>
      </c>
      <c r="N35" s="18">
        <v>20.2</v>
      </c>
      <c r="O35" s="18">
        <v>0.8</v>
      </c>
      <c r="P35" s="18">
        <v>0.81</v>
      </c>
      <c r="Q35" s="18">
        <v>0.1</v>
      </c>
      <c r="R35" s="18">
        <v>4.9000000000000004</v>
      </c>
      <c r="S35" s="18"/>
      <c r="T35" s="18"/>
      <c r="U35" s="18"/>
      <c r="V35" s="18"/>
      <c r="W35" s="18"/>
      <c r="X35" s="18"/>
      <c r="Y35" s="18"/>
      <c r="Z35" s="18"/>
      <c r="AA35" s="18"/>
    </row>
    <row r="36" spans="2:27">
      <c r="B36" s="38">
        <v>40519</v>
      </c>
      <c r="C36" s="42">
        <v>666.02642878623192</v>
      </c>
      <c r="D36" s="42">
        <v>414.02642878623175</v>
      </c>
      <c r="E36" s="18">
        <v>7.0595905654761912</v>
      </c>
      <c r="F36" s="40">
        <f t="shared" si="0"/>
        <v>63</v>
      </c>
      <c r="G36" s="13">
        <f t="shared" si="1"/>
        <v>1.0699999999999998</v>
      </c>
      <c r="H36" s="13">
        <f t="shared" si="2"/>
        <v>0.2</v>
      </c>
      <c r="I36" s="21">
        <v>17.5</v>
      </c>
      <c r="J36" s="16">
        <v>3</v>
      </c>
      <c r="K36" s="21">
        <v>4.5199999999999996</v>
      </c>
      <c r="L36" s="18">
        <v>0.69</v>
      </c>
      <c r="M36" s="18">
        <v>0.1</v>
      </c>
      <c r="N36" s="18">
        <v>13.7</v>
      </c>
      <c r="O36" s="18">
        <v>0.7</v>
      </c>
      <c r="P36" s="18">
        <v>0.38</v>
      </c>
      <c r="Q36" s="18">
        <v>0.1</v>
      </c>
      <c r="R36" s="18">
        <v>3.8499999999999996</v>
      </c>
      <c r="S36" s="18"/>
      <c r="T36" s="18"/>
      <c r="U36" s="18"/>
      <c r="V36" s="18"/>
      <c r="W36" s="18"/>
      <c r="X36" s="18"/>
      <c r="Y36" s="18"/>
      <c r="Z36" s="18"/>
      <c r="AA36" s="18"/>
    </row>
    <row r="37" spans="2:27">
      <c r="B37" s="38">
        <v>40533</v>
      </c>
      <c r="C37" s="42">
        <v>722.5320283695653</v>
      </c>
      <c r="D37" s="42">
        <v>414.53202836956501</v>
      </c>
      <c r="E37" s="18">
        <v>4.0361142559523815</v>
      </c>
      <c r="F37" s="40">
        <f t="shared" si="0"/>
        <v>77</v>
      </c>
      <c r="G37" s="13">
        <f t="shared" si="1"/>
        <v>3.8100000000000005</v>
      </c>
      <c r="H37" s="13">
        <f t="shared" si="2"/>
        <v>0.63</v>
      </c>
      <c r="I37" s="21">
        <v>36</v>
      </c>
      <c r="J37" s="16">
        <v>5</v>
      </c>
      <c r="K37" s="21">
        <v>26.74</v>
      </c>
      <c r="L37" s="18">
        <v>2.4700000000000002</v>
      </c>
      <c r="M37" s="18">
        <v>0.42</v>
      </c>
      <c r="N37" s="18">
        <v>30.5</v>
      </c>
      <c r="O37" s="18">
        <v>0.9</v>
      </c>
      <c r="P37" s="18">
        <v>1.34</v>
      </c>
      <c r="Q37" s="18">
        <v>0.21</v>
      </c>
      <c r="R37" s="18">
        <v>5.65</v>
      </c>
      <c r="S37" s="18"/>
      <c r="T37" s="18"/>
      <c r="U37" s="18"/>
      <c r="V37" s="18"/>
      <c r="W37" s="18"/>
      <c r="X37" s="18"/>
      <c r="Y37" s="18"/>
      <c r="Z37" s="18"/>
      <c r="AA37" s="18"/>
    </row>
    <row r="38" spans="2:27">
      <c r="B38" s="38">
        <v>40547</v>
      </c>
      <c r="C38" s="42">
        <v>726.36232920289865</v>
      </c>
      <c r="D38" s="42">
        <v>362.36232920289837</v>
      </c>
      <c r="E38" s="18">
        <v>0.27359291666666669</v>
      </c>
      <c r="F38" s="40">
        <f t="shared" si="0"/>
        <v>91</v>
      </c>
      <c r="G38" s="13">
        <f t="shared" si="1"/>
        <v>8.35</v>
      </c>
      <c r="H38" s="13">
        <f t="shared" si="2"/>
        <v>1.1000000000000001</v>
      </c>
      <c r="I38" s="21">
        <v>39</v>
      </c>
      <c r="J38" s="16">
        <v>5</v>
      </c>
      <c r="K38" s="21">
        <v>62.56</v>
      </c>
      <c r="L38" s="18">
        <v>4.75</v>
      </c>
      <c r="M38" s="18">
        <v>0.67</v>
      </c>
      <c r="N38" s="18">
        <v>31.5</v>
      </c>
      <c r="O38" s="18">
        <v>1.4</v>
      </c>
      <c r="P38" s="18">
        <v>3.6</v>
      </c>
      <c r="Q38" s="18">
        <v>0.43</v>
      </c>
      <c r="R38" s="18">
        <v>8.5</v>
      </c>
      <c r="S38" s="18"/>
      <c r="T38" s="18"/>
      <c r="U38" s="18"/>
      <c r="V38" s="18"/>
      <c r="W38" s="18"/>
      <c r="X38" s="18"/>
      <c r="Y38" s="18"/>
      <c r="Z38" s="18"/>
      <c r="AA38" s="18"/>
    </row>
    <row r="39" spans="2:27">
      <c r="B39" s="38">
        <v>40561</v>
      </c>
      <c r="C39" s="42">
        <v>704.09989336956562</v>
      </c>
      <c r="D39" s="42">
        <v>284.09989336956494</v>
      </c>
      <c r="E39" s="18">
        <v>-1.5901739880952379</v>
      </c>
      <c r="F39" s="40">
        <f t="shared" si="0"/>
        <v>105</v>
      </c>
      <c r="G39" s="13">
        <f t="shared" si="1"/>
        <v>4.9000000000000004</v>
      </c>
      <c r="H39" s="13">
        <f t="shared" si="2"/>
        <v>0.77</v>
      </c>
      <c r="I39" s="21">
        <v>33.200000000000003</v>
      </c>
      <c r="J39" s="16">
        <v>4</v>
      </c>
      <c r="K39" s="21">
        <v>24.8</v>
      </c>
      <c r="L39" s="18">
        <v>2.02</v>
      </c>
      <c r="M39" s="18">
        <v>0.32</v>
      </c>
      <c r="N39" s="18">
        <v>26.5</v>
      </c>
      <c r="O39" s="18">
        <v>1.1000000000000001</v>
      </c>
      <c r="P39" s="18">
        <v>2.88</v>
      </c>
      <c r="Q39" s="18">
        <v>0.45</v>
      </c>
      <c r="R39" s="18">
        <v>7.35</v>
      </c>
      <c r="S39" s="18"/>
      <c r="T39" s="18"/>
      <c r="U39" s="18"/>
      <c r="V39" s="18"/>
      <c r="W39" s="18"/>
      <c r="X39" s="18"/>
      <c r="Y39" s="18"/>
      <c r="Z39" s="18"/>
      <c r="AA39" s="18"/>
    </row>
    <row r="40" spans="2:27">
      <c r="B40" s="38">
        <v>40575</v>
      </c>
      <c r="C40" s="42">
        <v>680.86908130434824</v>
      </c>
      <c r="D40" s="42">
        <v>204.86908130434756</v>
      </c>
      <c r="E40" s="18">
        <v>-1.6593437189440998</v>
      </c>
      <c r="F40" s="40">
        <f t="shared" si="0"/>
        <v>119</v>
      </c>
      <c r="G40" s="13">
        <f t="shared" si="1"/>
        <v>11.94</v>
      </c>
      <c r="H40" s="13">
        <f t="shared" si="2"/>
        <v>1.7999999999999998</v>
      </c>
      <c r="I40" s="21">
        <v>44</v>
      </c>
      <c r="J40" s="16">
        <v>5</v>
      </c>
      <c r="K40" s="21">
        <v>46.92</v>
      </c>
      <c r="L40" s="18">
        <v>5.09</v>
      </c>
      <c r="M40" s="18">
        <v>0.84</v>
      </c>
      <c r="N40" s="18">
        <v>34.200000000000003</v>
      </c>
      <c r="O40" s="18">
        <v>1.4</v>
      </c>
      <c r="P40" s="18">
        <v>6.85</v>
      </c>
      <c r="Q40" s="18">
        <v>0.96</v>
      </c>
      <c r="R40" s="18">
        <v>9.8500000000000014</v>
      </c>
      <c r="S40" s="18"/>
      <c r="T40" s="18"/>
      <c r="U40" s="18"/>
      <c r="V40" s="18"/>
      <c r="W40" s="18"/>
      <c r="X40" s="18"/>
      <c r="Y40" s="18"/>
      <c r="Z40" s="18"/>
      <c r="AA40" s="18"/>
    </row>
    <row r="41" spans="2:27">
      <c r="B41" s="38">
        <v>40589</v>
      </c>
      <c r="C41" s="42">
        <v>697.69794960144975</v>
      </c>
      <c r="D41" s="42">
        <v>165.69794960144901</v>
      </c>
      <c r="E41" s="18">
        <v>1.2020620212215323</v>
      </c>
      <c r="F41" s="40">
        <f t="shared" si="0"/>
        <v>133</v>
      </c>
      <c r="G41" s="13">
        <f t="shared" si="1"/>
        <v>8.67</v>
      </c>
      <c r="H41" s="13">
        <f t="shared" si="2"/>
        <v>1.26</v>
      </c>
      <c r="I41" s="21">
        <v>35.5</v>
      </c>
      <c r="J41" s="16">
        <v>5</v>
      </c>
      <c r="K41" s="21">
        <v>45.48</v>
      </c>
      <c r="L41" s="18">
        <v>3.94</v>
      </c>
      <c r="M41" s="18">
        <v>0.65</v>
      </c>
      <c r="N41" s="18">
        <v>28</v>
      </c>
      <c r="O41" s="18">
        <v>1.5</v>
      </c>
      <c r="P41" s="18">
        <v>4.7300000000000004</v>
      </c>
      <c r="Q41" s="18">
        <v>0.61</v>
      </c>
      <c r="R41" s="18">
        <v>8.8500000000000014</v>
      </c>
      <c r="S41" s="18"/>
      <c r="T41" s="18"/>
      <c r="U41" s="18"/>
      <c r="V41" s="18"/>
      <c r="W41" s="18"/>
      <c r="X41" s="18"/>
      <c r="Y41" s="18"/>
      <c r="Z41" s="18"/>
      <c r="AA41" s="18"/>
    </row>
    <row r="42" spans="2:27">
      <c r="B42" s="38">
        <v>40602</v>
      </c>
      <c r="C42" s="42">
        <v>774.00769059782647</v>
      </c>
      <c r="D42" s="42">
        <v>190.00769059782587</v>
      </c>
      <c r="E42" s="18">
        <v>5.869980076644369</v>
      </c>
      <c r="F42" s="40">
        <f t="shared" si="0"/>
        <v>146</v>
      </c>
      <c r="G42" s="13">
        <f t="shared" si="1"/>
        <v>25.18</v>
      </c>
      <c r="H42" s="13">
        <f t="shared" si="2"/>
        <v>2.7199999999999998</v>
      </c>
      <c r="I42" s="21">
        <v>47.7</v>
      </c>
      <c r="J42" s="16">
        <v>7</v>
      </c>
      <c r="K42" s="21">
        <v>112.79</v>
      </c>
      <c r="L42" s="18">
        <v>11.18</v>
      </c>
      <c r="M42" s="18">
        <v>1.31</v>
      </c>
      <c r="N42" s="18">
        <v>37</v>
      </c>
      <c r="O42" s="18">
        <v>2.1</v>
      </c>
      <c r="P42" s="18">
        <v>14</v>
      </c>
      <c r="Q42" s="18">
        <v>1.41</v>
      </c>
      <c r="R42" s="18">
        <v>12.55</v>
      </c>
      <c r="S42" s="18"/>
      <c r="T42" s="18"/>
      <c r="U42" s="18"/>
      <c r="V42" s="18"/>
      <c r="W42" s="18"/>
      <c r="X42" s="18"/>
      <c r="Y42" s="18"/>
      <c r="Z42" s="18"/>
      <c r="AA42" s="18"/>
    </row>
    <row r="43" spans="2:27">
      <c r="B43" s="38">
        <v>40617</v>
      </c>
      <c r="C43" s="42">
        <v>826.00033059782618</v>
      </c>
      <c r="D43" s="42">
        <v>182.00033059782587</v>
      </c>
      <c r="E43" s="18">
        <v>3.4661759999999995</v>
      </c>
      <c r="F43" s="40">
        <f t="shared" si="0"/>
        <v>161</v>
      </c>
      <c r="G43" s="13">
        <f t="shared" si="1"/>
        <v>16.52</v>
      </c>
      <c r="H43" s="13">
        <f t="shared" si="2"/>
        <v>2.16</v>
      </c>
      <c r="I43" s="21">
        <v>45.5</v>
      </c>
      <c r="J43" s="16">
        <v>7</v>
      </c>
      <c r="K43" s="21">
        <v>99.86</v>
      </c>
      <c r="L43" s="18">
        <v>7.39</v>
      </c>
      <c r="M43" s="18">
        <v>1.1000000000000001</v>
      </c>
      <c r="N43" s="18">
        <v>32.700000000000003</v>
      </c>
      <c r="O43" s="18">
        <v>1.9</v>
      </c>
      <c r="P43" s="18">
        <v>9.1300000000000008</v>
      </c>
      <c r="Q43" s="18">
        <v>1.06</v>
      </c>
      <c r="R43" s="18">
        <v>10.65</v>
      </c>
      <c r="S43" s="18"/>
      <c r="T43" s="18"/>
      <c r="U43" s="18"/>
      <c r="V43" s="18"/>
      <c r="W43" s="18"/>
      <c r="X43" s="18"/>
      <c r="Y43" s="18"/>
      <c r="Z43" s="18"/>
      <c r="AA43" s="18"/>
    </row>
    <row r="44" spans="2:27">
      <c r="B44" s="38">
        <v>40631</v>
      </c>
      <c r="C44" s="42">
        <v>888.01156684782609</v>
      </c>
      <c r="D44" s="42">
        <v>188.01156684782586</v>
      </c>
      <c r="E44" s="18">
        <v>4.4293740178571435</v>
      </c>
      <c r="F44" s="40">
        <f t="shared" si="0"/>
        <v>175</v>
      </c>
      <c r="G44" s="13">
        <f t="shared" si="1"/>
        <v>18.8</v>
      </c>
      <c r="H44" s="13">
        <f t="shared" si="2"/>
        <v>2.3199999999999998</v>
      </c>
      <c r="I44" s="21">
        <v>49.8</v>
      </c>
      <c r="J44" s="16">
        <v>6</v>
      </c>
      <c r="K44" s="21">
        <v>95.99</v>
      </c>
      <c r="L44" s="18">
        <v>6.73</v>
      </c>
      <c r="M44" s="18">
        <v>0.97</v>
      </c>
      <c r="N44" s="18">
        <v>31.5</v>
      </c>
      <c r="O44" s="18">
        <v>1.8</v>
      </c>
      <c r="P44" s="18">
        <v>10.199999999999999</v>
      </c>
      <c r="Q44" s="18">
        <v>1.1299999999999999</v>
      </c>
      <c r="R44" s="18">
        <v>8.35</v>
      </c>
      <c r="S44" s="18">
        <v>10.5</v>
      </c>
      <c r="T44" s="18">
        <v>1.87</v>
      </c>
      <c r="U44" s="18">
        <v>0.22</v>
      </c>
      <c r="V44" s="18"/>
      <c r="W44" s="18"/>
      <c r="X44" s="18"/>
      <c r="Y44" s="18"/>
      <c r="Z44" s="18"/>
      <c r="AA44" s="18"/>
    </row>
    <row r="45" spans="2:27">
      <c r="B45" s="38">
        <v>40645</v>
      </c>
      <c r="C45" s="42">
        <v>1008.7226651811598</v>
      </c>
      <c r="D45" s="42">
        <v>252.72266518115916</v>
      </c>
      <c r="E45" s="18">
        <v>8.6222213095238107</v>
      </c>
      <c r="F45" s="40">
        <f t="shared" si="0"/>
        <v>189</v>
      </c>
      <c r="G45" s="13">
        <f t="shared" si="1"/>
        <v>42.83</v>
      </c>
      <c r="H45" s="13">
        <f t="shared" si="2"/>
        <v>5.68</v>
      </c>
      <c r="I45" s="21">
        <v>65.2</v>
      </c>
      <c r="J45" s="16">
        <v>8</v>
      </c>
      <c r="K45" s="21">
        <v>282.47000000000003</v>
      </c>
      <c r="L45" s="18">
        <v>19.23</v>
      </c>
      <c r="M45" s="18">
        <v>2.88</v>
      </c>
      <c r="N45" s="18">
        <v>44</v>
      </c>
      <c r="O45" s="18">
        <v>2.5</v>
      </c>
      <c r="P45" s="18">
        <v>21.94</v>
      </c>
      <c r="Q45" s="18">
        <v>2.58</v>
      </c>
      <c r="R45" s="18">
        <v>13.2</v>
      </c>
      <c r="S45" s="18">
        <v>11.3</v>
      </c>
      <c r="T45" s="18">
        <v>1.66</v>
      </c>
      <c r="U45" s="18">
        <v>0.22</v>
      </c>
      <c r="V45" s="18"/>
      <c r="W45" s="18"/>
      <c r="X45" s="18"/>
      <c r="Y45" s="18"/>
      <c r="Z45" s="18"/>
      <c r="AA45" s="18"/>
    </row>
    <row r="46" spans="2:27">
      <c r="B46" s="38">
        <v>40659</v>
      </c>
      <c r="C46" s="42">
        <v>1157.1313072644932</v>
      </c>
      <c r="D46" s="42">
        <v>345.13130726449248</v>
      </c>
      <c r="E46" s="18">
        <v>10.600617291666666</v>
      </c>
      <c r="F46" s="40">
        <f t="shared" si="0"/>
        <v>203</v>
      </c>
      <c r="G46" s="13">
        <f t="shared" si="1"/>
        <v>25.86</v>
      </c>
      <c r="H46" s="13">
        <f t="shared" si="2"/>
        <v>4.25</v>
      </c>
      <c r="I46" s="21">
        <v>63.5</v>
      </c>
      <c r="J46" s="16">
        <v>7</v>
      </c>
      <c r="K46" s="21">
        <v>129.78</v>
      </c>
      <c r="L46" s="18">
        <v>9.3699999999999992</v>
      </c>
      <c r="M46" s="18">
        <v>1.61</v>
      </c>
      <c r="N46" s="18">
        <v>36.799999999999997</v>
      </c>
      <c r="O46" s="18">
        <v>1.9</v>
      </c>
      <c r="P46" s="18">
        <v>14.88</v>
      </c>
      <c r="Q46" s="18">
        <v>2.23</v>
      </c>
      <c r="R46" s="18">
        <v>9.75</v>
      </c>
      <c r="S46" s="18">
        <v>15.3</v>
      </c>
      <c r="T46" s="18">
        <v>1.61</v>
      </c>
      <c r="U46" s="18">
        <v>0.41</v>
      </c>
      <c r="V46" s="18"/>
      <c r="W46" s="18"/>
      <c r="X46" s="18"/>
      <c r="Y46" s="18"/>
      <c r="Z46" s="18"/>
      <c r="AA46" s="18"/>
    </row>
    <row r="47" spans="2:27">
      <c r="B47" s="38">
        <v>40672</v>
      </c>
      <c r="C47" s="42">
        <v>1345.8616347644934</v>
      </c>
      <c r="D47" s="42">
        <v>481.86163476449241</v>
      </c>
      <c r="E47" s="18">
        <v>14.5177175</v>
      </c>
      <c r="F47" s="40">
        <f t="shared" si="0"/>
        <v>216</v>
      </c>
      <c r="G47" s="13">
        <f t="shared" si="1"/>
        <v>118.5</v>
      </c>
      <c r="H47" s="13">
        <f t="shared" si="2"/>
        <v>44.519999999999996</v>
      </c>
      <c r="I47" s="21">
        <v>79</v>
      </c>
      <c r="J47" s="16">
        <v>7</v>
      </c>
      <c r="K47" s="21">
        <v>352.78</v>
      </c>
      <c r="L47" s="18">
        <v>25.5</v>
      </c>
      <c r="M47" s="18">
        <v>4.7</v>
      </c>
      <c r="N47" s="18">
        <v>49</v>
      </c>
      <c r="O47" s="18">
        <v>2.6</v>
      </c>
      <c r="P47" s="18">
        <v>26.66</v>
      </c>
      <c r="Q47" s="18">
        <v>5.25</v>
      </c>
      <c r="R47" s="18">
        <v>13.4</v>
      </c>
      <c r="S47" s="18">
        <v>14.8</v>
      </c>
      <c r="T47" s="18">
        <v>2.27</v>
      </c>
      <c r="U47" s="18">
        <v>0.6</v>
      </c>
      <c r="V47" s="18">
        <v>19.59</v>
      </c>
      <c r="W47" s="18">
        <v>5.56</v>
      </c>
      <c r="X47" s="18">
        <v>38.200000000000003</v>
      </c>
      <c r="Y47" s="18">
        <v>27</v>
      </c>
      <c r="Z47" s="18">
        <v>6.28</v>
      </c>
      <c r="AA47" s="18">
        <v>1.41</v>
      </c>
    </row>
    <row r="48" spans="2:27">
      <c r="B48" s="38">
        <v>40687</v>
      </c>
      <c r="C48" s="42">
        <v>1593.7327910144934</v>
      </c>
      <c r="D48" s="42">
        <v>669.73279101449248</v>
      </c>
      <c r="E48" s="18">
        <v>16.524743749999999</v>
      </c>
      <c r="F48" s="40">
        <f t="shared" si="0"/>
        <v>231</v>
      </c>
      <c r="G48" s="13">
        <f t="shared" si="1"/>
        <v>103.47</v>
      </c>
      <c r="H48" s="13">
        <f t="shared" si="2"/>
        <v>39.11</v>
      </c>
      <c r="I48" s="21">
        <v>81.7</v>
      </c>
      <c r="J48" s="16">
        <v>5</v>
      </c>
      <c r="K48" s="21">
        <v>166.75</v>
      </c>
      <c r="L48" s="18">
        <v>10.7</v>
      </c>
      <c r="M48" s="18">
        <v>1.72</v>
      </c>
      <c r="N48" s="18">
        <v>44</v>
      </c>
      <c r="O48" s="18">
        <v>2.2000000000000002</v>
      </c>
      <c r="P48" s="18">
        <v>21.83</v>
      </c>
      <c r="Q48" s="18">
        <v>3.86</v>
      </c>
      <c r="R48" s="18">
        <v>10.050000000000001</v>
      </c>
      <c r="S48" s="18">
        <v>12</v>
      </c>
      <c r="T48" s="18">
        <v>3.17</v>
      </c>
      <c r="U48" s="18">
        <v>0.53</v>
      </c>
      <c r="V48" s="18">
        <v>17.38</v>
      </c>
      <c r="W48" s="18">
        <v>5.56</v>
      </c>
      <c r="X48" s="18">
        <v>42.2</v>
      </c>
      <c r="Y48" s="18">
        <v>25.7</v>
      </c>
      <c r="Z48" s="18">
        <v>8.19</v>
      </c>
      <c r="AA48" s="18">
        <v>1.74</v>
      </c>
    </row>
    <row r="49" spans="2:27">
      <c r="B49" s="38">
        <v>40701</v>
      </c>
      <c r="C49" s="42">
        <v>1831.8273805978265</v>
      </c>
      <c r="D49" s="42">
        <v>851.82738059782582</v>
      </c>
      <c r="E49" s="18">
        <v>17.006756398809525</v>
      </c>
      <c r="F49" s="40">
        <f t="shared" si="0"/>
        <v>245</v>
      </c>
      <c r="G49" s="13">
        <f t="shared" si="1"/>
        <v>106.67999999999999</v>
      </c>
      <c r="H49" s="13">
        <f t="shared" si="2"/>
        <v>41.150000000000006</v>
      </c>
      <c r="I49" s="21">
        <v>77</v>
      </c>
      <c r="J49" s="16">
        <v>4</v>
      </c>
      <c r="K49" s="21">
        <v>116.7</v>
      </c>
      <c r="L49" s="18">
        <v>8.5500000000000007</v>
      </c>
      <c r="M49" s="18">
        <v>1.44</v>
      </c>
      <c r="N49" s="18">
        <v>44</v>
      </c>
      <c r="O49" s="18">
        <v>2</v>
      </c>
      <c r="P49" s="18">
        <v>14.5</v>
      </c>
      <c r="Q49" s="18">
        <v>2</v>
      </c>
      <c r="R49" s="18">
        <v>8.5</v>
      </c>
      <c r="S49" s="18">
        <v>14</v>
      </c>
      <c r="T49" s="18">
        <v>4.88</v>
      </c>
      <c r="U49" s="18">
        <v>1.18</v>
      </c>
      <c r="V49" s="18">
        <v>21.68</v>
      </c>
      <c r="W49" s="18">
        <v>8.2100000000000009</v>
      </c>
      <c r="X49" s="18">
        <v>41.4</v>
      </c>
      <c r="Y49" s="18">
        <v>25.3</v>
      </c>
      <c r="Z49" s="18">
        <v>15.67</v>
      </c>
      <c r="AA49" s="18">
        <v>3.02</v>
      </c>
    </row>
    <row r="50" spans="2:27">
      <c r="B50" s="38">
        <v>40491</v>
      </c>
      <c r="C50" s="42">
        <v>447.12726192028981</v>
      </c>
      <c r="D50" s="42">
        <v>307.12726192028987</v>
      </c>
      <c r="E50" s="18">
        <v>12.775064626293995</v>
      </c>
      <c r="F50" s="40">
        <f t="shared" si="0"/>
        <v>35</v>
      </c>
      <c r="G50" s="13">
        <f t="shared" si="1"/>
        <v>1.75</v>
      </c>
      <c r="H50" s="13">
        <f t="shared" si="2"/>
        <v>0.21000000000000002</v>
      </c>
      <c r="I50" s="21">
        <v>17</v>
      </c>
      <c r="J50" s="16">
        <v>3</v>
      </c>
      <c r="K50" s="21">
        <v>14.58</v>
      </c>
      <c r="L50" s="18">
        <v>0.97</v>
      </c>
      <c r="M50" s="18">
        <v>0.13</v>
      </c>
      <c r="N50" s="18"/>
      <c r="O50" s="18"/>
      <c r="P50" s="18">
        <v>0.78</v>
      </c>
      <c r="Q50" s="18">
        <v>0.08</v>
      </c>
      <c r="R50" s="18">
        <v>4.5999999999999996</v>
      </c>
      <c r="S50" s="18"/>
      <c r="T50" s="18"/>
      <c r="U50" s="18"/>
      <c r="V50" s="18"/>
      <c r="W50" s="18"/>
      <c r="X50" s="18"/>
      <c r="Y50" s="18"/>
      <c r="Z50" s="18"/>
      <c r="AA50" s="18"/>
    </row>
    <row r="51" spans="2:27">
      <c r="B51" s="38">
        <v>40505</v>
      </c>
      <c r="C51" s="42">
        <v>567.19216086956521</v>
      </c>
      <c r="D51" s="42">
        <v>371.19216086956516</v>
      </c>
      <c r="E51" s="18">
        <v>8.5760642106625244</v>
      </c>
      <c r="F51" s="40">
        <f t="shared" si="0"/>
        <v>49</v>
      </c>
      <c r="G51" s="13">
        <f t="shared" si="1"/>
        <v>3.84</v>
      </c>
      <c r="H51" s="13">
        <f t="shared" si="2"/>
        <v>0.64</v>
      </c>
      <c r="I51" s="21">
        <v>34</v>
      </c>
      <c r="J51" s="16">
        <v>4</v>
      </c>
      <c r="K51" s="21">
        <v>35.89</v>
      </c>
      <c r="L51" s="18">
        <v>2.5299999999999998</v>
      </c>
      <c r="M51" s="18">
        <v>0.44</v>
      </c>
      <c r="N51" s="18">
        <v>29.5</v>
      </c>
      <c r="O51" s="18">
        <v>1.2</v>
      </c>
      <c r="P51" s="18">
        <v>1.31</v>
      </c>
      <c r="Q51" s="18">
        <v>0.2</v>
      </c>
      <c r="R51" s="18">
        <v>6.1</v>
      </c>
      <c r="S51" s="18"/>
      <c r="T51" s="18"/>
      <c r="U51" s="18"/>
      <c r="V51" s="18"/>
      <c r="W51" s="18"/>
      <c r="X51" s="18"/>
      <c r="Y51" s="18"/>
      <c r="Z51" s="18"/>
      <c r="AA51" s="18"/>
    </row>
    <row r="52" spans="2:27">
      <c r="B52" s="38">
        <v>40519</v>
      </c>
      <c r="C52" s="42">
        <v>666.02642878623192</v>
      </c>
      <c r="D52" s="42">
        <v>414.02642878623175</v>
      </c>
      <c r="E52" s="18">
        <v>7.0595905654761912</v>
      </c>
      <c r="F52" s="40">
        <f t="shared" si="0"/>
        <v>63</v>
      </c>
      <c r="G52" s="13">
        <f t="shared" si="1"/>
        <v>1.06</v>
      </c>
      <c r="H52" s="13">
        <f t="shared" si="2"/>
        <v>0.2</v>
      </c>
      <c r="I52" s="21">
        <v>15</v>
      </c>
      <c r="J52" s="16">
        <v>3</v>
      </c>
      <c r="K52" s="21">
        <v>7.4</v>
      </c>
      <c r="L52" s="18">
        <v>0.59</v>
      </c>
      <c r="M52" s="18">
        <v>0.1</v>
      </c>
      <c r="N52" s="18">
        <v>11.3</v>
      </c>
      <c r="O52" s="18">
        <v>0.8</v>
      </c>
      <c r="P52" s="18">
        <v>0.47</v>
      </c>
      <c r="Q52" s="18">
        <v>0.1</v>
      </c>
      <c r="R52" s="18">
        <v>4.25</v>
      </c>
      <c r="S52" s="18"/>
      <c r="T52" s="18"/>
      <c r="U52" s="18"/>
      <c r="V52" s="18"/>
      <c r="W52" s="18"/>
      <c r="X52" s="18"/>
      <c r="Y52" s="18"/>
      <c r="Z52" s="18"/>
      <c r="AA52" s="18"/>
    </row>
    <row r="53" spans="2:27">
      <c r="B53" s="38">
        <v>40533</v>
      </c>
      <c r="C53" s="42">
        <v>722.5320283695653</v>
      </c>
      <c r="D53" s="42">
        <v>414.53202836956501</v>
      </c>
      <c r="E53" s="18">
        <v>4.0361142559523815</v>
      </c>
      <c r="F53" s="40">
        <f t="shared" si="0"/>
        <v>77</v>
      </c>
      <c r="G53" s="13">
        <f t="shared" si="1"/>
        <v>5.73</v>
      </c>
      <c r="H53" s="13">
        <f t="shared" si="2"/>
        <v>0.94</v>
      </c>
      <c r="I53" s="21">
        <v>37.5</v>
      </c>
      <c r="J53" s="16">
        <v>5</v>
      </c>
      <c r="K53" s="21">
        <v>41.91</v>
      </c>
      <c r="L53" s="18">
        <v>3.89</v>
      </c>
      <c r="M53" s="18">
        <v>0.65</v>
      </c>
      <c r="N53" s="18">
        <v>32.5</v>
      </c>
      <c r="O53" s="18">
        <v>1.2</v>
      </c>
      <c r="P53" s="18">
        <v>1.84</v>
      </c>
      <c r="Q53" s="18">
        <v>0.28999999999999998</v>
      </c>
      <c r="R53" s="18">
        <v>7.05</v>
      </c>
      <c r="S53" s="18"/>
      <c r="T53" s="18"/>
      <c r="U53" s="18"/>
      <c r="V53" s="18"/>
      <c r="W53" s="18"/>
      <c r="X53" s="18"/>
      <c r="Y53" s="18"/>
      <c r="Z53" s="18"/>
      <c r="AA53" s="18"/>
    </row>
    <row r="54" spans="2:27">
      <c r="B54" s="38">
        <v>40547</v>
      </c>
      <c r="C54" s="42">
        <v>726.36232920289865</v>
      </c>
      <c r="D54" s="42">
        <v>362.36232920289837</v>
      </c>
      <c r="E54" s="18">
        <v>0.27359291666666669</v>
      </c>
      <c r="F54" s="40">
        <f t="shared" si="0"/>
        <v>91</v>
      </c>
      <c r="G54" s="13">
        <f t="shared" si="1"/>
        <v>10.31</v>
      </c>
      <c r="H54" s="13">
        <f t="shared" si="2"/>
        <v>1.54</v>
      </c>
      <c r="I54" s="21">
        <v>41.2</v>
      </c>
      <c r="J54" s="16">
        <v>5</v>
      </c>
      <c r="K54" s="21">
        <v>84.15</v>
      </c>
      <c r="L54" s="18">
        <v>6.71</v>
      </c>
      <c r="M54" s="18">
        <v>0.99</v>
      </c>
      <c r="N54" s="18">
        <v>35</v>
      </c>
      <c r="O54" s="18">
        <v>1.6</v>
      </c>
      <c r="P54" s="18">
        <v>3.6</v>
      </c>
      <c r="Q54" s="18">
        <v>0.55000000000000004</v>
      </c>
      <c r="R54" s="18">
        <v>9.3000000000000007</v>
      </c>
      <c r="S54" s="18"/>
      <c r="T54" s="18"/>
      <c r="U54" s="18"/>
      <c r="V54" s="18"/>
      <c r="W54" s="18"/>
      <c r="X54" s="18"/>
      <c r="Y54" s="18"/>
      <c r="Z54" s="18"/>
      <c r="AA54" s="18"/>
    </row>
    <row r="55" spans="2:27">
      <c r="B55" s="38">
        <v>40561</v>
      </c>
      <c r="C55" s="42">
        <v>704.09989336956562</v>
      </c>
      <c r="D55" s="42">
        <v>284.09989336956494</v>
      </c>
      <c r="E55" s="18">
        <v>-1.5901739880952379</v>
      </c>
      <c r="F55" s="40">
        <f t="shared" si="0"/>
        <v>105</v>
      </c>
      <c r="G55" s="13">
        <f t="shared" si="1"/>
        <v>7.15</v>
      </c>
      <c r="H55" s="13">
        <f t="shared" si="2"/>
        <v>1.1499999999999999</v>
      </c>
      <c r="I55" s="21">
        <v>33</v>
      </c>
      <c r="J55" s="16">
        <v>5</v>
      </c>
      <c r="K55" s="21">
        <v>42.76</v>
      </c>
      <c r="L55" s="18">
        <v>3.15</v>
      </c>
      <c r="M55" s="18">
        <v>0.55000000000000004</v>
      </c>
      <c r="N55" s="18">
        <v>26</v>
      </c>
      <c r="O55" s="18">
        <v>1.3</v>
      </c>
      <c r="P55" s="18">
        <v>4</v>
      </c>
      <c r="Q55" s="18">
        <v>0.6</v>
      </c>
      <c r="R55" s="18">
        <v>8.1</v>
      </c>
      <c r="S55" s="18"/>
      <c r="T55" s="18"/>
      <c r="U55" s="18"/>
      <c r="V55" s="18"/>
      <c r="W55" s="18"/>
      <c r="X55" s="18"/>
      <c r="Y55" s="18"/>
      <c r="Z55" s="18"/>
      <c r="AA55" s="18"/>
    </row>
    <row r="56" spans="2:27">
      <c r="B56" s="38">
        <v>40575</v>
      </c>
      <c r="C56" s="42">
        <v>680.86908130434824</v>
      </c>
      <c r="D56" s="42">
        <v>204.86908130434756</v>
      </c>
      <c r="E56" s="18">
        <v>-1.6593437189440998</v>
      </c>
      <c r="F56" s="40">
        <f t="shared" si="0"/>
        <v>119</v>
      </c>
      <c r="G56" s="13">
        <f t="shared" si="1"/>
        <v>7.3</v>
      </c>
      <c r="H56" s="13">
        <f t="shared" si="2"/>
        <v>1.1200000000000001</v>
      </c>
      <c r="I56" s="21">
        <v>30.2</v>
      </c>
      <c r="J56" s="16">
        <v>5</v>
      </c>
      <c r="K56" s="21">
        <v>47.38</v>
      </c>
      <c r="L56" s="18">
        <v>3.05</v>
      </c>
      <c r="M56" s="18">
        <v>0.5</v>
      </c>
      <c r="N56" s="18">
        <v>23</v>
      </c>
      <c r="O56" s="18">
        <v>1.3</v>
      </c>
      <c r="P56" s="18">
        <v>4.25</v>
      </c>
      <c r="Q56" s="18">
        <v>0.62</v>
      </c>
      <c r="R56" s="18">
        <v>8.6000000000000014</v>
      </c>
      <c r="S56" s="18"/>
      <c r="T56" s="18"/>
      <c r="U56" s="18"/>
      <c r="V56" s="18"/>
      <c r="W56" s="18"/>
      <c r="X56" s="18"/>
      <c r="Y56" s="18"/>
      <c r="Z56" s="18"/>
      <c r="AA56" s="18"/>
    </row>
    <row r="57" spans="2:27">
      <c r="B57" s="38">
        <v>40589</v>
      </c>
      <c r="C57" s="42">
        <v>697.69794960144975</v>
      </c>
      <c r="D57" s="42">
        <v>165.69794960144901</v>
      </c>
      <c r="E57" s="18">
        <v>1.2020620212215323</v>
      </c>
      <c r="F57" s="40">
        <f t="shared" si="0"/>
        <v>133</v>
      </c>
      <c r="G57" s="13">
        <f t="shared" si="1"/>
        <v>8.01</v>
      </c>
      <c r="H57" s="13">
        <f t="shared" si="2"/>
        <v>1.21</v>
      </c>
      <c r="I57" s="21">
        <v>38.5</v>
      </c>
      <c r="J57" s="16">
        <v>4</v>
      </c>
      <c r="K57" s="21">
        <v>20.81</v>
      </c>
      <c r="L57" s="18">
        <v>2.56</v>
      </c>
      <c r="M57" s="18">
        <v>0.49</v>
      </c>
      <c r="N57" s="18">
        <v>28.2</v>
      </c>
      <c r="O57" s="18">
        <v>1.3</v>
      </c>
      <c r="P57" s="18">
        <v>5.45</v>
      </c>
      <c r="Q57" s="18">
        <v>0.72</v>
      </c>
      <c r="R57" s="18">
        <v>8</v>
      </c>
      <c r="S57" s="18"/>
      <c r="T57" s="18"/>
      <c r="U57" s="18"/>
      <c r="V57" s="18"/>
      <c r="W57" s="18"/>
      <c r="X57" s="18"/>
      <c r="Y57" s="18"/>
      <c r="Z57" s="18"/>
      <c r="AA57" s="18"/>
    </row>
    <row r="58" spans="2:27">
      <c r="B58" s="38">
        <v>40602</v>
      </c>
      <c r="C58" s="42">
        <v>774.00769059782647</v>
      </c>
      <c r="D58" s="42">
        <v>190.00769059782587</v>
      </c>
      <c r="E58" s="18">
        <v>5.869980076644369</v>
      </c>
      <c r="F58" s="40">
        <f t="shared" si="0"/>
        <v>146</v>
      </c>
      <c r="G58" s="13">
        <f t="shared" si="1"/>
        <v>17.060000000000002</v>
      </c>
      <c r="H58" s="13">
        <f t="shared" si="2"/>
        <v>1.9500000000000002</v>
      </c>
      <c r="I58" s="21">
        <v>43.5</v>
      </c>
      <c r="J58" s="16">
        <v>6</v>
      </c>
      <c r="K58" s="21">
        <v>85.08</v>
      </c>
      <c r="L58" s="18">
        <v>8.3000000000000007</v>
      </c>
      <c r="M58" s="18">
        <v>1.02</v>
      </c>
      <c r="N58" s="18">
        <v>34</v>
      </c>
      <c r="O58" s="18">
        <v>1.9</v>
      </c>
      <c r="P58" s="18">
        <v>8.76</v>
      </c>
      <c r="Q58" s="18">
        <v>0.93</v>
      </c>
      <c r="R58" s="18">
        <v>10.25</v>
      </c>
      <c r="S58" s="18"/>
      <c r="T58" s="18"/>
      <c r="U58" s="18"/>
      <c r="V58" s="18"/>
      <c r="W58" s="18"/>
      <c r="X58" s="18"/>
      <c r="Y58" s="18"/>
      <c r="Z58" s="18"/>
      <c r="AA58" s="18"/>
    </row>
    <row r="59" spans="2:27">
      <c r="B59" s="38">
        <v>40617</v>
      </c>
      <c r="C59" s="42">
        <v>826.00033059782618</v>
      </c>
      <c r="D59" s="42">
        <v>182.00033059782587</v>
      </c>
      <c r="E59" s="18">
        <v>3.4661759999999995</v>
      </c>
      <c r="F59" s="40">
        <f t="shared" si="0"/>
        <v>161</v>
      </c>
      <c r="G59" s="13">
        <f t="shared" si="1"/>
        <v>17.22</v>
      </c>
      <c r="H59" s="13">
        <f t="shared" si="2"/>
        <v>2.2000000000000002</v>
      </c>
      <c r="I59" s="21">
        <v>42</v>
      </c>
      <c r="J59" s="16">
        <v>7</v>
      </c>
      <c r="K59" s="21">
        <v>105.59</v>
      </c>
      <c r="L59" s="18">
        <v>7.78</v>
      </c>
      <c r="M59" s="18">
        <v>1.1399999999999999</v>
      </c>
      <c r="N59" s="18">
        <v>32.200000000000003</v>
      </c>
      <c r="O59" s="18">
        <v>2</v>
      </c>
      <c r="P59" s="18">
        <v>9.44</v>
      </c>
      <c r="Q59" s="18">
        <v>1.06</v>
      </c>
      <c r="R59" s="18">
        <v>10.5</v>
      </c>
      <c r="S59" s="18"/>
      <c r="T59" s="18"/>
      <c r="U59" s="18"/>
      <c r="V59" s="18"/>
      <c r="W59" s="18"/>
      <c r="X59" s="18"/>
      <c r="Y59" s="18"/>
      <c r="Z59" s="18"/>
      <c r="AA59" s="18"/>
    </row>
    <row r="60" spans="2:27">
      <c r="B60" s="38">
        <v>40631</v>
      </c>
      <c r="C60" s="42">
        <v>888.01156684782609</v>
      </c>
      <c r="D60" s="42">
        <v>188.01156684782586</v>
      </c>
      <c r="E60" s="18">
        <v>4.4293740178571435</v>
      </c>
      <c r="F60" s="40">
        <f t="shared" si="0"/>
        <v>175</v>
      </c>
      <c r="G60" s="13">
        <f t="shared" si="1"/>
        <v>20</v>
      </c>
      <c r="H60" s="13">
        <f t="shared" si="2"/>
        <v>2.31</v>
      </c>
      <c r="I60" s="21">
        <v>52</v>
      </c>
      <c r="J60" s="16">
        <v>6</v>
      </c>
      <c r="K60" s="21">
        <v>94.4</v>
      </c>
      <c r="L60" s="18">
        <v>7.28</v>
      </c>
      <c r="M60" s="18">
        <v>1.03</v>
      </c>
      <c r="N60" s="18">
        <v>33.5</v>
      </c>
      <c r="O60" s="18">
        <v>1.8</v>
      </c>
      <c r="P60" s="18">
        <v>11.38</v>
      </c>
      <c r="Q60" s="18">
        <v>1.0900000000000001</v>
      </c>
      <c r="R60" s="18">
        <v>9.1</v>
      </c>
      <c r="S60" s="18">
        <v>15.6</v>
      </c>
      <c r="T60" s="18">
        <v>1.34</v>
      </c>
      <c r="U60" s="18">
        <v>0.19</v>
      </c>
      <c r="V60" s="18"/>
      <c r="W60" s="18"/>
      <c r="X60" s="18"/>
      <c r="Y60" s="18"/>
      <c r="Z60" s="18"/>
      <c r="AA60" s="18"/>
    </row>
    <row r="61" spans="2:27">
      <c r="B61" s="38">
        <v>40645</v>
      </c>
      <c r="C61" s="42">
        <v>1008.7226651811598</v>
      </c>
      <c r="D61" s="42">
        <v>252.72266518115916</v>
      </c>
      <c r="E61" s="18">
        <v>8.6222213095238107</v>
      </c>
      <c r="F61" s="40">
        <f t="shared" si="0"/>
        <v>189</v>
      </c>
      <c r="G61" s="13">
        <f t="shared" si="1"/>
        <v>26.63</v>
      </c>
      <c r="H61" s="13">
        <f t="shared" si="2"/>
        <v>3.82</v>
      </c>
      <c r="I61" s="21">
        <v>56</v>
      </c>
      <c r="J61" s="16">
        <v>7</v>
      </c>
      <c r="K61" s="21">
        <v>176.66</v>
      </c>
      <c r="L61" s="18">
        <v>11.31</v>
      </c>
      <c r="M61" s="18">
        <v>1.87</v>
      </c>
      <c r="N61" s="18">
        <v>36.299999999999997</v>
      </c>
      <c r="O61" s="18">
        <v>2.2000000000000002</v>
      </c>
      <c r="P61" s="18">
        <v>13.66</v>
      </c>
      <c r="Q61" s="18">
        <v>1.72</v>
      </c>
      <c r="R61" s="18">
        <v>10.5</v>
      </c>
      <c r="S61" s="18">
        <v>12.3</v>
      </c>
      <c r="T61" s="18">
        <v>1.66</v>
      </c>
      <c r="U61" s="18">
        <v>0.23</v>
      </c>
      <c r="V61" s="18"/>
      <c r="W61" s="18"/>
      <c r="X61" s="18"/>
      <c r="Y61" s="18"/>
      <c r="Z61" s="18"/>
      <c r="AA61" s="18"/>
    </row>
    <row r="62" spans="2:27">
      <c r="B62" s="38">
        <v>40659</v>
      </c>
      <c r="C62" s="42">
        <v>1157.1313072644932</v>
      </c>
      <c r="D62" s="42">
        <v>345.13130726449248</v>
      </c>
      <c r="E62" s="18">
        <v>10.600617291666666</v>
      </c>
      <c r="F62" s="40">
        <f t="shared" si="0"/>
        <v>203</v>
      </c>
      <c r="G62" s="13">
        <f t="shared" si="1"/>
        <v>58.739999999999995</v>
      </c>
      <c r="H62" s="13">
        <f t="shared" si="2"/>
        <v>9.2099999999999991</v>
      </c>
      <c r="I62" s="21">
        <v>83.3</v>
      </c>
      <c r="J62" s="16">
        <v>8</v>
      </c>
      <c r="K62" s="21">
        <v>299.97000000000003</v>
      </c>
      <c r="L62" s="18">
        <v>22.36</v>
      </c>
      <c r="M62" s="18">
        <v>3.63</v>
      </c>
      <c r="N62" s="18">
        <v>48</v>
      </c>
      <c r="O62" s="18">
        <v>2.5</v>
      </c>
      <c r="P62" s="18">
        <v>35.369999999999997</v>
      </c>
      <c r="Q62" s="18">
        <v>5.34</v>
      </c>
      <c r="R62" s="18">
        <v>13.6</v>
      </c>
      <c r="S62" s="18">
        <v>5.3</v>
      </c>
      <c r="T62" s="18">
        <v>1.01</v>
      </c>
      <c r="U62" s="18">
        <v>0.24</v>
      </c>
      <c r="V62" s="18"/>
      <c r="W62" s="18"/>
      <c r="X62" s="18"/>
      <c r="Y62" s="18"/>
      <c r="Z62" s="18"/>
      <c r="AA62" s="18"/>
    </row>
    <row r="63" spans="2:27">
      <c r="B63" s="38">
        <v>40672</v>
      </c>
      <c r="C63" s="42">
        <v>1345.8616347644934</v>
      </c>
      <c r="D63" s="42">
        <v>481.86163476449241</v>
      </c>
      <c r="E63" s="18">
        <v>14.5177175</v>
      </c>
      <c r="F63" s="40">
        <f t="shared" si="0"/>
        <v>216</v>
      </c>
      <c r="G63" s="13">
        <f t="shared" si="1"/>
        <v>122.31</v>
      </c>
      <c r="H63" s="13">
        <f t="shared" si="2"/>
        <v>46.309999999999995</v>
      </c>
      <c r="I63" s="21">
        <v>90.4</v>
      </c>
      <c r="J63" s="16">
        <v>7</v>
      </c>
      <c r="K63" s="21">
        <v>336.75</v>
      </c>
      <c r="L63" s="18">
        <v>23.37</v>
      </c>
      <c r="M63" s="18">
        <v>4.34</v>
      </c>
      <c r="N63" s="18">
        <v>47</v>
      </c>
      <c r="O63" s="18">
        <v>2.2999999999999998</v>
      </c>
      <c r="P63" s="18">
        <v>36.71</v>
      </c>
      <c r="Q63" s="18">
        <v>6.97</v>
      </c>
      <c r="R63" s="18">
        <v>14</v>
      </c>
      <c r="S63" s="18">
        <v>13</v>
      </c>
      <c r="T63" s="18">
        <v>4.24</v>
      </c>
      <c r="U63" s="18">
        <v>1.59</v>
      </c>
      <c r="V63" s="18">
        <v>17.399999999999999</v>
      </c>
      <c r="W63" s="18">
        <v>4.8899999999999997</v>
      </c>
      <c r="X63" s="18">
        <v>35</v>
      </c>
      <c r="Y63" s="18">
        <v>27.4</v>
      </c>
      <c r="Z63" s="18">
        <v>5.59</v>
      </c>
      <c r="AA63" s="18">
        <v>1.1200000000000001</v>
      </c>
    </row>
    <row r="64" spans="2:27">
      <c r="B64" s="38">
        <v>40687</v>
      </c>
      <c r="C64" s="42">
        <v>1593.7327910144934</v>
      </c>
      <c r="D64" s="42">
        <v>669.73279101449248</v>
      </c>
      <c r="E64" s="18">
        <v>16.524743749999999</v>
      </c>
      <c r="F64" s="40">
        <f t="shared" si="0"/>
        <v>231</v>
      </c>
      <c r="G64" s="13">
        <f t="shared" si="1"/>
        <v>153.44999999999999</v>
      </c>
      <c r="H64" s="13">
        <f t="shared" si="2"/>
        <v>48.62</v>
      </c>
      <c r="I64" s="21">
        <v>95.4</v>
      </c>
      <c r="J64" s="16">
        <v>7</v>
      </c>
      <c r="K64" s="21">
        <v>334.82</v>
      </c>
      <c r="L64" s="18">
        <v>24.23</v>
      </c>
      <c r="M64" s="18">
        <v>3.77</v>
      </c>
      <c r="N64" s="18">
        <v>54</v>
      </c>
      <c r="O64" s="18">
        <v>2.8</v>
      </c>
      <c r="P64" s="18">
        <v>55.1</v>
      </c>
      <c r="Q64" s="18">
        <v>8.5</v>
      </c>
      <c r="R64" s="18">
        <v>15.9</v>
      </c>
      <c r="S64" s="18">
        <v>20</v>
      </c>
      <c r="T64" s="18">
        <v>2.5299999999999998</v>
      </c>
      <c r="U64" s="18">
        <v>0.51</v>
      </c>
      <c r="V64" s="18">
        <v>22.41</v>
      </c>
      <c r="W64" s="18">
        <v>6.73</v>
      </c>
      <c r="X64" s="18">
        <v>36.9</v>
      </c>
      <c r="Y64" s="18">
        <v>27.1</v>
      </c>
      <c r="Z64" s="18">
        <v>12.28</v>
      </c>
      <c r="AA64" s="18">
        <v>2.0099999999999998</v>
      </c>
    </row>
    <row r="65" spans="2:27">
      <c r="B65" s="38">
        <v>40701</v>
      </c>
      <c r="C65" s="42">
        <v>1831.8273805978265</v>
      </c>
      <c r="D65" s="42">
        <v>851.82738059782582</v>
      </c>
      <c r="E65" s="18">
        <v>17.006756398809525</v>
      </c>
      <c r="F65" s="40">
        <f t="shared" si="0"/>
        <v>245</v>
      </c>
      <c r="G65" s="13">
        <f t="shared" si="1"/>
        <v>109.33000000000001</v>
      </c>
      <c r="H65" s="13">
        <f t="shared" si="2"/>
        <v>41.890000000000008</v>
      </c>
      <c r="I65" s="21">
        <v>74</v>
      </c>
      <c r="J65" s="16">
        <v>5</v>
      </c>
      <c r="K65" s="21">
        <v>124.79</v>
      </c>
      <c r="L65" s="18">
        <v>7.89</v>
      </c>
      <c r="M65" s="18">
        <v>1.67</v>
      </c>
      <c r="N65" s="18">
        <v>40.799999999999997</v>
      </c>
      <c r="O65" s="18">
        <v>2.2999999999999998</v>
      </c>
      <c r="P65" s="18">
        <v>15.5</v>
      </c>
      <c r="Q65" s="18">
        <v>2.65</v>
      </c>
      <c r="R65" s="18">
        <v>8.8000000000000007</v>
      </c>
      <c r="S65" s="18">
        <v>12.3</v>
      </c>
      <c r="T65" s="18">
        <v>2.36</v>
      </c>
      <c r="U65" s="18">
        <v>0.56999999999999995</v>
      </c>
      <c r="V65" s="18">
        <v>25.67</v>
      </c>
      <c r="W65" s="18">
        <v>10.16</v>
      </c>
      <c r="X65" s="18">
        <v>41.2</v>
      </c>
      <c r="Y65" s="18">
        <v>23.1</v>
      </c>
      <c r="Z65" s="18">
        <v>16.71</v>
      </c>
      <c r="AA65" s="18">
        <v>3.74</v>
      </c>
    </row>
    <row r="66" spans="2:27">
      <c r="B66" s="38">
        <v>40491</v>
      </c>
      <c r="C66" s="42">
        <v>447.12726192028981</v>
      </c>
      <c r="D66" s="42">
        <v>307.12726192028987</v>
      </c>
      <c r="E66" s="18">
        <v>12.775064626293995</v>
      </c>
      <c r="F66" s="40">
        <f t="shared" si="0"/>
        <v>35</v>
      </c>
      <c r="G66" s="13">
        <f t="shared" si="1"/>
        <v>4.68</v>
      </c>
      <c r="H66" s="13">
        <f t="shared" si="2"/>
        <v>0.57999999999999996</v>
      </c>
      <c r="I66" s="21">
        <v>32.200000000000003</v>
      </c>
      <c r="J66" s="16">
        <v>5</v>
      </c>
      <c r="K66" s="21">
        <v>36.69</v>
      </c>
      <c r="L66" s="18">
        <v>3.15</v>
      </c>
      <c r="M66" s="18">
        <v>0.41</v>
      </c>
      <c r="N66" s="18"/>
      <c r="O66" s="18"/>
      <c r="P66" s="18">
        <v>1.53</v>
      </c>
      <c r="Q66" s="18">
        <v>0.17</v>
      </c>
      <c r="R66" s="18">
        <v>7.1</v>
      </c>
      <c r="S66" s="18"/>
      <c r="T66" s="18"/>
      <c r="U66" s="18"/>
      <c r="V66" s="18"/>
      <c r="W66" s="18"/>
      <c r="X66" s="18"/>
      <c r="Y66" s="18"/>
      <c r="Z66" s="18"/>
      <c r="AA66" s="18"/>
    </row>
    <row r="67" spans="2:27">
      <c r="B67" s="38">
        <v>40505</v>
      </c>
      <c r="C67" s="42">
        <v>567.19216086956521</v>
      </c>
      <c r="D67" s="42">
        <v>371.19216086956516</v>
      </c>
      <c r="E67" s="18">
        <v>8.5760642106625244</v>
      </c>
      <c r="F67" s="40">
        <f t="shared" ref="F67:F130" si="3">B67-$A$2</f>
        <v>49</v>
      </c>
      <c r="G67" s="13">
        <f t="shared" ref="G67:G130" si="4">L67+P67+T67+V67+X67+Z67</f>
        <v>1.56</v>
      </c>
      <c r="H67" s="13">
        <f t="shared" ref="H67:H130" si="5">M67+Q67+U67+W67+Y67+AA67</f>
        <v>0.25</v>
      </c>
      <c r="I67" s="21">
        <v>29</v>
      </c>
      <c r="J67" s="16">
        <v>4</v>
      </c>
      <c r="K67" s="21">
        <v>11.97</v>
      </c>
      <c r="L67" s="18">
        <v>0.9</v>
      </c>
      <c r="M67" s="18">
        <v>0.14000000000000001</v>
      </c>
      <c r="N67" s="18">
        <v>14.4</v>
      </c>
      <c r="O67" s="18">
        <v>0.9</v>
      </c>
      <c r="P67" s="18">
        <v>0.66</v>
      </c>
      <c r="Q67" s="18">
        <v>0.11</v>
      </c>
      <c r="R67" s="18">
        <v>4.6500000000000004</v>
      </c>
      <c r="S67" s="18"/>
      <c r="T67" s="18"/>
      <c r="U67" s="18"/>
      <c r="V67" s="18"/>
      <c r="W67" s="18"/>
      <c r="X67" s="18"/>
      <c r="Y67" s="18"/>
      <c r="Z67" s="18"/>
      <c r="AA67" s="18"/>
    </row>
    <row r="68" spans="2:27">
      <c r="B68" s="38">
        <v>40519</v>
      </c>
      <c r="C68" s="42">
        <v>666.02642878623192</v>
      </c>
      <c r="D68" s="42">
        <v>414.02642878623175</v>
      </c>
      <c r="E68" s="18">
        <v>7.0595905654761912</v>
      </c>
      <c r="F68" s="40">
        <f t="shared" si="3"/>
        <v>63</v>
      </c>
      <c r="G68" s="13">
        <f t="shared" si="4"/>
        <v>3.41</v>
      </c>
      <c r="H68" s="13">
        <f t="shared" si="5"/>
        <v>0.5</v>
      </c>
      <c r="I68" s="21">
        <v>36</v>
      </c>
      <c r="J68" s="16">
        <v>4</v>
      </c>
      <c r="K68" s="21">
        <v>14.06</v>
      </c>
      <c r="L68" s="18">
        <v>2.1800000000000002</v>
      </c>
      <c r="M68" s="18">
        <v>0.3</v>
      </c>
      <c r="N68" s="18">
        <v>30.5</v>
      </c>
      <c r="O68" s="18">
        <v>0.9</v>
      </c>
      <c r="P68" s="18">
        <v>1.23</v>
      </c>
      <c r="Q68" s="18">
        <v>0.2</v>
      </c>
      <c r="R68" s="18">
        <v>5.75</v>
      </c>
      <c r="S68" s="18"/>
      <c r="T68" s="18"/>
      <c r="U68" s="18"/>
      <c r="V68" s="18"/>
      <c r="W68" s="18"/>
      <c r="X68" s="18"/>
      <c r="Y68" s="18"/>
      <c r="Z68" s="18"/>
      <c r="AA68" s="18"/>
    </row>
    <row r="69" spans="2:27">
      <c r="B69" s="38">
        <v>40533</v>
      </c>
      <c r="C69" s="42">
        <v>722.5320283695653</v>
      </c>
      <c r="D69" s="42">
        <v>414.53202836956501</v>
      </c>
      <c r="E69" s="18">
        <v>4.0361142559523815</v>
      </c>
      <c r="F69" s="40">
        <f t="shared" si="3"/>
        <v>77</v>
      </c>
      <c r="G69" s="13">
        <f t="shared" si="4"/>
        <v>4.99</v>
      </c>
      <c r="H69" s="13">
        <f t="shared" si="5"/>
        <v>0.85</v>
      </c>
      <c r="I69" s="21">
        <v>40.4</v>
      </c>
      <c r="J69" s="16">
        <v>5</v>
      </c>
      <c r="K69" s="21">
        <v>36.119999999999997</v>
      </c>
      <c r="L69" s="18">
        <v>2.93</v>
      </c>
      <c r="M69" s="18">
        <v>0.49</v>
      </c>
      <c r="N69" s="18">
        <v>33.5</v>
      </c>
      <c r="O69" s="18">
        <v>1.2</v>
      </c>
      <c r="P69" s="18">
        <v>2.06</v>
      </c>
      <c r="Q69" s="18">
        <v>0.36</v>
      </c>
      <c r="R69" s="18">
        <v>6.4499999999999993</v>
      </c>
      <c r="S69" s="18"/>
      <c r="T69" s="18"/>
      <c r="U69" s="18"/>
      <c r="V69" s="18"/>
      <c r="W69" s="18"/>
      <c r="X69" s="18"/>
      <c r="Y69" s="18"/>
      <c r="Z69" s="18"/>
      <c r="AA69" s="18"/>
    </row>
    <row r="70" spans="2:27">
      <c r="B70" s="38">
        <v>40547</v>
      </c>
      <c r="C70" s="42">
        <v>726.36232920289865</v>
      </c>
      <c r="D70" s="42">
        <v>362.36232920289837</v>
      </c>
      <c r="E70" s="18">
        <v>0.27359291666666669</v>
      </c>
      <c r="F70" s="40">
        <f t="shared" si="3"/>
        <v>91</v>
      </c>
      <c r="G70" s="13">
        <f t="shared" si="4"/>
        <v>6.24</v>
      </c>
      <c r="H70" s="13">
        <f t="shared" si="5"/>
        <v>0.88</v>
      </c>
      <c r="I70" s="21">
        <v>47</v>
      </c>
      <c r="J70" s="16">
        <v>4</v>
      </c>
      <c r="K70" s="21">
        <v>32.200000000000003</v>
      </c>
      <c r="L70" s="18">
        <v>3.61</v>
      </c>
      <c r="M70" s="18">
        <v>0.53</v>
      </c>
      <c r="N70" s="18">
        <v>38</v>
      </c>
      <c r="O70" s="18">
        <v>1.1000000000000001</v>
      </c>
      <c r="P70" s="18">
        <v>2.63</v>
      </c>
      <c r="Q70" s="18">
        <v>0.35</v>
      </c>
      <c r="R70" s="18">
        <v>6.8</v>
      </c>
      <c r="S70" s="18"/>
      <c r="T70" s="18"/>
      <c r="U70" s="18"/>
      <c r="V70" s="18"/>
      <c r="W70" s="18"/>
      <c r="X70" s="18"/>
      <c r="Y70" s="18"/>
      <c r="Z70" s="18"/>
      <c r="AA70" s="18"/>
    </row>
    <row r="71" spans="2:27">
      <c r="B71" s="38">
        <v>40561</v>
      </c>
      <c r="C71" s="42">
        <v>704.09989336956562</v>
      </c>
      <c r="D71" s="42">
        <v>284.09989336956494</v>
      </c>
      <c r="E71" s="18">
        <v>-1.5901739880952379</v>
      </c>
      <c r="F71" s="40">
        <f t="shared" si="3"/>
        <v>105</v>
      </c>
      <c r="G71" s="13">
        <f t="shared" si="4"/>
        <v>10.989999999999998</v>
      </c>
      <c r="H71" s="13">
        <f t="shared" si="5"/>
        <v>1.65</v>
      </c>
      <c r="I71" s="21">
        <v>46</v>
      </c>
      <c r="J71" s="16">
        <v>5</v>
      </c>
      <c r="K71" s="21">
        <v>67.02</v>
      </c>
      <c r="L71" s="18">
        <v>5.47</v>
      </c>
      <c r="M71" s="18">
        <v>0.86</v>
      </c>
      <c r="N71" s="18">
        <v>38</v>
      </c>
      <c r="O71" s="18">
        <v>1.4</v>
      </c>
      <c r="P71" s="18">
        <v>5.52</v>
      </c>
      <c r="Q71" s="18">
        <v>0.79</v>
      </c>
      <c r="R71" s="18">
        <v>9</v>
      </c>
      <c r="S71" s="18"/>
      <c r="T71" s="18"/>
      <c r="U71" s="18"/>
      <c r="V71" s="18"/>
      <c r="W71" s="18"/>
      <c r="X71" s="18"/>
      <c r="Y71" s="18"/>
      <c r="Z71" s="18"/>
      <c r="AA71" s="18"/>
    </row>
    <row r="72" spans="2:27">
      <c r="B72" s="38">
        <v>40575</v>
      </c>
      <c r="C72" s="42">
        <v>680.86908130434824</v>
      </c>
      <c r="D72" s="42">
        <v>204.86908130434756</v>
      </c>
      <c r="E72" s="18">
        <v>-1.6593437189440998</v>
      </c>
      <c r="F72" s="40">
        <f t="shared" si="3"/>
        <v>119</v>
      </c>
      <c r="G72" s="13">
        <f t="shared" si="4"/>
        <v>6.34</v>
      </c>
      <c r="H72" s="13">
        <f t="shared" si="5"/>
        <v>1.04</v>
      </c>
      <c r="I72" s="21">
        <v>35.200000000000003</v>
      </c>
      <c r="J72" s="16">
        <v>4</v>
      </c>
      <c r="K72" s="21">
        <v>32.229999999999997</v>
      </c>
      <c r="L72" s="18">
        <v>2.91</v>
      </c>
      <c r="M72" s="18">
        <v>0.54</v>
      </c>
      <c r="N72" s="18">
        <v>27.3</v>
      </c>
      <c r="O72" s="18">
        <v>1.2</v>
      </c>
      <c r="P72" s="18">
        <v>3.43</v>
      </c>
      <c r="Q72" s="18">
        <v>0.5</v>
      </c>
      <c r="R72" s="18">
        <v>7.5500000000000007</v>
      </c>
      <c r="S72" s="18"/>
      <c r="T72" s="18"/>
      <c r="U72" s="18"/>
      <c r="V72" s="18"/>
      <c r="W72" s="18"/>
      <c r="X72" s="18"/>
      <c r="Y72" s="18"/>
      <c r="Z72" s="18"/>
      <c r="AA72" s="18"/>
    </row>
    <row r="73" spans="2:27">
      <c r="B73" s="38">
        <v>40589</v>
      </c>
      <c r="C73" s="42">
        <v>697.69794960144975</v>
      </c>
      <c r="D73" s="42">
        <v>165.69794960144901</v>
      </c>
      <c r="E73" s="18">
        <v>1.2020620212215323</v>
      </c>
      <c r="F73" s="40">
        <f t="shared" si="3"/>
        <v>133</v>
      </c>
      <c r="G73" s="13">
        <f t="shared" si="4"/>
        <v>6.3500000000000005</v>
      </c>
      <c r="H73" s="13">
        <f t="shared" si="5"/>
        <v>0.82000000000000006</v>
      </c>
      <c r="I73" s="21">
        <v>38.799999999999997</v>
      </c>
      <c r="J73" s="16">
        <v>4</v>
      </c>
      <c r="K73" s="21">
        <v>15.31</v>
      </c>
      <c r="L73" s="18">
        <v>2.16</v>
      </c>
      <c r="M73" s="18">
        <v>0.32</v>
      </c>
      <c r="N73" s="18">
        <v>28</v>
      </c>
      <c r="O73" s="18">
        <v>1.1000000000000001</v>
      </c>
      <c r="P73" s="18">
        <v>4.1900000000000004</v>
      </c>
      <c r="Q73" s="18">
        <v>0.5</v>
      </c>
      <c r="R73" s="18">
        <v>7.35</v>
      </c>
      <c r="S73" s="18"/>
      <c r="T73" s="18"/>
      <c r="U73" s="18"/>
      <c r="V73" s="18"/>
      <c r="W73" s="18"/>
      <c r="X73" s="18"/>
      <c r="Y73" s="18"/>
      <c r="Z73" s="18"/>
      <c r="AA73" s="18"/>
    </row>
    <row r="74" spans="2:27">
      <c r="B74" s="38">
        <v>40602</v>
      </c>
      <c r="C74" s="42">
        <v>774.00769059782647</v>
      </c>
      <c r="D74" s="42">
        <v>190.00769059782587</v>
      </c>
      <c r="E74" s="18">
        <v>5.869980076644369</v>
      </c>
      <c r="F74" s="40">
        <f t="shared" si="3"/>
        <v>146</v>
      </c>
      <c r="G74" s="13">
        <f t="shared" si="4"/>
        <v>21.97</v>
      </c>
      <c r="H74" s="13">
        <f t="shared" si="5"/>
        <v>2.34</v>
      </c>
      <c r="I74" s="21">
        <v>48</v>
      </c>
      <c r="J74" s="16">
        <v>7</v>
      </c>
      <c r="K74" s="21">
        <v>98.16</v>
      </c>
      <c r="L74" s="18">
        <v>9.43</v>
      </c>
      <c r="M74" s="18">
        <v>1.18</v>
      </c>
      <c r="N74" s="18">
        <v>38.5</v>
      </c>
      <c r="O74" s="18">
        <v>2.2000000000000002</v>
      </c>
      <c r="P74" s="18">
        <v>12.54</v>
      </c>
      <c r="Q74" s="18">
        <v>1.1599999999999999</v>
      </c>
      <c r="R74" s="18">
        <v>12.7</v>
      </c>
      <c r="S74" s="18"/>
      <c r="T74" s="18"/>
      <c r="U74" s="18"/>
      <c r="V74" s="18"/>
      <c r="W74" s="18"/>
      <c r="X74" s="18"/>
      <c r="Y74" s="18"/>
      <c r="Z74" s="18"/>
      <c r="AA74" s="18"/>
    </row>
    <row r="75" spans="2:27">
      <c r="B75" s="38">
        <v>40617</v>
      </c>
      <c r="C75" s="42">
        <v>826.00033059782618</v>
      </c>
      <c r="D75" s="42">
        <v>182.00033059782587</v>
      </c>
      <c r="E75" s="18">
        <v>3.4661759999999995</v>
      </c>
      <c r="F75" s="40">
        <f t="shared" si="3"/>
        <v>161</v>
      </c>
      <c r="G75" s="13">
        <f t="shared" si="4"/>
        <v>11.32</v>
      </c>
      <c r="H75" s="13">
        <f t="shared" si="5"/>
        <v>1.57</v>
      </c>
      <c r="I75" s="21">
        <v>42.8</v>
      </c>
      <c r="J75" s="16">
        <v>5</v>
      </c>
      <c r="K75" s="21">
        <v>62.25</v>
      </c>
      <c r="L75" s="18">
        <v>5.28</v>
      </c>
      <c r="M75" s="18">
        <v>0.81</v>
      </c>
      <c r="N75" s="18">
        <v>31</v>
      </c>
      <c r="O75" s="18">
        <v>1.6</v>
      </c>
      <c r="P75" s="18">
        <v>6.04</v>
      </c>
      <c r="Q75" s="18">
        <v>0.76</v>
      </c>
      <c r="R75" s="18">
        <v>7.85</v>
      </c>
      <c r="S75" s="18"/>
      <c r="T75" s="18"/>
      <c r="U75" s="18"/>
      <c r="V75" s="18"/>
      <c r="W75" s="18"/>
      <c r="X75" s="18"/>
      <c r="Y75" s="18"/>
      <c r="Z75" s="18"/>
      <c r="AA75" s="18"/>
    </row>
    <row r="76" spans="2:27">
      <c r="B76" s="38">
        <v>40631</v>
      </c>
      <c r="C76" s="42">
        <v>888.01156684782609</v>
      </c>
      <c r="D76" s="42">
        <v>188.01156684782586</v>
      </c>
      <c r="E76" s="18">
        <v>4.4293740178571435</v>
      </c>
      <c r="F76" s="40">
        <f t="shared" si="3"/>
        <v>175</v>
      </c>
      <c r="G76" s="13">
        <f t="shared" si="4"/>
        <v>34.28</v>
      </c>
      <c r="H76" s="13">
        <f t="shared" si="5"/>
        <v>4.07</v>
      </c>
      <c r="I76" s="21">
        <v>55.5</v>
      </c>
      <c r="J76" s="16">
        <v>7</v>
      </c>
      <c r="K76" s="21">
        <v>194.83</v>
      </c>
      <c r="L76" s="18">
        <v>14.35</v>
      </c>
      <c r="M76" s="18">
        <v>1.98</v>
      </c>
      <c r="N76" s="18">
        <v>39</v>
      </c>
      <c r="O76" s="18">
        <v>2.2999999999999998</v>
      </c>
      <c r="P76" s="18">
        <v>17.32</v>
      </c>
      <c r="Q76" s="18">
        <v>1.77</v>
      </c>
      <c r="R76" s="18">
        <v>12.5</v>
      </c>
      <c r="S76" s="18">
        <v>16</v>
      </c>
      <c r="T76" s="18">
        <v>2.61</v>
      </c>
      <c r="U76" s="18">
        <v>0.32</v>
      </c>
      <c r="V76" s="18"/>
      <c r="W76" s="18"/>
      <c r="X76" s="18"/>
      <c r="Y76" s="18"/>
      <c r="Z76" s="18"/>
      <c r="AA76" s="18"/>
    </row>
    <row r="77" spans="2:27">
      <c r="B77" s="38">
        <v>40645</v>
      </c>
      <c r="C77" s="42">
        <v>1008.7226651811598</v>
      </c>
      <c r="D77" s="42">
        <v>252.72266518115916</v>
      </c>
      <c r="E77" s="18">
        <v>8.6222213095238107</v>
      </c>
      <c r="F77" s="40">
        <f t="shared" si="3"/>
        <v>189</v>
      </c>
      <c r="G77" s="13">
        <f t="shared" si="4"/>
        <v>43.51</v>
      </c>
      <c r="H77" s="13">
        <f t="shared" si="5"/>
        <v>6.2</v>
      </c>
      <c r="I77" s="21">
        <v>64.5</v>
      </c>
      <c r="J77" s="16">
        <v>8</v>
      </c>
      <c r="K77" s="21">
        <v>229.89</v>
      </c>
      <c r="L77" s="18">
        <v>16.690000000000001</v>
      </c>
      <c r="M77" s="18">
        <v>2.72</v>
      </c>
      <c r="N77" s="18">
        <v>40.5</v>
      </c>
      <c r="O77" s="18">
        <v>2.5</v>
      </c>
      <c r="P77" s="18">
        <v>24.72</v>
      </c>
      <c r="Q77" s="18">
        <v>3.19</v>
      </c>
      <c r="R77" s="18">
        <v>13.45</v>
      </c>
      <c r="S77" s="18">
        <v>13</v>
      </c>
      <c r="T77" s="18">
        <v>2.1</v>
      </c>
      <c r="U77" s="18">
        <v>0.28999999999999998</v>
      </c>
      <c r="V77" s="18"/>
      <c r="W77" s="18"/>
      <c r="X77" s="18"/>
      <c r="Y77" s="18"/>
      <c r="Z77" s="18"/>
      <c r="AA77" s="18"/>
    </row>
    <row r="78" spans="2:27">
      <c r="B78" s="38">
        <v>40659</v>
      </c>
      <c r="C78" s="42">
        <v>1157.1313072644932</v>
      </c>
      <c r="D78" s="42">
        <v>345.13130726449248</v>
      </c>
      <c r="E78" s="18">
        <v>10.600617291666666</v>
      </c>
      <c r="F78" s="40">
        <f t="shared" si="3"/>
        <v>203</v>
      </c>
      <c r="G78" s="13">
        <f t="shared" si="4"/>
        <v>83.3</v>
      </c>
      <c r="H78" s="13">
        <f t="shared" si="5"/>
        <v>13.4</v>
      </c>
      <c r="I78" s="21">
        <v>83</v>
      </c>
      <c r="J78" s="16">
        <v>9</v>
      </c>
      <c r="K78" s="21">
        <v>428.35</v>
      </c>
      <c r="L78" s="18">
        <v>33.24</v>
      </c>
      <c r="M78" s="18">
        <v>5.5</v>
      </c>
      <c r="N78" s="18">
        <v>49.6</v>
      </c>
      <c r="O78" s="18">
        <v>3.2</v>
      </c>
      <c r="P78" s="18">
        <v>48.6</v>
      </c>
      <c r="Q78" s="18">
        <v>7.52</v>
      </c>
      <c r="R78" s="18">
        <v>16.95</v>
      </c>
      <c r="S78" s="18">
        <v>12.7</v>
      </c>
      <c r="T78" s="18">
        <v>1.46</v>
      </c>
      <c r="U78" s="18">
        <v>0.38</v>
      </c>
      <c r="V78" s="18"/>
      <c r="W78" s="18"/>
      <c r="X78" s="18"/>
      <c r="Y78" s="18"/>
      <c r="Z78" s="18"/>
      <c r="AA78" s="18"/>
    </row>
    <row r="79" spans="2:27">
      <c r="B79" s="38">
        <v>40672</v>
      </c>
      <c r="C79" s="42">
        <v>1345.8616347644934</v>
      </c>
      <c r="D79" s="42">
        <v>481.86163476449241</v>
      </c>
      <c r="E79" s="18">
        <v>14.5177175</v>
      </c>
      <c r="F79" s="40">
        <f t="shared" si="3"/>
        <v>216</v>
      </c>
      <c r="G79" s="13">
        <f t="shared" si="4"/>
        <v>130.08000000000001</v>
      </c>
      <c r="H79" s="13">
        <f t="shared" si="5"/>
        <v>51.589999999999996</v>
      </c>
      <c r="I79" s="21">
        <v>91</v>
      </c>
      <c r="J79" s="16">
        <v>8</v>
      </c>
      <c r="K79" s="21">
        <v>365.58</v>
      </c>
      <c r="L79" s="18">
        <v>27.65</v>
      </c>
      <c r="M79" s="18">
        <v>4.93</v>
      </c>
      <c r="N79" s="18">
        <v>50.3</v>
      </c>
      <c r="O79" s="18">
        <v>2.7</v>
      </c>
      <c r="P79" s="18">
        <v>39.020000000000003</v>
      </c>
      <c r="Q79" s="18">
        <v>7.29</v>
      </c>
      <c r="R79" s="18">
        <v>14.7</v>
      </c>
      <c r="S79" s="18">
        <v>7</v>
      </c>
      <c r="T79" s="18">
        <v>1.0900000000000001</v>
      </c>
      <c r="U79" s="18">
        <v>0.33</v>
      </c>
      <c r="V79" s="18">
        <v>20.99</v>
      </c>
      <c r="W79" s="18">
        <v>5.73</v>
      </c>
      <c r="X79" s="18">
        <v>36.4</v>
      </c>
      <c r="Y79" s="18">
        <v>32.4</v>
      </c>
      <c r="Z79" s="18">
        <v>4.93</v>
      </c>
      <c r="AA79" s="18">
        <v>0.91</v>
      </c>
    </row>
    <row r="80" spans="2:27">
      <c r="B80" s="38">
        <v>40687</v>
      </c>
      <c r="C80" s="42">
        <v>1593.7327910144934</v>
      </c>
      <c r="D80" s="42">
        <v>669.73279101449248</v>
      </c>
      <c r="E80" s="18">
        <v>16.524743749999999</v>
      </c>
      <c r="F80" s="40">
        <f t="shared" si="3"/>
        <v>231</v>
      </c>
      <c r="G80" s="13">
        <f t="shared" si="4"/>
        <v>82.43</v>
      </c>
      <c r="H80" s="13">
        <f t="shared" si="5"/>
        <v>35.510000000000005</v>
      </c>
      <c r="I80" s="21">
        <v>69.8</v>
      </c>
      <c r="J80" s="16">
        <v>4</v>
      </c>
      <c r="K80" s="21">
        <v>110.45</v>
      </c>
      <c r="L80" s="18">
        <v>7.64</v>
      </c>
      <c r="M80" s="18">
        <v>1.35</v>
      </c>
      <c r="N80" s="18">
        <v>38.5</v>
      </c>
      <c r="O80" s="18">
        <v>2.1</v>
      </c>
      <c r="P80" s="18">
        <v>15.1</v>
      </c>
      <c r="Q80" s="18">
        <v>2.5299999999999998</v>
      </c>
      <c r="R80" s="18">
        <v>9.4</v>
      </c>
      <c r="S80" s="18">
        <v>15</v>
      </c>
      <c r="T80" s="18">
        <v>2.0699999999999998</v>
      </c>
      <c r="U80" s="18">
        <v>0.43</v>
      </c>
      <c r="V80" s="18">
        <v>15.26</v>
      </c>
      <c r="W80" s="18">
        <v>4.95</v>
      </c>
      <c r="X80" s="18">
        <v>35.200000000000003</v>
      </c>
      <c r="Y80" s="18">
        <v>24.8</v>
      </c>
      <c r="Z80" s="18">
        <v>7.16</v>
      </c>
      <c r="AA80" s="18">
        <v>1.45</v>
      </c>
    </row>
    <row r="81" spans="2:27">
      <c r="B81" s="38">
        <v>40701</v>
      </c>
      <c r="C81" s="42">
        <v>1831.8273805978265</v>
      </c>
      <c r="D81" s="42">
        <v>851.82738059782582</v>
      </c>
      <c r="E81" s="18">
        <v>17.006756398809525</v>
      </c>
      <c r="F81" s="40">
        <f t="shared" si="3"/>
        <v>245</v>
      </c>
      <c r="G81" s="13">
        <f t="shared" si="4"/>
        <v>138.60999999999999</v>
      </c>
      <c r="H81" s="13">
        <f t="shared" si="5"/>
        <v>49.22</v>
      </c>
      <c r="I81" s="21">
        <v>83.3</v>
      </c>
      <c r="J81" s="16">
        <v>6</v>
      </c>
      <c r="K81" s="21">
        <v>243.4</v>
      </c>
      <c r="L81" s="18">
        <v>14.41</v>
      </c>
      <c r="M81" s="18">
        <v>2.8</v>
      </c>
      <c r="N81" s="18">
        <v>45</v>
      </c>
      <c r="O81" s="18">
        <v>2.6</v>
      </c>
      <c r="P81" s="18">
        <v>27.36</v>
      </c>
      <c r="Q81" s="18">
        <v>4.24</v>
      </c>
      <c r="R81" s="18">
        <v>12.350000000000001</v>
      </c>
      <c r="S81" s="18">
        <v>14</v>
      </c>
      <c r="T81" s="18">
        <v>1.29</v>
      </c>
      <c r="U81" s="18">
        <v>0.31</v>
      </c>
      <c r="V81" s="18">
        <v>35.36</v>
      </c>
      <c r="W81" s="18">
        <v>13.13</v>
      </c>
      <c r="X81" s="18">
        <v>47.1</v>
      </c>
      <c r="Y81" s="18">
        <v>25.9</v>
      </c>
      <c r="Z81" s="18">
        <v>13.09</v>
      </c>
      <c r="AA81" s="18">
        <v>2.84</v>
      </c>
    </row>
    <row r="82" spans="2:27">
      <c r="B82" s="38">
        <v>40491</v>
      </c>
      <c r="C82" s="42">
        <v>447.12726192028981</v>
      </c>
      <c r="D82" s="42">
        <v>307.12726192028987</v>
      </c>
      <c r="E82" s="18">
        <v>12.775064626293995</v>
      </c>
      <c r="F82" s="40">
        <f t="shared" si="3"/>
        <v>35</v>
      </c>
      <c r="G82" s="13">
        <f t="shared" si="4"/>
        <v>2.2200000000000002</v>
      </c>
      <c r="H82" s="13">
        <f t="shared" si="5"/>
        <v>0.28000000000000003</v>
      </c>
      <c r="I82" s="21">
        <v>32.5</v>
      </c>
      <c r="J82" s="16">
        <v>3</v>
      </c>
      <c r="K82" s="21">
        <v>14.12</v>
      </c>
      <c r="L82" s="18">
        <v>1.56</v>
      </c>
      <c r="M82" s="18">
        <v>0.2</v>
      </c>
      <c r="N82" s="18"/>
      <c r="O82" s="18"/>
      <c r="P82" s="18">
        <v>0.66</v>
      </c>
      <c r="Q82" s="18">
        <v>0.08</v>
      </c>
      <c r="R82" s="18">
        <v>4.5999999999999996</v>
      </c>
      <c r="S82" s="18"/>
      <c r="T82" s="18"/>
      <c r="U82" s="18"/>
      <c r="V82" s="18"/>
      <c r="W82" s="18"/>
      <c r="X82" s="18"/>
      <c r="Y82" s="18"/>
      <c r="Z82" s="18"/>
      <c r="AA82" s="18"/>
    </row>
    <row r="83" spans="2:27">
      <c r="B83" s="38">
        <v>40505</v>
      </c>
      <c r="C83" s="42">
        <v>567.19216086956521</v>
      </c>
      <c r="D83" s="42">
        <v>371.19216086956516</v>
      </c>
      <c r="E83" s="18">
        <v>8.5760642106625244</v>
      </c>
      <c r="F83" s="40">
        <f t="shared" si="3"/>
        <v>49</v>
      </c>
      <c r="G83" s="13">
        <f t="shared" si="4"/>
        <v>1.8900000000000001</v>
      </c>
      <c r="H83" s="13">
        <f t="shared" si="5"/>
        <v>0.35</v>
      </c>
      <c r="I83" s="21">
        <v>29.3</v>
      </c>
      <c r="J83" s="16">
        <v>3</v>
      </c>
      <c r="K83" s="21">
        <v>7.35</v>
      </c>
      <c r="L83" s="18">
        <v>1.21</v>
      </c>
      <c r="M83" s="18">
        <v>0.23</v>
      </c>
      <c r="N83" s="18">
        <v>25</v>
      </c>
      <c r="O83" s="18">
        <v>0.9</v>
      </c>
      <c r="P83" s="18">
        <v>0.68</v>
      </c>
      <c r="Q83" s="18">
        <v>0.12</v>
      </c>
      <c r="R83" s="18">
        <v>4.4000000000000004</v>
      </c>
      <c r="S83" s="18"/>
      <c r="T83" s="18"/>
      <c r="U83" s="18"/>
      <c r="V83" s="18"/>
      <c r="W83" s="18"/>
      <c r="X83" s="18"/>
      <c r="Y83" s="18"/>
      <c r="Z83" s="18"/>
      <c r="AA83" s="18"/>
    </row>
    <row r="84" spans="2:27">
      <c r="B84" s="38">
        <v>40519</v>
      </c>
      <c r="C84" s="42">
        <v>666.02642878623192</v>
      </c>
      <c r="D84" s="42">
        <v>414.02642878623175</v>
      </c>
      <c r="E84" s="18">
        <v>7.0595905654761912</v>
      </c>
      <c r="F84" s="40">
        <f t="shared" si="3"/>
        <v>63</v>
      </c>
      <c r="G84" s="13">
        <f t="shared" si="4"/>
        <v>5.39</v>
      </c>
      <c r="H84" s="13">
        <f t="shared" si="5"/>
        <v>0.8</v>
      </c>
      <c r="I84" s="21">
        <v>37.200000000000003</v>
      </c>
      <c r="J84" s="16">
        <v>5</v>
      </c>
      <c r="K84" s="21">
        <v>43.26</v>
      </c>
      <c r="L84" s="18">
        <v>3.78</v>
      </c>
      <c r="M84" s="18">
        <v>0.5</v>
      </c>
      <c r="N84" s="18">
        <v>32</v>
      </c>
      <c r="O84" s="18">
        <v>1.2</v>
      </c>
      <c r="P84" s="18">
        <v>1.61</v>
      </c>
      <c r="Q84" s="18">
        <v>0.3</v>
      </c>
      <c r="R84" s="18">
        <v>6.9</v>
      </c>
      <c r="S84" s="18"/>
      <c r="T84" s="18"/>
      <c r="U84" s="18"/>
      <c r="V84" s="18"/>
      <c r="W84" s="18"/>
      <c r="X84" s="18"/>
      <c r="Y84" s="18"/>
      <c r="Z84" s="18"/>
      <c r="AA84" s="18"/>
    </row>
    <row r="85" spans="2:27">
      <c r="B85" s="38">
        <v>40533</v>
      </c>
      <c r="C85" s="42">
        <v>722.5320283695653</v>
      </c>
      <c r="D85" s="42">
        <v>414.53202836956501</v>
      </c>
      <c r="E85" s="18">
        <v>4.0361142559523815</v>
      </c>
      <c r="F85" s="40">
        <f t="shared" si="3"/>
        <v>77</v>
      </c>
      <c r="G85" s="13">
        <f t="shared" si="4"/>
        <v>5.5600000000000005</v>
      </c>
      <c r="H85" s="13">
        <f t="shared" si="5"/>
        <v>0.82000000000000006</v>
      </c>
      <c r="I85" s="21">
        <v>42</v>
      </c>
      <c r="J85" s="16">
        <v>4</v>
      </c>
      <c r="K85" s="21">
        <v>47.2</v>
      </c>
      <c r="L85" s="18">
        <v>3.35</v>
      </c>
      <c r="M85" s="18">
        <v>0.54</v>
      </c>
      <c r="N85" s="18">
        <v>34</v>
      </c>
      <c r="O85" s="18">
        <v>1.3</v>
      </c>
      <c r="P85" s="18">
        <v>2.21</v>
      </c>
      <c r="Q85" s="18">
        <v>0.28000000000000003</v>
      </c>
      <c r="R85" s="18">
        <v>6.4</v>
      </c>
      <c r="S85" s="18"/>
      <c r="T85" s="18"/>
      <c r="U85" s="18"/>
      <c r="V85" s="18"/>
      <c r="W85" s="18"/>
      <c r="X85" s="18"/>
      <c r="Y85" s="18"/>
      <c r="Z85" s="18"/>
      <c r="AA85" s="18"/>
    </row>
    <row r="86" spans="2:27">
      <c r="B86" s="38">
        <v>40547</v>
      </c>
      <c r="C86" s="42">
        <v>726.36232920289865</v>
      </c>
      <c r="D86" s="42">
        <v>362.36232920289837</v>
      </c>
      <c r="E86" s="18">
        <v>0.27359291666666669</v>
      </c>
      <c r="F86" s="40">
        <f t="shared" si="3"/>
        <v>91</v>
      </c>
      <c r="G86" s="13">
        <f t="shared" si="4"/>
        <v>6.77</v>
      </c>
      <c r="H86" s="13">
        <f t="shared" si="5"/>
        <v>0.95</v>
      </c>
      <c r="I86" s="21">
        <v>38.700000000000003</v>
      </c>
      <c r="J86" s="16">
        <v>5</v>
      </c>
      <c r="K86" s="21">
        <v>45.16</v>
      </c>
      <c r="L86" s="18">
        <v>3.9</v>
      </c>
      <c r="M86" s="18">
        <v>0.56999999999999995</v>
      </c>
      <c r="N86" s="18">
        <v>32.299999999999997</v>
      </c>
      <c r="O86" s="18">
        <v>1.3</v>
      </c>
      <c r="P86" s="18">
        <v>2.87</v>
      </c>
      <c r="Q86" s="18">
        <v>0.38</v>
      </c>
      <c r="R86" s="18">
        <v>7.4499999999999993</v>
      </c>
      <c r="S86" s="18"/>
      <c r="T86" s="18"/>
      <c r="U86" s="18"/>
      <c r="V86" s="18"/>
      <c r="W86" s="18"/>
      <c r="X86" s="18"/>
      <c r="Y86" s="18"/>
      <c r="Z86" s="18"/>
      <c r="AA86" s="18"/>
    </row>
    <row r="87" spans="2:27">
      <c r="B87" s="38">
        <v>40561</v>
      </c>
      <c r="C87" s="42">
        <v>704.09989336956562</v>
      </c>
      <c r="D87" s="42">
        <v>284.09989336956494</v>
      </c>
      <c r="E87" s="18">
        <v>-1.5901739880952379</v>
      </c>
      <c r="F87" s="40">
        <f t="shared" si="3"/>
        <v>105</v>
      </c>
      <c r="G87" s="13">
        <f t="shared" si="4"/>
        <v>10.83</v>
      </c>
      <c r="H87" s="13">
        <f t="shared" si="5"/>
        <v>1.58</v>
      </c>
      <c r="I87" s="21">
        <v>41.8</v>
      </c>
      <c r="J87" s="16">
        <v>5</v>
      </c>
      <c r="K87" s="21">
        <v>58.95</v>
      </c>
      <c r="L87" s="18">
        <v>4.91</v>
      </c>
      <c r="M87" s="18">
        <v>0.77</v>
      </c>
      <c r="N87" s="18">
        <v>33.799999999999997</v>
      </c>
      <c r="O87" s="18">
        <v>1.4</v>
      </c>
      <c r="P87" s="18">
        <v>5.92</v>
      </c>
      <c r="Q87" s="18">
        <v>0.81</v>
      </c>
      <c r="R87" s="18">
        <v>8.75</v>
      </c>
      <c r="S87" s="18"/>
      <c r="T87" s="18"/>
      <c r="U87" s="18"/>
      <c r="V87" s="18"/>
      <c r="W87" s="18"/>
      <c r="X87" s="18"/>
      <c r="Y87" s="18"/>
      <c r="Z87" s="18"/>
      <c r="AA87" s="18"/>
    </row>
    <row r="88" spans="2:27">
      <c r="B88" s="38">
        <v>40575</v>
      </c>
      <c r="C88" s="42">
        <v>680.86908130434824</v>
      </c>
      <c r="D88" s="42">
        <v>204.86908130434756</v>
      </c>
      <c r="E88" s="18">
        <v>-1.6593437189440998</v>
      </c>
      <c r="F88" s="40">
        <f t="shared" si="3"/>
        <v>119</v>
      </c>
      <c r="G88" s="13">
        <f t="shared" si="4"/>
        <v>7.0600000000000005</v>
      </c>
      <c r="H88" s="13">
        <f t="shared" si="5"/>
        <v>1.1200000000000001</v>
      </c>
      <c r="I88" s="21">
        <v>35.5</v>
      </c>
      <c r="J88" s="16">
        <v>5</v>
      </c>
      <c r="K88" s="21">
        <v>31.37</v>
      </c>
      <c r="L88" s="18">
        <v>3.15</v>
      </c>
      <c r="M88" s="18">
        <v>0.52</v>
      </c>
      <c r="N88" s="18">
        <v>28.5</v>
      </c>
      <c r="O88" s="18">
        <v>1.3</v>
      </c>
      <c r="P88" s="18">
        <v>3.91</v>
      </c>
      <c r="Q88" s="18">
        <v>0.6</v>
      </c>
      <c r="R88" s="18">
        <v>7.65</v>
      </c>
      <c r="S88" s="18"/>
      <c r="T88" s="18"/>
      <c r="U88" s="18"/>
      <c r="V88" s="18"/>
      <c r="W88" s="18"/>
      <c r="X88" s="18"/>
      <c r="Y88" s="18"/>
      <c r="Z88" s="18"/>
      <c r="AA88" s="18"/>
    </row>
    <row r="89" spans="2:27">
      <c r="B89" s="38">
        <v>40589</v>
      </c>
      <c r="C89" s="42">
        <v>697.69794960144975</v>
      </c>
      <c r="D89" s="42">
        <v>165.69794960144901</v>
      </c>
      <c r="E89" s="18">
        <v>1.2020620212215323</v>
      </c>
      <c r="F89" s="40">
        <f t="shared" si="3"/>
        <v>133</v>
      </c>
      <c r="G89" s="13">
        <f t="shared" si="4"/>
        <v>5.92</v>
      </c>
      <c r="H89" s="13">
        <f t="shared" si="5"/>
        <v>0.96</v>
      </c>
      <c r="I89" s="21">
        <v>32.5</v>
      </c>
      <c r="J89" s="16">
        <v>4</v>
      </c>
      <c r="K89" s="21">
        <v>27.84</v>
      </c>
      <c r="L89" s="18">
        <v>2.6</v>
      </c>
      <c r="M89" s="18">
        <v>0.45</v>
      </c>
      <c r="N89" s="18">
        <v>25.7</v>
      </c>
      <c r="O89" s="18">
        <v>1.4</v>
      </c>
      <c r="P89" s="18">
        <v>3.32</v>
      </c>
      <c r="Q89" s="18">
        <v>0.51</v>
      </c>
      <c r="R89" s="18">
        <v>7.8000000000000007</v>
      </c>
      <c r="S89" s="18"/>
      <c r="T89" s="18"/>
      <c r="U89" s="18"/>
      <c r="V89" s="18"/>
      <c r="W89" s="18"/>
      <c r="X89" s="18"/>
      <c r="Y89" s="18"/>
      <c r="Z89" s="18"/>
      <c r="AA89" s="18"/>
    </row>
    <row r="90" spans="2:27">
      <c r="B90" s="38">
        <v>40602</v>
      </c>
      <c r="C90" s="42">
        <v>774.00769059782647</v>
      </c>
      <c r="D90" s="42">
        <v>190.00769059782587</v>
      </c>
      <c r="E90" s="18">
        <v>5.869980076644369</v>
      </c>
      <c r="F90" s="40">
        <f t="shared" si="3"/>
        <v>146</v>
      </c>
      <c r="G90" s="13">
        <f t="shared" si="4"/>
        <v>22.36</v>
      </c>
      <c r="H90" s="13">
        <f t="shared" si="5"/>
        <v>2.19</v>
      </c>
      <c r="I90" s="21">
        <v>44.3</v>
      </c>
      <c r="J90" s="16">
        <v>7</v>
      </c>
      <c r="K90" s="21">
        <v>123.01</v>
      </c>
      <c r="L90" s="18">
        <v>10.65</v>
      </c>
      <c r="M90" s="18">
        <v>1.1399999999999999</v>
      </c>
      <c r="N90" s="18">
        <v>34</v>
      </c>
      <c r="O90" s="18">
        <v>2.1</v>
      </c>
      <c r="P90" s="18">
        <v>11.71</v>
      </c>
      <c r="Q90" s="18">
        <v>1.05</v>
      </c>
      <c r="R90" s="18">
        <v>11.7</v>
      </c>
      <c r="S90" s="18"/>
      <c r="T90" s="18"/>
      <c r="U90" s="18"/>
      <c r="V90" s="18"/>
      <c r="W90" s="18"/>
      <c r="X90" s="18"/>
      <c r="Y90" s="18"/>
      <c r="Z90" s="18"/>
      <c r="AA90" s="18"/>
    </row>
    <row r="91" spans="2:27">
      <c r="B91" s="38">
        <v>40617</v>
      </c>
      <c r="C91" s="42">
        <v>826.00033059782618</v>
      </c>
      <c r="D91" s="42">
        <v>182.00033059782587</v>
      </c>
      <c r="E91" s="18">
        <v>3.4661759999999995</v>
      </c>
      <c r="F91" s="40">
        <f t="shared" si="3"/>
        <v>161</v>
      </c>
      <c r="G91" s="13">
        <f t="shared" si="4"/>
        <v>29.57</v>
      </c>
      <c r="H91" s="13">
        <f t="shared" si="5"/>
        <v>3.79</v>
      </c>
      <c r="I91" s="21">
        <v>49.3</v>
      </c>
      <c r="J91" s="16">
        <v>8</v>
      </c>
      <c r="K91" s="21">
        <v>167.12</v>
      </c>
      <c r="L91" s="18">
        <v>13.59</v>
      </c>
      <c r="M91" s="18">
        <v>2.0299999999999998</v>
      </c>
      <c r="N91" s="18">
        <v>37.4</v>
      </c>
      <c r="O91" s="18">
        <v>2.6</v>
      </c>
      <c r="P91" s="18">
        <v>15.98</v>
      </c>
      <c r="Q91" s="18">
        <v>1.76</v>
      </c>
      <c r="R91" s="18">
        <v>13.55</v>
      </c>
      <c r="S91" s="18"/>
      <c r="T91" s="18"/>
      <c r="U91" s="18"/>
      <c r="V91" s="18"/>
      <c r="W91" s="18"/>
      <c r="X91" s="18"/>
      <c r="Y91" s="18"/>
      <c r="Z91" s="18"/>
      <c r="AA91" s="18"/>
    </row>
    <row r="92" spans="2:27">
      <c r="B92" s="38">
        <v>40631</v>
      </c>
      <c r="C92" s="42">
        <v>888.01156684782609</v>
      </c>
      <c r="D92" s="42">
        <v>188.01156684782586</v>
      </c>
      <c r="E92" s="18">
        <v>4.4293740178571435</v>
      </c>
      <c r="F92" s="40">
        <f t="shared" si="3"/>
        <v>175</v>
      </c>
      <c r="G92" s="13">
        <f t="shared" si="4"/>
        <v>22.99</v>
      </c>
      <c r="H92" s="13">
        <f t="shared" si="5"/>
        <v>2.86</v>
      </c>
      <c r="I92" s="21">
        <v>49.5</v>
      </c>
      <c r="J92" s="16">
        <v>6</v>
      </c>
      <c r="K92" s="21">
        <v>124.31</v>
      </c>
      <c r="L92" s="18">
        <v>8.67</v>
      </c>
      <c r="M92" s="18">
        <v>1.23</v>
      </c>
      <c r="N92" s="18">
        <v>33.5</v>
      </c>
      <c r="O92" s="18">
        <v>2</v>
      </c>
      <c r="P92" s="18">
        <v>11.03</v>
      </c>
      <c r="Q92" s="18">
        <v>1.19</v>
      </c>
      <c r="R92" s="18">
        <v>9.8500000000000014</v>
      </c>
      <c r="S92" s="18">
        <v>15</v>
      </c>
      <c r="T92" s="18">
        <v>3.29</v>
      </c>
      <c r="U92" s="18">
        <v>0.44</v>
      </c>
      <c r="V92" s="18"/>
      <c r="W92" s="18"/>
      <c r="X92" s="18"/>
      <c r="Y92" s="18"/>
      <c r="Z92" s="18"/>
      <c r="AA92" s="18"/>
    </row>
    <row r="93" spans="2:27">
      <c r="B93" s="38">
        <v>40645</v>
      </c>
      <c r="C93" s="42">
        <v>1008.7226651811598</v>
      </c>
      <c r="D93" s="42">
        <v>252.72266518115916</v>
      </c>
      <c r="E93" s="18">
        <v>8.6222213095238107</v>
      </c>
      <c r="F93" s="40">
        <f t="shared" si="3"/>
        <v>189</v>
      </c>
      <c r="G93" s="13">
        <f t="shared" si="4"/>
        <v>29.62</v>
      </c>
      <c r="H93" s="13">
        <f t="shared" si="5"/>
        <v>3.9000000000000004</v>
      </c>
      <c r="I93" s="21">
        <v>54.5</v>
      </c>
      <c r="J93" s="16">
        <v>7</v>
      </c>
      <c r="K93" s="21">
        <v>156.13999999999999</v>
      </c>
      <c r="L93" s="18">
        <v>12.36</v>
      </c>
      <c r="M93" s="18">
        <v>1.86</v>
      </c>
      <c r="N93" s="18">
        <v>35.299999999999997</v>
      </c>
      <c r="O93" s="18">
        <v>2.2999999999999998</v>
      </c>
      <c r="P93" s="18">
        <v>16.3</v>
      </c>
      <c r="Q93" s="18">
        <v>1.92</v>
      </c>
      <c r="R93" s="18">
        <v>11.899999999999999</v>
      </c>
      <c r="S93" s="18">
        <v>9</v>
      </c>
      <c r="T93" s="18">
        <v>0.96</v>
      </c>
      <c r="U93" s="18">
        <v>0.12</v>
      </c>
      <c r="V93" s="18"/>
      <c r="W93" s="18"/>
      <c r="X93" s="18"/>
      <c r="Y93" s="18"/>
      <c r="Z93" s="18"/>
      <c r="AA93" s="18"/>
    </row>
    <row r="94" spans="2:27">
      <c r="B94" s="38">
        <v>40659</v>
      </c>
      <c r="C94" s="42">
        <v>1157.1313072644932</v>
      </c>
      <c r="D94" s="42">
        <v>345.13130726449248</v>
      </c>
      <c r="E94" s="18">
        <v>10.600617291666666</v>
      </c>
      <c r="F94" s="40">
        <f t="shared" si="3"/>
        <v>203</v>
      </c>
      <c r="G94" s="13">
        <f t="shared" si="4"/>
        <v>20.689999999999998</v>
      </c>
      <c r="H94" s="13">
        <f t="shared" si="5"/>
        <v>3.8999999999999995</v>
      </c>
      <c r="I94" s="21">
        <v>64.8</v>
      </c>
      <c r="J94" s="16">
        <v>6</v>
      </c>
      <c r="K94" s="21">
        <v>107.19</v>
      </c>
      <c r="L94" s="18">
        <v>7.07</v>
      </c>
      <c r="M94" s="18">
        <v>1.36</v>
      </c>
      <c r="N94" s="18">
        <v>35</v>
      </c>
      <c r="O94" s="18">
        <v>1.6</v>
      </c>
      <c r="P94" s="18">
        <v>12.51</v>
      </c>
      <c r="Q94" s="18">
        <v>2.2799999999999998</v>
      </c>
      <c r="R94" s="18">
        <v>8</v>
      </c>
      <c r="S94" s="18">
        <v>10</v>
      </c>
      <c r="T94" s="18">
        <v>1.1100000000000001</v>
      </c>
      <c r="U94" s="18">
        <v>0.26</v>
      </c>
      <c r="V94" s="18"/>
      <c r="W94" s="18"/>
      <c r="X94" s="18"/>
      <c r="Y94" s="18"/>
      <c r="Z94" s="18"/>
      <c r="AA94" s="18"/>
    </row>
    <row r="95" spans="2:27">
      <c r="B95" s="38">
        <v>40672</v>
      </c>
      <c r="C95" s="42">
        <v>1345.8616347644934</v>
      </c>
      <c r="D95" s="42">
        <v>481.86163476449241</v>
      </c>
      <c r="E95" s="18">
        <v>14.5177175</v>
      </c>
      <c r="F95" s="40">
        <f t="shared" si="3"/>
        <v>216</v>
      </c>
      <c r="G95" s="13">
        <f t="shared" si="4"/>
        <v>80.149999999999991</v>
      </c>
      <c r="H95" s="13">
        <f t="shared" si="5"/>
        <v>40.99</v>
      </c>
      <c r="I95" s="21">
        <v>82</v>
      </c>
      <c r="J95" s="16">
        <v>9</v>
      </c>
      <c r="K95" s="21">
        <v>237.52</v>
      </c>
      <c r="L95" s="18">
        <v>17.86</v>
      </c>
      <c r="M95" s="18">
        <v>3.33</v>
      </c>
      <c r="N95" s="18">
        <v>50.3</v>
      </c>
      <c r="O95" s="18">
        <v>2</v>
      </c>
      <c r="P95" s="18">
        <v>17.63</v>
      </c>
      <c r="Q95" s="18">
        <v>3.46</v>
      </c>
      <c r="R95" s="18">
        <v>10.55</v>
      </c>
      <c r="S95" s="18">
        <v>17</v>
      </c>
      <c r="T95" s="18">
        <v>3.83</v>
      </c>
      <c r="U95" s="18">
        <v>1.1100000000000001</v>
      </c>
      <c r="V95" s="18">
        <v>11.01</v>
      </c>
      <c r="W95" s="18">
        <v>2.96</v>
      </c>
      <c r="X95" s="18">
        <v>27.3</v>
      </c>
      <c r="Y95" s="18">
        <v>29.6</v>
      </c>
      <c r="Z95" s="18">
        <v>2.52</v>
      </c>
      <c r="AA95" s="18">
        <v>0.53</v>
      </c>
    </row>
    <row r="96" spans="2:27">
      <c r="B96" s="38">
        <v>40687</v>
      </c>
      <c r="C96" s="42">
        <v>1593.7327910144934</v>
      </c>
      <c r="D96" s="42">
        <v>669.73279101449248</v>
      </c>
      <c r="E96" s="18">
        <v>16.524743749999999</v>
      </c>
      <c r="F96" s="40">
        <f t="shared" si="3"/>
        <v>231</v>
      </c>
      <c r="G96" s="13">
        <f t="shared" si="4"/>
        <v>95.53</v>
      </c>
      <c r="H96" s="13">
        <f t="shared" si="5"/>
        <v>40.809999999999995</v>
      </c>
      <c r="I96" s="21">
        <v>75</v>
      </c>
      <c r="J96" s="16">
        <v>5</v>
      </c>
      <c r="K96" s="21">
        <v>173.97</v>
      </c>
      <c r="L96" s="18">
        <v>11.21</v>
      </c>
      <c r="M96" s="18">
        <v>1.7</v>
      </c>
      <c r="N96" s="18">
        <v>41</v>
      </c>
      <c r="O96" s="18">
        <v>2.2999999999999998</v>
      </c>
      <c r="P96" s="18">
        <v>20.22</v>
      </c>
      <c r="Q96" s="18">
        <v>3.83</v>
      </c>
      <c r="R96" s="18">
        <v>10.7</v>
      </c>
      <c r="S96" s="18">
        <v>13.7</v>
      </c>
      <c r="T96" s="18">
        <v>3.16</v>
      </c>
      <c r="U96" s="18">
        <v>0.63</v>
      </c>
      <c r="V96" s="18">
        <v>17.16</v>
      </c>
      <c r="W96" s="18">
        <v>5.22</v>
      </c>
      <c r="X96" s="18">
        <v>35.1</v>
      </c>
      <c r="Y96" s="18">
        <v>27.5</v>
      </c>
      <c r="Z96" s="18">
        <v>8.68</v>
      </c>
      <c r="AA96" s="18">
        <v>1.93</v>
      </c>
    </row>
    <row r="97" spans="2:27">
      <c r="B97" s="38">
        <v>40701</v>
      </c>
      <c r="C97" s="42">
        <v>1831.8273805978265</v>
      </c>
      <c r="D97" s="42">
        <v>851.82738059782582</v>
      </c>
      <c r="E97" s="18">
        <v>17.006756398809525</v>
      </c>
      <c r="F97" s="40">
        <f t="shared" si="3"/>
        <v>245</v>
      </c>
      <c r="G97" s="13">
        <f t="shared" si="4"/>
        <v>105.03999999999999</v>
      </c>
      <c r="H97" s="13">
        <f t="shared" si="5"/>
        <v>38.029999999999994</v>
      </c>
      <c r="I97" s="21">
        <v>72.5</v>
      </c>
      <c r="J97" s="16">
        <v>5</v>
      </c>
      <c r="K97" s="21">
        <v>126.82</v>
      </c>
      <c r="L97" s="18">
        <v>7.73</v>
      </c>
      <c r="M97" s="18">
        <v>1.54</v>
      </c>
      <c r="N97" s="18">
        <v>40.700000000000003</v>
      </c>
      <c r="O97" s="18">
        <v>1.8</v>
      </c>
      <c r="P97" s="18">
        <v>12.55</v>
      </c>
      <c r="Q97" s="18">
        <v>2.21</v>
      </c>
      <c r="R97" s="18">
        <v>7.6</v>
      </c>
      <c r="S97" s="18">
        <v>14.5</v>
      </c>
      <c r="T97" s="18">
        <v>4.2</v>
      </c>
      <c r="U97" s="18">
        <v>1.02</v>
      </c>
      <c r="V97" s="18">
        <v>22.6</v>
      </c>
      <c r="W97" s="18">
        <v>8.51</v>
      </c>
      <c r="X97" s="18">
        <v>42.3</v>
      </c>
      <c r="Y97" s="18">
        <v>21.2</v>
      </c>
      <c r="Z97" s="18">
        <v>15.66</v>
      </c>
      <c r="AA97" s="18">
        <v>3.55</v>
      </c>
    </row>
    <row r="98" spans="2:27">
      <c r="B98" s="38">
        <v>40491</v>
      </c>
      <c r="C98" s="42">
        <v>447.12726192028981</v>
      </c>
      <c r="D98" s="42">
        <v>307.12726192028987</v>
      </c>
      <c r="E98" s="18">
        <v>12.775064626293995</v>
      </c>
      <c r="F98" s="40">
        <f t="shared" si="3"/>
        <v>35</v>
      </c>
      <c r="G98" s="13">
        <f t="shared" si="4"/>
        <v>1.93</v>
      </c>
      <c r="H98" s="13">
        <f t="shared" si="5"/>
        <v>0.25</v>
      </c>
      <c r="I98" s="21">
        <v>21.7</v>
      </c>
      <c r="J98" s="16">
        <v>3</v>
      </c>
      <c r="K98" s="21">
        <v>15.98</v>
      </c>
      <c r="L98" s="18">
        <v>1.38</v>
      </c>
      <c r="M98" s="18">
        <v>0.19</v>
      </c>
      <c r="N98" s="18"/>
      <c r="O98" s="18"/>
      <c r="P98" s="18">
        <v>0.55000000000000004</v>
      </c>
      <c r="Q98" s="18">
        <v>0.06</v>
      </c>
      <c r="R98" s="18">
        <v>4.5</v>
      </c>
      <c r="S98" s="18"/>
      <c r="T98" s="18"/>
      <c r="U98" s="18"/>
      <c r="V98" s="18"/>
      <c r="W98" s="18"/>
      <c r="X98" s="18"/>
      <c r="Y98" s="18"/>
      <c r="Z98" s="18"/>
      <c r="AA98" s="18"/>
    </row>
    <row r="99" spans="2:27">
      <c r="B99" s="38">
        <v>40505</v>
      </c>
      <c r="C99" s="42">
        <v>567.19216086956521</v>
      </c>
      <c r="D99" s="42">
        <v>371.19216086956516</v>
      </c>
      <c r="E99" s="18">
        <v>8.5760642106625244</v>
      </c>
      <c r="F99" s="40">
        <f t="shared" si="3"/>
        <v>49</v>
      </c>
      <c r="G99" s="13">
        <f t="shared" si="4"/>
        <v>3.3000000000000003</v>
      </c>
      <c r="H99" s="13">
        <f t="shared" si="5"/>
        <v>0.52</v>
      </c>
      <c r="I99" s="21">
        <v>33.200000000000003</v>
      </c>
      <c r="J99" s="16">
        <v>4</v>
      </c>
      <c r="K99" s="21">
        <v>22.27</v>
      </c>
      <c r="L99" s="18">
        <v>2.2200000000000002</v>
      </c>
      <c r="M99" s="18">
        <v>0.34</v>
      </c>
      <c r="N99" s="18">
        <v>27.5</v>
      </c>
      <c r="O99" s="18">
        <v>1</v>
      </c>
      <c r="P99" s="18">
        <v>1.08</v>
      </c>
      <c r="Q99" s="18">
        <v>0.18</v>
      </c>
      <c r="R99" s="18">
        <v>4.8</v>
      </c>
      <c r="S99" s="18"/>
      <c r="T99" s="18"/>
      <c r="U99" s="18"/>
      <c r="V99" s="18"/>
      <c r="W99" s="18"/>
      <c r="X99" s="18"/>
      <c r="Y99" s="18"/>
      <c r="Z99" s="18"/>
      <c r="AA99" s="18"/>
    </row>
    <row r="100" spans="2:27">
      <c r="B100" s="38">
        <v>40519</v>
      </c>
      <c r="C100" s="42">
        <v>666.02642878623192</v>
      </c>
      <c r="D100" s="42">
        <v>414.02642878623175</v>
      </c>
      <c r="E100" s="18">
        <v>7.0595905654761912</v>
      </c>
      <c r="F100" s="40">
        <f t="shared" si="3"/>
        <v>63</v>
      </c>
      <c r="G100" s="13">
        <f t="shared" si="4"/>
        <v>4.04</v>
      </c>
      <c r="H100" s="13">
        <f t="shared" si="5"/>
        <v>0.7</v>
      </c>
      <c r="I100" s="21">
        <v>31.4</v>
      </c>
      <c r="J100" s="16">
        <v>4</v>
      </c>
      <c r="K100" s="21">
        <v>24.5</v>
      </c>
      <c r="L100" s="18">
        <v>2.37</v>
      </c>
      <c r="M100" s="18">
        <v>0.3</v>
      </c>
      <c r="N100" s="18">
        <v>25.7</v>
      </c>
      <c r="O100" s="18">
        <v>1.1000000000000001</v>
      </c>
      <c r="P100" s="18">
        <v>1.67</v>
      </c>
      <c r="Q100" s="18">
        <v>0.4</v>
      </c>
      <c r="R100" s="18">
        <v>6.1</v>
      </c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2:27">
      <c r="B101" s="38">
        <v>40533</v>
      </c>
      <c r="C101" s="42">
        <v>722.5320283695653</v>
      </c>
      <c r="D101" s="42">
        <v>414.53202836956501</v>
      </c>
      <c r="E101" s="18">
        <v>4.0361142559523815</v>
      </c>
      <c r="F101" s="40">
        <f t="shared" si="3"/>
        <v>77</v>
      </c>
      <c r="G101" s="13">
        <f t="shared" si="4"/>
        <v>2.58</v>
      </c>
      <c r="H101" s="13">
        <f t="shared" si="5"/>
        <v>0.44000000000000006</v>
      </c>
      <c r="I101" s="21">
        <v>35.799999999999997</v>
      </c>
      <c r="J101" s="16">
        <v>4</v>
      </c>
      <c r="K101" s="21">
        <v>24.9</v>
      </c>
      <c r="L101" s="18">
        <v>1.59</v>
      </c>
      <c r="M101" s="18">
        <v>0.28000000000000003</v>
      </c>
      <c r="N101" s="18">
        <v>20.6</v>
      </c>
      <c r="O101" s="18">
        <v>1</v>
      </c>
      <c r="P101" s="18">
        <v>0.99</v>
      </c>
      <c r="Q101" s="18">
        <v>0.16</v>
      </c>
      <c r="R101" s="18">
        <v>4.9000000000000004</v>
      </c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2:27">
      <c r="B102" s="38">
        <v>40547</v>
      </c>
      <c r="C102" s="42">
        <v>726.36232920289865</v>
      </c>
      <c r="D102" s="42">
        <v>362.36232920289837</v>
      </c>
      <c r="E102" s="18">
        <v>0.27359291666666669</v>
      </c>
      <c r="F102" s="40">
        <f t="shared" si="3"/>
        <v>91</v>
      </c>
      <c r="G102" s="13">
        <f t="shared" si="4"/>
        <v>5.3699999999999992</v>
      </c>
      <c r="H102" s="13">
        <f t="shared" si="5"/>
        <v>0.8600000000000001</v>
      </c>
      <c r="I102" s="21">
        <v>32</v>
      </c>
      <c r="J102" s="16">
        <v>5</v>
      </c>
      <c r="K102" s="21">
        <v>38.71</v>
      </c>
      <c r="L102" s="18">
        <v>3.01</v>
      </c>
      <c r="M102" s="18">
        <v>0.46</v>
      </c>
      <c r="N102" s="18">
        <v>25.7</v>
      </c>
      <c r="O102" s="18">
        <v>1.1000000000000001</v>
      </c>
      <c r="P102" s="18">
        <v>2.36</v>
      </c>
      <c r="Q102" s="18">
        <v>0.4</v>
      </c>
      <c r="R102" s="18">
        <v>7.0500000000000007</v>
      </c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2:27">
      <c r="B103" s="38">
        <v>40561</v>
      </c>
      <c r="C103" s="42">
        <v>704.09989336956562</v>
      </c>
      <c r="D103" s="42">
        <v>284.09989336956494</v>
      </c>
      <c r="E103" s="18">
        <v>-1.5901739880952379</v>
      </c>
      <c r="F103" s="40">
        <f t="shared" si="3"/>
        <v>105</v>
      </c>
      <c r="G103" s="13">
        <f t="shared" si="4"/>
        <v>7.95</v>
      </c>
      <c r="H103" s="13">
        <f t="shared" si="5"/>
        <v>1.23</v>
      </c>
      <c r="I103" s="21">
        <v>35</v>
      </c>
      <c r="J103" s="16">
        <v>5</v>
      </c>
      <c r="K103" s="21">
        <v>45.91</v>
      </c>
      <c r="L103" s="18">
        <v>3.8</v>
      </c>
      <c r="M103" s="18">
        <v>0.6</v>
      </c>
      <c r="N103" s="18">
        <v>26.7</v>
      </c>
      <c r="O103" s="18">
        <v>1.2</v>
      </c>
      <c r="P103" s="18">
        <v>4.1500000000000004</v>
      </c>
      <c r="Q103" s="18">
        <v>0.63</v>
      </c>
      <c r="R103" s="18">
        <v>7.75</v>
      </c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2:27">
      <c r="B104" s="38">
        <v>40575</v>
      </c>
      <c r="C104" s="42">
        <v>680.86908130434824</v>
      </c>
      <c r="D104" s="42">
        <v>204.86908130434756</v>
      </c>
      <c r="E104" s="18">
        <v>-1.6593437189440998</v>
      </c>
      <c r="F104" s="40">
        <f t="shared" si="3"/>
        <v>119</v>
      </c>
      <c r="G104" s="13">
        <f t="shared" si="4"/>
        <v>17.5</v>
      </c>
      <c r="H104" s="13">
        <f t="shared" si="5"/>
        <v>2.36</v>
      </c>
      <c r="I104" s="21">
        <v>52</v>
      </c>
      <c r="J104" s="16">
        <v>6</v>
      </c>
      <c r="K104" s="21">
        <v>84.06</v>
      </c>
      <c r="L104" s="18">
        <v>7.86</v>
      </c>
      <c r="M104" s="18">
        <v>1.17</v>
      </c>
      <c r="N104" s="18">
        <v>42.8</v>
      </c>
      <c r="O104" s="18">
        <v>1.8</v>
      </c>
      <c r="P104" s="18">
        <v>9.64</v>
      </c>
      <c r="Q104" s="18">
        <v>1.19</v>
      </c>
      <c r="R104" s="18">
        <v>11.6</v>
      </c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2:27">
      <c r="B105" s="38">
        <v>40589</v>
      </c>
      <c r="C105" s="42">
        <v>697.69794960144975</v>
      </c>
      <c r="D105" s="42">
        <v>165.69794960144901</v>
      </c>
      <c r="E105" s="18">
        <v>1.2020620212215323</v>
      </c>
      <c r="F105" s="40">
        <f t="shared" si="3"/>
        <v>133</v>
      </c>
      <c r="G105" s="13">
        <f t="shared" si="4"/>
        <v>10.050000000000001</v>
      </c>
      <c r="H105" s="13">
        <f t="shared" si="5"/>
        <v>1.45</v>
      </c>
      <c r="I105" s="21">
        <v>45</v>
      </c>
      <c r="J105" s="16">
        <v>5</v>
      </c>
      <c r="K105" s="21">
        <v>51.09</v>
      </c>
      <c r="L105" s="18">
        <v>4.5199999999999996</v>
      </c>
      <c r="M105" s="18">
        <v>0.7</v>
      </c>
      <c r="N105" s="18">
        <v>36.5</v>
      </c>
      <c r="O105" s="18">
        <v>1.3</v>
      </c>
      <c r="P105" s="18">
        <v>5.53</v>
      </c>
      <c r="Q105" s="18">
        <v>0.75</v>
      </c>
      <c r="R105" s="18">
        <v>8.5</v>
      </c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2:27">
      <c r="B106" s="38">
        <v>40602</v>
      </c>
      <c r="C106" s="42">
        <v>774.00769059782647</v>
      </c>
      <c r="D106" s="42">
        <v>190.00769059782587</v>
      </c>
      <c r="E106" s="18">
        <v>5.869980076644369</v>
      </c>
      <c r="F106" s="40">
        <f t="shared" si="3"/>
        <v>146</v>
      </c>
      <c r="G106" s="13">
        <f t="shared" si="4"/>
        <v>19.36</v>
      </c>
      <c r="H106" s="13">
        <f t="shared" si="5"/>
        <v>2.0300000000000002</v>
      </c>
      <c r="I106" s="21">
        <v>41.5</v>
      </c>
      <c r="J106" s="16">
        <v>7</v>
      </c>
      <c r="K106" s="21">
        <v>89.55</v>
      </c>
      <c r="L106" s="18">
        <v>8.7200000000000006</v>
      </c>
      <c r="M106" s="18">
        <v>1.02</v>
      </c>
      <c r="N106" s="18">
        <v>32</v>
      </c>
      <c r="O106" s="18">
        <v>2</v>
      </c>
      <c r="P106" s="18">
        <v>10.64</v>
      </c>
      <c r="Q106" s="18">
        <v>1.01</v>
      </c>
      <c r="R106" s="18">
        <v>11.899999999999999</v>
      </c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2:27">
      <c r="B107" s="38">
        <v>40617</v>
      </c>
      <c r="C107" s="42">
        <v>826.00033059782618</v>
      </c>
      <c r="D107" s="42">
        <v>182.00033059782587</v>
      </c>
      <c r="E107" s="18">
        <v>3.4661759999999995</v>
      </c>
      <c r="F107" s="40">
        <f t="shared" si="3"/>
        <v>161</v>
      </c>
      <c r="G107" s="13">
        <f t="shared" si="4"/>
        <v>17.149999999999999</v>
      </c>
      <c r="H107" s="13">
        <f t="shared" si="5"/>
        <v>2.17</v>
      </c>
      <c r="I107" s="21">
        <v>46.3</v>
      </c>
      <c r="J107" s="16">
        <v>6</v>
      </c>
      <c r="K107" s="21">
        <v>106.53</v>
      </c>
      <c r="L107" s="18">
        <v>8.2799999999999994</v>
      </c>
      <c r="M107" s="18">
        <v>1.1599999999999999</v>
      </c>
      <c r="N107" s="18">
        <v>34.6</v>
      </c>
      <c r="O107" s="18">
        <v>1.9</v>
      </c>
      <c r="P107" s="18">
        <v>8.8699999999999992</v>
      </c>
      <c r="Q107" s="18">
        <v>1.01</v>
      </c>
      <c r="R107" s="18">
        <v>9.85</v>
      </c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2:27">
      <c r="B108" s="38">
        <v>40631</v>
      </c>
      <c r="C108" s="42">
        <v>888.01156684782609</v>
      </c>
      <c r="D108" s="42">
        <v>188.01156684782586</v>
      </c>
      <c r="E108" s="18">
        <v>4.4293740178571435</v>
      </c>
      <c r="F108" s="40">
        <f t="shared" si="3"/>
        <v>175</v>
      </c>
      <c r="G108" s="13">
        <f t="shared" si="4"/>
        <v>19.480000000000004</v>
      </c>
      <c r="H108" s="13">
        <f t="shared" si="5"/>
        <v>2.25</v>
      </c>
      <c r="I108" s="21">
        <v>41.8</v>
      </c>
      <c r="J108" s="16">
        <v>8</v>
      </c>
      <c r="K108" s="21">
        <v>112.41</v>
      </c>
      <c r="L108" s="18">
        <v>8.4</v>
      </c>
      <c r="M108" s="18">
        <v>1.1599999999999999</v>
      </c>
      <c r="N108" s="18">
        <v>28.5</v>
      </c>
      <c r="O108" s="18">
        <v>2.1</v>
      </c>
      <c r="P108" s="18">
        <v>9.48</v>
      </c>
      <c r="Q108" s="18">
        <v>0.9</v>
      </c>
      <c r="R108" s="18">
        <v>9.6499999999999986</v>
      </c>
      <c r="S108" s="18">
        <v>14</v>
      </c>
      <c r="T108" s="18">
        <v>1.6</v>
      </c>
      <c r="U108" s="18">
        <v>0.19</v>
      </c>
      <c r="V108" s="18"/>
      <c r="W108" s="18"/>
      <c r="X108" s="18"/>
      <c r="Y108" s="18"/>
      <c r="Z108" s="18"/>
      <c r="AA108" s="18"/>
    </row>
    <row r="109" spans="2:27">
      <c r="B109" s="38">
        <v>40645</v>
      </c>
      <c r="C109" s="42">
        <v>1008.7226651811598</v>
      </c>
      <c r="D109" s="42">
        <v>252.72266518115916</v>
      </c>
      <c r="E109" s="18">
        <v>8.6222213095238107</v>
      </c>
      <c r="F109" s="40">
        <f t="shared" si="3"/>
        <v>189</v>
      </c>
      <c r="G109" s="13">
        <f t="shared" si="4"/>
        <v>26.900000000000002</v>
      </c>
      <c r="H109" s="13">
        <f t="shared" si="5"/>
        <v>3.7499999999999996</v>
      </c>
      <c r="I109" s="21">
        <v>51.8</v>
      </c>
      <c r="J109" s="16">
        <v>8</v>
      </c>
      <c r="K109" s="21">
        <v>169.92</v>
      </c>
      <c r="L109" s="18">
        <v>10.96</v>
      </c>
      <c r="M109" s="18">
        <v>1.88</v>
      </c>
      <c r="N109" s="18">
        <v>35.200000000000003</v>
      </c>
      <c r="O109" s="18">
        <v>2.2999999999999998</v>
      </c>
      <c r="P109" s="18">
        <v>12.75</v>
      </c>
      <c r="Q109" s="18">
        <v>1.47</v>
      </c>
      <c r="R109" s="18">
        <v>10.899999999999999</v>
      </c>
      <c r="S109" s="18">
        <v>12</v>
      </c>
      <c r="T109" s="18">
        <v>3.19</v>
      </c>
      <c r="U109" s="18">
        <v>0.4</v>
      </c>
      <c r="V109" s="18"/>
      <c r="W109" s="18"/>
      <c r="X109" s="18"/>
      <c r="Y109" s="18"/>
      <c r="Z109" s="18"/>
      <c r="AA109" s="18"/>
    </row>
    <row r="110" spans="2:27">
      <c r="B110" s="38">
        <v>40659</v>
      </c>
      <c r="C110" s="42">
        <v>1157.1313072644932</v>
      </c>
      <c r="D110" s="42">
        <v>345.13130726449248</v>
      </c>
      <c r="E110" s="18">
        <v>10.600617291666666</v>
      </c>
      <c r="F110" s="40">
        <f t="shared" si="3"/>
        <v>203</v>
      </c>
      <c r="G110" s="13">
        <f t="shared" si="4"/>
        <v>76.2</v>
      </c>
      <c r="H110" s="13">
        <f t="shared" si="5"/>
        <v>11.6</v>
      </c>
      <c r="I110" s="21">
        <v>85</v>
      </c>
      <c r="J110" s="16">
        <v>8</v>
      </c>
      <c r="K110" s="21">
        <v>371.44</v>
      </c>
      <c r="L110" s="18">
        <v>30.1</v>
      </c>
      <c r="M110" s="18">
        <v>4.95</v>
      </c>
      <c r="N110" s="18">
        <v>54</v>
      </c>
      <c r="O110" s="18">
        <v>2.9</v>
      </c>
      <c r="P110" s="18">
        <v>44.96</v>
      </c>
      <c r="Q110" s="18">
        <v>6.37</v>
      </c>
      <c r="R110" s="18">
        <v>16.149999999999999</v>
      </c>
      <c r="S110" s="18">
        <v>10.199999999999999</v>
      </c>
      <c r="T110" s="18">
        <v>1.1399999999999999</v>
      </c>
      <c r="U110" s="18">
        <v>0.28000000000000003</v>
      </c>
      <c r="V110" s="18"/>
      <c r="W110" s="18"/>
      <c r="X110" s="18"/>
      <c r="Y110" s="18"/>
      <c r="Z110" s="18"/>
      <c r="AA110" s="18"/>
    </row>
    <row r="111" spans="2:27">
      <c r="B111" s="38">
        <v>40672</v>
      </c>
      <c r="C111" s="42">
        <v>1345.8616347644934</v>
      </c>
      <c r="D111" s="42">
        <v>481.86163476449241</v>
      </c>
      <c r="E111" s="18">
        <v>14.5177175</v>
      </c>
      <c r="F111" s="40">
        <f t="shared" si="3"/>
        <v>216</v>
      </c>
      <c r="G111" s="13">
        <f t="shared" si="4"/>
        <v>99.65</v>
      </c>
      <c r="H111" s="13">
        <f t="shared" si="5"/>
        <v>42.810000000000009</v>
      </c>
      <c r="I111" s="21">
        <v>80.8</v>
      </c>
      <c r="J111" s="16">
        <v>6</v>
      </c>
      <c r="K111" s="21">
        <v>285.57</v>
      </c>
      <c r="L111" s="18">
        <v>19.420000000000002</v>
      </c>
      <c r="M111" s="18">
        <v>3.73</v>
      </c>
      <c r="N111" s="18">
        <v>46</v>
      </c>
      <c r="O111" s="18">
        <v>2.6</v>
      </c>
      <c r="P111" s="18">
        <v>28.94</v>
      </c>
      <c r="Q111" s="18">
        <v>6.14</v>
      </c>
      <c r="R111" s="18">
        <v>13.65</v>
      </c>
      <c r="S111" s="18">
        <v>12.8</v>
      </c>
      <c r="T111" s="18">
        <v>1.66</v>
      </c>
      <c r="U111" s="18">
        <v>0.54</v>
      </c>
      <c r="V111" s="18">
        <v>14.29</v>
      </c>
      <c r="W111" s="18">
        <v>4.28</v>
      </c>
      <c r="X111" s="18">
        <v>30.5</v>
      </c>
      <c r="Y111" s="18">
        <v>27.1</v>
      </c>
      <c r="Z111" s="18">
        <v>4.84</v>
      </c>
      <c r="AA111" s="18">
        <v>1.02</v>
      </c>
    </row>
    <row r="112" spans="2:27">
      <c r="B112" s="38">
        <v>40687</v>
      </c>
      <c r="C112" s="42">
        <v>1593.7327910144934</v>
      </c>
      <c r="D112" s="42">
        <v>669.73279101449248</v>
      </c>
      <c r="E112" s="18">
        <v>16.524743749999999</v>
      </c>
      <c r="F112" s="40">
        <f t="shared" si="3"/>
        <v>231</v>
      </c>
      <c r="G112" s="13">
        <f t="shared" si="4"/>
        <v>94.11</v>
      </c>
      <c r="H112" s="13">
        <f t="shared" si="5"/>
        <v>41.410000000000004</v>
      </c>
      <c r="I112" s="21">
        <v>76</v>
      </c>
      <c r="J112" s="16">
        <v>5</v>
      </c>
      <c r="K112" s="21">
        <v>139.22</v>
      </c>
      <c r="L112" s="18">
        <v>9.2200000000000006</v>
      </c>
      <c r="M112" s="18">
        <v>1.62</v>
      </c>
      <c r="N112" s="18">
        <v>39.700000000000003</v>
      </c>
      <c r="O112" s="18">
        <v>1.9</v>
      </c>
      <c r="P112" s="18">
        <v>20.98</v>
      </c>
      <c r="Q112" s="18">
        <v>3.63</v>
      </c>
      <c r="R112" s="18">
        <v>10.35</v>
      </c>
      <c r="S112" s="18">
        <v>13.8</v>
      </c>
      <c r="T112" s="18">
        <v>2.11</v>
      </c>
      <c r="U112" s="18">
        <v>0.4</v>
      </c>
      <c r="V112" s="18">
        <v>17.84</v>
      </c>
      <c r="W112" s="18">
        <v>5.94</v>
      </c>
      <c r="X112" s="18">
        <v>36.5</v>
      </c>
      <c r="Y112" s="18">
        <v>28.3</v>
      </c>
      <c r="Z112" s="18">
        <v>7.46</v>
      </c>
      <c r="AA112" s="18">
        <v>1.52</v>
      </c>
    </row>
    <row r="113" spans="2:27">
      <c r="B113" s="38">
        <v>40701</v>
      </c>
      <c r="C113" s="42">
        <v>1831.8273805978265</v>
      </c>
      <c r="D113" s="42">
        <v>851.82738059782582</v>
      </c>
      <c r="E113" s="18">
        <v>17.006756398809525</v>
      </c>
      <c r="F113" s="40">
        <f t="shared" si="3"/>
        <v>245</v>
      </c>
      <c r="G113" s="13">
        <f t="shared" si="4"/>
        <v>69.600000000000009</v>
      </c>
      <c r="H113" s="13">
        <f t="shared" si="5"/>
        <v>31.83</v>
      </c>
      <c r="I113" s="21">
        <v>68</v>
      </c>
      <c r="J113" s="16">
        <v>5</v>
      </c>
      <c r="K113" s="21">
        <v>79.39</v>
      </c>
      <c r="L113" s="18">
        <v>5.0199999999999996</v>
      </c>
      <c r="M113" s="18">
        <v>1.1499999999999999</v>
      </c>
      <c r="N113" s="18">
        <v>36</v>
      </c>
      <c r="O113" s="18">
        <v>1.6</v>
      </c>
      <c r="P113" s="18">
        <v>10.89</v>
      </c>
      <c r="Q113" s="18">
        <v>1.82</v>
      </c>
      <c r="R113" s="18">
        <v>7.3</v>
      </c>
      <c r="S113" s="18">
        <v>11</v>
      </c>
      <c r="T113" s="18">
        <v>1.6</v>
      </c>
      <c r="U113" s="18">
        <v>0.36</v>
      </c>
      <c r="V113" s="18">
        <v>11.48</v>
      </c>
      <c r="W113" s="18">
        <v>4.58</v>
      </c>
      <c r="X113" s="18">
        <v>31.3</v>
      </c>
      <c r="Y113" s="18">
        <v>21.4</v>
      </c>
      <c r="Z113" s="18">
        <v>9.31</v>
      </c>
      <c r="AA113" s="18">
        <v>2.52</v>
      </c>
    </row>
    <row r="114" spans="2:27">
      <c r="B114" s="38">
        <v>40491</v>
      </c>
      <c r="C114" s="42">
        <v>447.12726192028981</v>
      </c>
      <c r="D114" s="42">
        <v>307.12726192028987</v>
      </c>
      <c r="E114" s="18">
        <v>12.775064626293995</v>
      </c>
      <c r="F114" s="40">
        <f t="shared" si="3"/>
        <v>35</v>
      </c>
      <c r="G114" s="13">
        <f t="shared" si="4"/>
        <v>2.85</v>
      </c>
      <c r="H114" s="13">
        <f t="shared" si="5"/>
        <v>0.36</v>
      </c>
      <c r="I114" s="21">
        <v>30.6</v>
      </c>
      <c r="J114" s="16">
        <v>4</v>
      </c>
      <c r="K114" s="21">
        <v>31.61</v>
      </c>
      <c r="L114" s="18">
        <v>1.87</v>
      </c>
      <c r="M114" s="18">
        <v>0.26</v>
      </c>
      <c r="N114" s="18"/>
      <c r="O114" s="18"/>
      <c r="P114" s="18">
        <v>0.98</v>
      </c>
      <c r="Q114" s="18">
        <v>0.1</v>
      </c>
      <c r="R114" s="18">
        <v>5.3</v>
      </c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2:27">
      <c r="B115" s="38">
        <v>40505</v>
      </c>
      <c r="C115" s="42">
        <v>567.19216086956521</v>
      </c>
      <c r="D115" s="42">
        <v>371.19216086956516</v>
      </c>
      <c r="E115" s="18">
        <v>8.5760642106625244</v>
      </c>
      <c r="F115" s="40">
        <f t="shared" si="3"/>
        <v>49</v>
      </c>
      <c r="G115" s="13">
        <f t="shared" si="4"/>
        <v>5.77</v>
      </c>
      <c r="H115" s="13">
        <f t="shared" si="5"/>
        <v>0.8899999999999999</v>
      </c>
      <c r="I115" s="21">
        <v>39.299999999999997</v>
      </c>
      <c r="J115" s="16">
        <v>5</v>
      </c>
      <c r="K115" s="21">
        <v>53.35</v>
      </c>
      <c r="L115" s="18">
        <v>3.8</v>
      </c>
      <c r="M115" s="18">
        <v>0.56999999999999995</v>
      </c>
      <c r="N115" s="18">
        <v>33</v>
      </c>
      <c r="O115" s="18">
        <v>1.1000000000000001</v>
      </c>
      <c r="P115" s="18">
        <v>1.97</v>
      </c>
      <c r="Q115" s="18">
        <v>0.32</v>
      </c>
      <c r="R115" s="18">
        <v>6.9499999999999993</v>
      </c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2:27">
      <c r="B116" s="38">
        <v>40519</v>
      </c>
      <c r="C116" s="42">
        <v>666.02642878623192</v>
      </c>
      <c r="D116" s="42">
        <v>414.02642878623175</v>
      </c>
      <c r="E116" s="18">
        <v>7.0595905654761912</v>
      </c>
      <c r="F116" s="40">
        <f t="shared" si="3"/>
        <v>63</v>
      </c>
      <c r="G116" s="13">
        <f t="shared" si="4"/>
        <v>2.67</v>
      </c>
      <c r="H116" s="13">
        <f t="shared" si="5"/>
        <v>0.4</v>
      </c>
      <c r="I116" s="21">
        <v>29.5</v>
      </c>
      <c r="J116" s="16">
        <v>4</v>
      </c>
      <c r="K116" s="21">
        <v>20.170000000000002</v>
      </c>
      <c r="L116" s="18">
        <v>1.67</v>
      </c>
      <c r="M116" s="18">
        <v>0.2</v>
      </c>
      <c r="N116" s="18">
        <v>23.7</v>
      </c>
      <c r="O116" s="18">
        <v>0.8</v>
      </c>
      <c r="P116" s="18">
        <v>1</v>
      </c>
      <c r="Q116" s="18">
        <v>0.2</v>
      </c>
      <c r="R116" s="18">
        <v>5.0500000000000007</v>
      </c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2:27">
      <c r="B117" s="38">
        <v>40533</v>
      </c>
      <c r="C117" s="42">
        <v>722.5320283695653</v>
      </c>
      <c r="D117" s="42">
        <v>414.53202836956501</v>
      </c>
      <c r="E117" s="18">
        <v>4.0361142559523815</v>
      </c>
      <c r="F117" s="40">
        <f t="shared" si="3"/>
        <v>77</v>
      </c>
      <c r="G117" s="13">
        <f t="shared" si="4"/>
        <v>4.3100000000000005</v>
      </c>
      <c r="H117" s="13">
        <f t="shared" si="5"/>
        <v>0.72</v>
      </c>
      <c r="I117" s="21">
        <v>36.299999999999997</v>
      </c>
      <c r="J117" s="16">
        <v>4</v>
      </c>
      <c r="K117" s="21">
        <v>35.04</v>
      </c>
      <c r="L117" s="18">
        <v>2.73</v>
      </c>
      <c r="M117" s="18">
        <v>0.46</v>
      </c>
      <c r="N117" s="18">
        <v>31.2</v>
      </c>
      <c r="O117" s="18">
        <v>1.2</v>
      </c>
      <c r="P117" s="18">
        <v>1.58</v>
      </c>
      <c r="Q117" s="18">
        <v>0.26</v>
      </c>
      <c r="R117" s="18">
        <v>6.1</v>
      </c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2:27">
      <c r="B118" s="38">
        <v>40547</v>
      </c>
      <c r="C118" s="42">
        <v>726.36232920289865</v>
      </c>
      <c r="D118" s="42">
        <v>362.36232920289837</v>
      </c>
      <c r="E118" s="18">
        <v>0.27359291666666669</v>
      </c>
      <c r="F118" s="40">
        <f t="shared" si="3"/>
        <v>91</v>
      </c>
      <c r="G118" s="13">
        <f t="shared" si="4"/>
        <v>2.95</v>
      </c>
      <c r="H118" s="13">
        <f t="shared" si="5"/>
        <v>0.41000000000000003</v>
      </c>
      <c r="I118" s="21">
        <v>27.5</v>
      </c>
      <c r="J118" s="16">
        <v>4</v>
      </c>
      <c r="K118" s="21">
        <v>23.75</v>
      </c>
      <c r="L118" s="18">
        <v>1.84</v>
      </c>
      <c r="M118" s="18">
        <v>0.26</v>
      </c>
      <c r="N118" s="18">
        <v>22.5</v>
      </c>
      <c r="O118" s="18">
        <v>0.9</v>
      </c>
      <c r="P118" s="18">
        <v>1.1100000000000001</v>
      </c>
      <c r="Q118" s="18">
        <v>0.15</v>
      </c>
      <c r="R118" s="18">
        <v>5.5</v>
      </c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2:27">
      <c r="B119" s="38">
        <v>40561</v>
      </c>
      <c r="C119" s="42">
        <v>704.09989336956562</v>
      </c>
      <c r="D119" s="42">
        <v>284.09989336956494</v>
      </c>
      <c r="E119" s="18">
        <v>-1.5901739880952379</v>
      </c>
      <c r="F119" s="40">
        <f t="shared" si="3"/>
        <v>105</v>
      </c>
      <c r="G119" s="13">
        <f t="shared" si="4"/>
        <v>13.84</v>
      </c>
      <c r="H119" s="13">
        <f t="shared" si="5"/>
        <v>2.0099999999999998</v>
      </c>
      <c r="I119" s="21">
        <v>56.5</v>
      </c>
      <c r="J119" s="16">
        <v>6</v>
      </c>
      <c r="K119" s="21">
        <v>72.28</v>
      </c>
      <c r="L119" s="18">
        <v>6.53</v>
      </c>
      <c r="M119" s="18">
        <v>1.02</v>
      </c>
      <c r="N119" s="18">
        <v>46.2</v>
      </c>
      <c r="O119" s="18">
        <v>1.4</v>
      </c>
      <c r="P119" s="18">
        <v>7.31</v>
      </c>
      <c r="Q119" s="18">
        <v>0.99</v>
      </c>
      <c r="R119" s="18">
        <v>8.5500000000000007</v>
      </c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2:27">
      <c r="B120" s="38">
        <v>40575</v>
      </c>
      <c r="C120" s="42">
        <v>680.86908130434824</v>
      </c>
      <c r="D120" s="42">
        <v>204.86908130434756</v>
      </c>
      <c r="E120" s="18">
        <v>-1.6593437189440998</v>
      </c>
      <c r="F120" s="40">
        <f t="shared" si="3"/>
        <v>119</v>
      </c>
      <c r="G120" s="13">
        <f t="shared" si="4"/>
        <v>8.69</v>
      </c>
      <c r="H120" s="13">
        <f t="shared" si="5"/>
        <v>1.58</v>
      </c>
      <c r="I120" s="21">
        <v>50</v>
      </c>
      <c r="J120" s="16">
        <v>5</v>
      </c>
      <c r="K120" s="21">
        <v>31.91</v>
      </c>
      <c r="L120" s="18">
        <v>3.81</v>
      </c>
      <c r="M120" s="18">
        <v>0.61</v>
      </c>
      <c r="N120" s="18">
        <v>40.5</v>
      </c>
      <c r="O120" s="18">
        <v>1.3</v>
      </c>
      <c r="P120" s="18">
        <v>4.88</v>
      </c>
      <c r="Q120" s="18">
        <v>0.97</v>
      </c>
      <c r="R120" s="18">
        <v>8.15</v>
      </c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2:27">
      <c r="B121" s="38">
        <v>40589</v>
      </c>
      <c r="C121" s="42">
        <v>697.69794960144975</v>
      </c>
      <c r="D121" s="42">
        <v>165.69794960144901</v>
      </c>
      <c r="E121" s="18">
        <v>1.2020620212215323</v>
      </c>
      <c r="F121" s="40">
        <f t="shared" si="3"/>
        <v>133</v>
      </c>
      <c r="G121" s="13">
        <f t="shared" si="4"/>
        <v>7.62</v>
      </c>
      <c r="H121" s="13">
        <f t="shared" si="5"/>
        <v>1.1000000000000001</v>
      </c>
      <c r="I121" s="21">
        <v>30.4</v>
      </c>
      <c r="J121" s="16">
        <v>5</v>
      </c>
      <c r="K121" s="21">
        <v>29.61</v>
      </c>
      <c r="L121" s="18">
        <v>3.33</v>
      </c>
      <c r="M121" s="18">
        <v>0.49</v>
      </c>
      <c r="N121" s="18">
        <v>23</v>
      </c>
      <c r="O121" s="18">
        <v>1.4</v>
      </c>
      <c r="P121" s="18">
        <v>4.29</v>
      </c>
      <c r="Q121" s="18">
        <v>0.61</v>
      </c>
      <c r="R121" s="18">
        <v>8.3000000000000007</v>
      </c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2:27">
      <c r="B122" s="38">
        <v>40602</v>
      </c>
      <c r="C122" s="42">
        <v>774.00769059782647</v>
      </c>
      <c r="D122" s="42">
        <v>190.00769059782587</v>
      </c>
      <c r="E122" s="18">
        <v>5.869980076644369</v>
      </c>
      <c r="F122" s="40">
        <f t="shared" si="3"/>
        <v>146</v>
      </c>
      <c r="G122" s="13">
        <f t="shared" si="4"/>
        <v>20.72</v>
      </c>
      <c r="H122" s="13">
        <f t="shared" si="5"/>
        <v>2.21</v>
      </c>
      <c r="I122" s="21">
        <v>48</v>
      </c>
      <c r="J122" s="16">
        <v>6</v>
      </c>
      <c r="K122" s="21">
        <v>83.2</v>
      </c>
      <c r="L122" s="18">
        <v>8.9499999999999993</v>
      </c>
      <c r="M122" s="18">
        <v>1.1100000000000001</v>
      </c>
      <c r="N122" s="18">
        <v>34.6</v>
      </c>
      <c r="O122" s="18">
        <v>1.9</v>
      </c>
      <c r="P122" s="18">
        <v>11.77</v>
      </c>
      <c r="Q122" s="18">
        <v>1.1000000000000001</v>
      </c>
      <c r="R122" s="18">
        <v>10.75</v>
      </c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2:27">
      <c r="B123" s="38">
        <v>40617</v>
      </c>
      <c r="C123" s="42">
        <v>826.00033059782618</v>
      </c>
      <c r="D123" s="42">
        <v>182.00033059782587</v>
      </c>
      <c r="E123" s="18">
        <v>3.4661759999999995</v>
      </c>
      <c r="F123" s="40">
        <f t="shared" si="3"/>
        <v>161</v>
      </c>
      <c r="G123" s="13">
        <f t="shared" si="4"/>
        <v>15.669999999999998</v>
      </c>
      <c r="H123" s="13">
        <f t="shared" si="5"/>
        <v>2.16</v>
      </c>
      <c r="I123" s="21">
        <v>42.6</v>
      </c>
      <c r="J123" s="16">
        <v>6</v>
      </c>
      <c r="K123" s="21">
        <v>87.89</v>
      </c>
      <c r="L123" s="18">
        <v>6.97</v>
      </c>
      <c r="M123" s="18">
        <v>1.04</v>
      </c>
      <c r="N123" s="18">
        <v>29.5</v>
      </c>
      <c r="O123" s="18">
        <v>2</v>
      </c>
      <c r="P123" s="18">
        <v>8.6999999999999993</v>
      </c>
      <c r="Q123" s="18">
        <v>1.1200000000000001</v>
      </c>
      <c r="R123" s="18">
        <v>9.4</v>
      </c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2:27">
      <c r="B124" s="38">
        <v>40631</v>
      </c>
      <c r="C124" s="42">
        <v>888.01156684782609</v>
      </c>
      <c r="D124" s="42">
        <v>188.01156684782586</v>
      </c>
      <c r="E124" s="18">
        <v>4.4293740178571435</v>
      </c>
      <c r="F124" s="40">
        <f t="shared" si="3"/>
        <v>175</v>
      </c>
      <c r="G124" s="13">
        <f t="shared" si="4"/>
        <v>15.9</v>
      </c>
      <c r="H124" s="13">
        <f t="shared" si="5"/>
        <v>2.1700000000000004</v>
      </c>
      <c r="I124" s="21">
        <v>40.5</v>
      </c>
      <c r="J124" s="16">
        <v>7</v>
      </c>
      <c r="K124" s="21">
        <v>97.94</v>
      </c>
      <c r="L124" s="18">
        <v>6.88</v>
      </c>
      <c r="M124" s="18">
        <v>1.08</v>
      </c>
      <c r="N124" s="18">
        <v>29</v>
      </c>
      <c r="O124" s="18">
        <v>2</v>
      </c>
      <c r="P124" s="18">
        <v>7.33</v>
      </c>
      <c r="Q124" s="18">
        <v>0.91</v>
      </c>
      <c r="R124" s="18">
        <v>9.1999999999999993</v>
      </c>
      <c r="S124" s="18">
        <v>15.9</v>
      </c>
      <c r="T124" s="18">
        <v>1.69</v>
      </c>
      <c r="U124" s="18">
        <v>0.18</v>
      </c>
      <c r="V124" s="18"/>
      <c r="W124" s="18"/>
      <c r="X124" s="18"/>
      <c r="Y124" s="18"/>
      <c r="Z124" s="18"/>
      <c r="AA124" s="18"/>
    </row>
    <row r="125" spans="2:27">
      <c r="B125" s="38">
        <v>40645</v>
      </c>
      <c r="C125" s="42">
        <v>1008.7226651811598</v>
      </c>
      <c r="D125" s="42">
        <v>252.72266518115916</v>
      </c>
      <c r="E125" s="18">
        <v>8.6222213095238107</v>
      </c>
      <c r="F125" s="40">
        <f t="shared" si="3"/>
        <v>189</v>
      </c>
      <c r="G125" s="13">
        <f t="shared" si="4"/>
        <v>27.36</v>
      </c>
      <c r="H125" s="13">
        <f t="shared" si="5"/>
        <v>3.6899999999999995</v>
      </c>
      <c r="I125" s="21">
        <v>59</v>
      </c>
      <c r="J125" s="16">
        <v>6</v>
      </c>
      <c r="K125" s="21">
        <v>125.75</v>
      </c>
      <c r="L125" s="18">
        <v>10.51</v>
      </c>
      <c r="M125" s="18">
        <v>1.5</v>
      </c>
      <c r="N125" s="18">
        <v>40</v>
      </c>
      <c r="O125" s="18">
        <v>2</v>
      </c>
      <c r="P125" s="18">
        <v>12.72</v>
      </c>
      <c r="Q125" s="18">
        <v>1.68</v>
      </c>
      <c r="R125" s="18">
        <v>10.050000000000001</v>
      </c>
      <c r="S125" s="18">
        <v>13</v>
      </c>
      <c r="T125" s="18">
        <v>4.13</v>
      </c>
      <c r="U125" s="18">
        <v>0.51</v>
      </c>
      <c r="V125" s="18"/>
      <c r="W125" s="18"/>
      <c r="X125" s="18"/>
      <c r="Y125" s="18"/>
      <c r="Z125" s="18"/>
      <c r="AA125" s="18"/>
    </row>
    <row r="126" spans="2:27">
      <c r="B126" s="38">
        <v>40659</v>
      </c>
      <c r="C126" s="42">
        <v>1157.1313072644932</v>
      </c>
      <c r="D126" s="42">
        <v>345.13130726449248</v>
      </c>
      <c r="E126" s="18">
        <v>10.600617291666666</v>
      </c>
      <c r="F126" s="40">
        <f t="shared" si="3"/>
        <v>203</v>
      </c>
      <c r="G126" s="13">
        <f t="shared" si="4"/>
        <v>52.389999999999993</v>
      </c>
      <c r="H126" s="13">
        <f t="shared" si="5"/>
        <v>8.8800000000000008</v>
      </c>
      <c r="I126" s="21">
        <v>86.2</v>
      </c>
      <c r="J126" s="16">
        <v>7</v>
      </c>
      <c r="K126" s="21">
        <v>257.3</v>
      </c>
      <c r="L126" s="18">
        <v>18.89</v>
      </c>
      <c r="M126" s="18">
        <v>3.07</v>
      </c>
      <c r="N126" s="18">
        <v>49.5</v>
      </c>
      <c r="O126" s="18">
        <v>2.2000000000000002</v>
      </c>
      <c r="P126" s="18">
        <v>31.99</v>
      </c>
      <c r="Q126" s="18">
        <v>5.33</v>
      </c>
      <c r="R126" s="18">
        <v>12.600000000000001</v>
      </c>
      <c r="S126" s="18">
        <v>7.8</v>
      </c>
      <c r="T126" s="18">
        <v>1.51</v>
      </c>
      <c r="U126" s="18">
        <v>0.48</v>
      </c>
      <c r="V126" s="18"/>
      <c r="W126" s="18"/>
      <c r="X126" s="18"/>
      <c r="Y126" s="18"/>
      <c r="Z126" s="18"/>
      <c r="AA126" s="18"/>
    </row>
    <row r="127" spans="2:27">
      <c r="B127" s="38">
        <v>40672</v>
      </c>
      <c r="C127" s="42">
        <v>1345.8616347644934</v>
      </c>
      <c r="D127" s="42">
        <v>481.86163476449241</v>
      </c>
      <c r="E127" s="18">
        <v>14.5177175</v>
      </c>
      <c r="F127" s="40">
        <f t="shared" si="3"/>
        <v>216</v>
      </c>
      <c r="G127" s="13">
        <f t="shared" si="4"/>
        <v>108.67999999999999</v>
      </c>
      <c r="H127" s="13">
        <f t="shared" si="5"/>
        <v>40.410000000000004</v>
      </c>
      <c r="I127" s="21">
        <v>91.2</v>
      </c>
      <c r="J127" s="16">
        <v>8</v>
      </c>
      <c r="K127" s="21">
        <v>304.77</v>
      </c>
      <c r="L127" s="18">
        <v>22.8</v>
      </c>
      <c r="M127" s="18">
        <v>4.82</v>
      </c>
      <c r="N127" s="18">
        <v>51.5</v>
      </c>
      <c r="O127" s="18">
        <v>2.8</v>
      </c>
      <c r="P127" s="18">
        <v>36.08</v>
      </c>
      <c r="Q127" s="18">
        <v>5.45</v>
      </c>
      <c r="R127" s="18">
        <v>14.3</v>
      </c>
      <c r="S127" s="18">
        <v>12.8</v>
      </c>
      <c r="T127" s="18">
        <v>2.5</v>
      </c>
      <c r="U127" s="18">
        <v>0.72</v>
      </c>
      <c r="V127" s="18">
        <v>11.51</v>
      </c>
      <c r="W127" s="18">
        <v>2.96</v>
      </c>
      <c r="X127" s="18">
        <v>29.8</v>
      </c>
      <c r="Y127" s="18">
        <v>25.5</v>
      </c>
      <c r="Z127" s="18">
        <v>5.99</v>
      </c>
      <c r="AA127" s="18">
        <v>0.96</v>
      </c>
    </row>
    <row r="128" spans="2:27">
      <c r="B128" s="38">
        <v>40687</v>
      </c>
      <c r="C128" s="42">
        <v>1593.7327910144934</v>
      </c>
      <c r="D128" s="42">
        <v>669.73279101449248</v>
      </c>
      <c r="E128" s="18">
        <v>16.524743749999999</v>
      </c>
      <c r="F128" s="40">
        <f t="shared" si="3"/>
        <v>231</v>
      </c>
      <c r="G128" s="13">
        <f t="shared" si="4"/>
        <v>69.19</v>
      </c>
      <c r="H128" s="13">
        <f t="shared" si="5"/>
        <v>33.85</v>
      </c>
      <c r="I128" s="21">
        <v>79.599999999999994</v>
      </c>
      <c r="J128" s="16">
        <v>5</v>
      </c>
      <c r="K128" s="21">
        <v>86.76</v>
      </c>
      <c r="L128" s="18">
        <v>6.67</v>
      </c>
      <c r="M128" s="18">
        <v>1.1399999999999999</v>
      </c>
      <c r="N128" s="18">
        <v>40</v>
      </c>
      <c r="O128" s="18">
        <v>1.7</v>
      </c>
      <c r="P128" s="18">
        <v>17.899999999999999</v>
      </c>
      <c r="Q128" s="18">
        <v>3.37</v>
      </c>
      <c r="R128" s="18">
        <v>8.85</v>
      </c>
      <c r="S128" s="18">
        <v>16</v>
      </c>
      <c r="T128" s="18">
        <v>1.32</v>
      </c>
      <c r="U128" s="18">
        <v>0.26</v>
      </c>
      <c r="V128" s="18">
        <v>9.48</v>
      </c>
      <c r="W128" s="18">
        <v>3.11</v>
      </c>
      <c r="X128" s="18">
        <v>28.5</v>
      </c>
      <c r="Y128" s="18">
        <v>24.7</v>
      </c>
      <c r="Z128" s="18">
        <v>5.32</v>
      </c>
      <c r="AA128" s="18">
        <v>1.27</v>
      </c>
    </row>
    <row r="129" spans="2:27">
      <c r="B129" s="38">
        <v>40701</v>
      </c>
      <c r="C129" s="42">
        <v>1831.8273805978265</v>
      </c>
      <c r="D129" s="42">
        <v>851.82738059782582</v>
      </c>
      <c r="E129" s="18">
        <v>17.006756398809525</v>
      </c>
      <c r="F129" s="40">
        <f t="shared" si="3"/>
        <v>245</v>
      </c>
      <c r="G129" s="13">
        <f t="shared" si="4"/>
        <v>70.8</v>
      </c>
      <c r="H129" s="13">
        <f t="shared" si="5"/>
        <v>31.41</v>
      </c>
      <c r="I129" s="21">
        <v>71</v>
      </c>
      <c r="J129" s="16">
        <v>5</v>
      </c>
      <c r="K129" s="21">
        <v>59.02</v>
      </c>
      <c r="L129" s="18">
        <v>4.01</v>
      </c>
      <c r="M129" s="18">
        <v>1.07</v>
      </c>
      <c r="N129" s="18">
        <v>36.799999999999997</v>
      </c>
      <c r="O129" s="18">
        <v>1.8</v>
      </c>
      <c r="P129" s="18">
        <v>12</v>
      </c>
      <c r="Q129" s="18">
        <v>2.2200000000000002</v>
      </c>
      <c r="R129" s="18">
        <v>7.4</v>
      </c>
      <c r="S129" s="18">
        <v>10.5</v>
      </c>
      <c r="T129" s="18">
        <v>0.85</v>
      </c>
      <c r="U129" s="18">
        <v>0.18</v>
      </c>
      <c r="V129" s="18">
        <v>11.83</v>
      </c>
      <c r="W129" s="18">
        <v>4.1900000000000004</v>
      </c>
      <c r="X129" s="18">
        <v>32.200000000000003</v>
      </c>
      <c r="Y129" s="18">
        <v>21.6</v>
      </c>
      <c r="Z129" s="18">
        <v>9.91</v>
      </c>
      <c r="AA129" s="18">
        <v>2.15</v>
      </c>
    </row>
    <row r="130" spans="2:27">
      <c r="B130" s="38">
        <v>40491</v>
      </c>
      <c r="C130" s="42">
        <v>447.12726192028981</v>
      </c>
      <c r="D130" s="42">
        <v>307.12726192028987</v>
      </c>
      <c r="E130" s="18">
        <v>12.775064626293995</v>
      </c>
      <c r="F130" s="40">
        <f t="shared" si="3"/>
        <v>35</v>
      </c>
      <c r="G130" s="13">
        <f t="shared" si="4"/>
        <v>1.54</v>
      </c>
      <c r="H130" s="13">
        <f t="shared" si="5"/>
        <v>0.19</v>
      </c>
      <c r="I130" s="21">
        <v>24.9</v>
      </c>
      <c r="J130" s="16">
        <v>3</v>
      </c>
      <c r="K130" s="21">
        <v>6.27</v>
      </c>
      <c r="L130" s="18">
        <v>1.06</v>
      </c>
      <c r="M130" s="18">
        <v>0.14000000000000001</v>
      </c>
      <c r="N130" s="18"/>
      <c r="O130" s="18"/>
      <c r="P130" s="18">
        <v>0.48</v>
      </c>
      <c r="Q130" s="18">
        <v>0.05</v>
      </c>
      <c r="R130" s="18">
        <v>4.3</v>
      </c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2:27">
      <c r="B131" s="38">
        <v>40505</v>
      </c>
      <c r="C131" s="42">
        <v>567.19216086956521</v>
      </c>
      <c r="D131" s="42">
        <v>371.19216086956516</v>
      </c>
      <c r="E131" s="18">
        <v>8.5760642106625244</v>
      </c>
      <c r="F131" s="40">
        <f t="shared" ref="F131:F161" si="6">B131-$A$2</f>
        <v>49</v>
      </c>
      <c r="G131" s="13">
        <f t="shared" ref="G131:G161" si="7">L131+P131+T131+V131+X131+Z131</f>
        <v>4.04</v>
      </c>
      <c r="H131" s="13">
        <f t="shared" ref="H131:H161" si="8">M131+Q131+U131+W131+Y131+AA131</f>
        <v>0.6</v>
      </c>
      <c r="I131" s="21">
        <v>34.5</v>
      </c>
      <c r="J131" s="16">
        <v>5</v>
      </c>
      <c r="K131" s="21">
        <v>29.13</v>
      </c>
      <c r="L131" s="18">
        <v>2.71</v>
      </c>
      <c r="M131" s="18">
        <v>0.39</v>
      </c>
      <c r="N131" s="18">
        <v>29.7</v>
      </c>
      <c r="O131" s="18">
        <v>1.2</v>
      </c>
      <c r="P131" s="18">
        <v>1.33</v>
      </c>
      <c r="Q131" s="18">
        <v>0.21</v>
      </c>
      <c r="R131" s="18">
        <v>6</v>
      </c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2:27">
      <c r="B132" s="38">
        <v>40519</v>
      </c>
      <c r="C132" s="42">
        <v>666.02642878623192</v>
      </c>
      <c r="D132" s="42">
        <v>414.02642878623175</v>
      </c>
      <c r="E132" s="18">
        <v>7.0595905654761912</v>
      </c>
      <c r="F132" s="40">
        <f t="shared" si="6"/>
        <v>63</v>
      </c>
      <c r="G132" s="13">
        <f t="shared" si="7"/>
        <v>2.3499999999999996</v>
      </c>
      <c r="H132" s="13">
        <f t="shared" si="8"/>
        <v>0.5</v>
      </c>
      <c r="I132" s="21">
        <v>30.2</v>
      </c>
      <c r="J132" s="16">
        <v>4</v>
      </c>
      <c r="K132" s="21">
        <v>22.57</v>
      </c>
      <c r="L132" s="18">
        <v>1.41</v>
      </c>
      <c r="M132" s="18">
        <v>0.3</v>
      </c>
      <c r="N132" s="18">
        <v>24.2</v>
      </c>
      <c r="O132" s="18">
        <v>0.7</v>
      </c>
      <c r="P132" s="18">
        <v>0.94</v>
      </c>
      <c r="Q132" s="18">
        <v>0.2</v>
      </c>
      <c r="R132" s="18">
        <v>4.6500000000000004</v>
      </c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2:27">
      <c r="B133" s="38">
        <v>40533</v>
      </c>
      <c r="C133" s="42">
        <v>722.5320283695653</v>
      </c>
      <c r="D133" s="42">
        <v>414.53202836956501</v>
      </c>
      <c r="E133" s="18">
        <v>4.0361142559523815</v>
      </c>
      <c r="F133" s="40">
        <f t="shared" si="6"/>
        <v>77</v>
      </c>
      <c r="G133" s="13">
        <f t="shared" si="7"/>
        <v>3.1500000000000004</v>
      </c>
      <c r="H133" s="13">
        <f t="shared" si="8"/>
        <v>0.69</v>
      </c>
      <c r="I133" s="21">
        <v>26.5</v>
      </c>
      <c r="J133" s="16">
        <v>4</v>
      </c>
      <c r="K133" s="21">
        <v>33.01</v>
      </c>
      <c r="L133" s="18">
        <v>1.83</v>
      </c>
      <c r="M133" s="18">
        <v>0.39</v>
      </c>
      <c r="N133" s="18">
        <v>21.2</v>
      </c>
      <c r="O133" s="18">
        <v>1</v>
      </c>
      <c r="P133" s="18">
        <v>1.32</v>
      </c>
      <c r="Q133" s="18">
        <v>0.3</v>
      </c>
      <c r="R133" s="18">
        <v>5.4</v>
      </c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2:27">
      <c r="B134" s="38">
        <v>40547</v>
      </c>
      <c r="C134" s="42">
        <v>726.36232920289865</v>
      </c>
      <c r="D134" s="42">
        <v>362.36232920289837</v>
      </c>
      <c r="E134" s="18">
        <v>0.27359291666666669</v>
      </c>
      <c r="F134" s="40">
        <f t="shared" si="6"/>
        <v>91</v>
      </c>
      <c r="G134" s="13">
        <f t="shared" si="7"/>
        <v>3.52</v>
      </c>
      <c r="H134" s="13">
        <f t="shared" si="8"/>
        <v>0.47</v>
      </c>
      <c r="I134" s="21">
        <v>29.3</v>
      </c>
      <c r="J134" s="16">
        <v>4</v>
      </c>
      <c r="K134" s="21">
        <v>24.99</v>
      </c>
      <c r="L134" s="18">
        <v>2.06</v>
      </c>
      <c r="M134" s="18">
        <v>0.28999999999999998</v>
      </c>
      <c r="N134" s="18">
        <v>23.2</v>
      </c>
      <c r="O134" s="18">
        <v>1</v>
      </c>
      <c r="P134" s="18">
        <v>1.46</v>
      </c>
      <c r="Q134" s="18">
        <v>0.18</v>
      </c>
      <c r="R134" s="18">
        <v>5.7</v>
      </c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2:27">
      <c r="B135" s="38">
        <v>40561</v>
      </c>
      <c r="C135" s="42">
        <v>704.09989336956562</v>
      </c>
      <c r="D135" s="42">
        <v>284.09989336956494</v>
      </c>
      <c r="E135" s="18">
        <v>-1.5901739880952379</v>
      </c>
      <c r="F135" s="40">
        <f t="shared" si="6"/>
        <v>105</v>
      </c>
      <c r="G135" s="13">
        <f t="shared" si="7"/>
        <v>8.0399999999999991</v>
      </c>
      <c r="H135" s="13">
        <f t="shared" si="8"/>
        <v>1.17</v>
      </c>
      <c r="I135" s="21">
        <v>50</v>
      </c>
      <c r="J135" s="16">
        <v>4</v>
      </c>
      <c r="K135" s="21">
        <v>27.35</v>
      </c>
      <c r="L135" s="18">
        <v>3.99</v>
      </c>
      <c r="M135" s="18">
        <v>0.64</v>
      </c>
      <c r="N135" s="18">
        <v>40</v>
      </c>
      <c r="O135" s="18">
        <v>1.1000000000000001</v>
      </c>
      <c r="P135" s="18">
        <v>4.05</v>
      </c>
      <c r="Q135" s="18">
        <v>0.53</v>
      </c>
      <c r="R135" s="18">
        <v>7.05</v>
      </c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2:27">
      <c r="B136" s="38">
        <v>40575</v>
      </c>
      <c r="C136" s="42">
        <v>680.86908130434824</v>
      </c>
      <c r="D136" s="42">
        <v>204.86908130434756</v>
      </c>
      <c r="E136" s="18">
        <v>-1.6593437189440998</v>
      </c>
      <c r="F136" s="40">
        <f t="shared" si="6"/>
        <v>119</v>
      </c>
      <c r="G136" s="13">
        <f t="shared" si="7"/>
        <v>12.58</v>
      </c>
      <c r="H136" s="13">
        <f t="shared" si="8"/>
        <v>1.63</v>
      </c>
      <c r="I136" s="21">
        <v>46.3</v>
      </c>
      <c r="J136" s="16">
        <v>5</v>
      </c>
      <c r="K136" s="21">
        <v>57.01</v>
      </c>
      <c r="L136" s="18">
        <v>5.69</v>
      </c>
      <c r="M136" s="18">
        <v>0.98</v>
      </c>
      <c r="N136" s="18">
        <v>37.5</v>
      </c>
      <c r="O136" s="18">
        <v>1.7</v>
      </c>
      <c r="P136" s="18">
        <v>6.89</v>
      </c>
      <c r="Q136" s="18">
        <v>0.65</v>
      </c>
      <c r="R136" s="18">
        <v>9.5500000000000007</v>
      </c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2:27">
      <c r="B137" s="38">
        <v>40589</v>
      </c>
      <c r="C137" s="42">
        <v>697.69794960144975</v>
      </c>
      <c r="D137" s="42">
        <v>165.69794960144901</v>
      </c>
      <c r="E137" s="18">
        <v>1.2020620212215323</v>
      </c>
      <c r="F137" s="40">
        <f t="shared" si="6"/>
        <v>133</v>
      </c>
      <c r="G137" s="13">
        <f t="shared" si="7"/>
        <v>4.41</v>
      </c>
      <c r="H137" s="13">
        <f t="shared" si="8"/>
        <v>0.60000000000000009</v>
      </c>
      <c r="I137" s="21">
        <v>41</v>
      </c>
      <c r="J137" s="16">
        <v>4</v>
      </c>
      <c r="K137" s="21">
        <v>5.3</v>
      </c>
      <c r="L137" s="18">
        <v>1.6</v>
      </c>
      <c r="M137" s="18">
        <v>0.28000000000000003</v>
      </c>
      <c r="N137" s="18">
        <v>31.3</v>
      </c>
      <c r="O137" s="18">
        <v>0.9</v>
      </c>
      <c r="P137" s="18">
        <v>2.81</v>
      </c>
      <c r="Q137" s="18">
        <v>0.32</v>
      </c>
      <c r="R137" s="18">
        <v>5.75</v>
      </c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2:27">
      <c r="B138" s="38">
        <v>40602</v>
      </c>
      <c r="C138" s="42">
        <v>774.00769059782647</v>
      </c>
      <c r="D138" s="42">
        <v>190.00769059782587</v>
      </c>
      <c r="E138" s="18">
        <v>5.869980076644369</v>
      </c>
      <c r="F138" s="40">
        <f t="shared" si="6"/>
        <v>146</v>
      </c>
      <c r="G138" s="13">
        <f t="shared" si="7"/>
        <v>13.629999999999999</v>
      </c>
      <c r="H138" s="13">
        <f t="shared" si="8"/>
        <v>1.44</v>
      </c>
      <c r="I138" s="21">
        <v>39.6</v>
      </c>
      <c r="J138" s="16">
        <v>6</v>
      </c>
      <c r="K138" s="21">
        <v>78.95</v>
      </c>
      <c r="L138" s="18">
        <v>7.47</v>
      </c>
      <c r="M138" s="18">
        <v>0.8</v>
      </c>
      <c r="N138" s="18">
        <v>32</v>
      </c>
      <c r="O138" s="18">
        <v>1.9</v>
      </c>
      <c r="P138" s="18">
        <v>6.16</v>
      </c>
      <c r="Q138" s="18">
        <v>0.64</v>
      </c>
      <c r="R138" s="18">
        <v>8.75</v>
      </c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2:27">
      <c r="B139" s="38">
        <v>40617</v>
      </c>
      <c r="C139" s="42">
        <v>826.00033059782618</v>
      </c>
      <c r="D139" s="42">
        <v>182.00033059782587</v>
      </c>
      <c r="E139" s="18">
        <v>3.4661759999999995</v>
      </c>
      <c r="F139" s="40">
        <f t="shared" si="6"/>
        <v>161</v>
      </c>
      <c r="G139" s="13">
        <f t="shared" si="7"/>
        <v>12.96</v>
      </c>
      <c r="H139" s="13">
        <f t="shared" si="8"/>
        <v>1.58</v>
      </c>
      <c r="I139" s="21">
        <v>53.5</v>
      </c>
      <c r="J139" s="16">
        <v>6</v>
      </c>
      <c r="K139" s="21">
        <v>98.46</v>
      </c>
      <c r="L139" s="18">
        <v>5.16</v>
      </c>
      <c r="M139" s="18">
        <v>0.73</v>
      </c>
      <c r="N139" s="18">
        <v>39</v>
      </c>
      <c r="O139" s="18">
        <v>1.6</v>
      </c>
      <c r="P139" s="18">
        <v>7.8</v>
      </c>
      <c r="Q139" s="18">
        <v>0.85</v>
      </c>
      <c r="R139" s="18">
        <v>8.6</v>
      </c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2:27">
      <c r="B140" s="38">
        <v>40631</v>
      </c>
      <c r="C140" s="42">
        <v>888.01156684782609</v>
      </c>
      <c r="D140" s="42">
        <v>188.01156684782586</v>
      </c>
      <c r="E140" s="18">
        <v>4.4293740178571435</v>
      </c>
      <c r="F140" s="40">
        <f t="shared" si="6"/>
        <v>175</v>
      </c>
      <c r="G140" s="13">
        <f t="shared" si="7"/>
        <v>18.61</v>
      </c>
      <c r="H140" s="13">
        <f t="shared" si="8"/>
        <v>2.2699999999999996</v>
      </c>
      <c r="I140" s="21">
        <v>46</v>
      </c>
      <c r="J140" s="16">
        <v>6</v>
      </c>
      <c r="K140" s="21">
        <v>106.83</v>
      </c>
      <c r="L140" s="18">
        <v>7.97</v>
      </c>
      <c r="M140" s="18">
        <v>1.1399999999999999</v>
      </c>
      <c r="N140" s="18">
        <v>32</v>
      </c>
      <c r="O140" s="18">
        <v>1.8</v>
      </c>
      <c r="P140" s="18">
        <v>8.19</v>
      </c>
      <c r="Q140" s="18">
        <v>0.85</v>
      </c>
      <c r="R140" s="18">
        <v>8.6999999999999993</v>
      </c>
      <c r="S140" s="18">
        <v>15</v>
      </c>
      <c r="T140" s="18">
        <v>2.4500000000000002</v>
      </c>
      <c r="U140" s="18">
        <v>0.28000000000000003</v>
      </c>
      <c r="V140" s="18"/>
      <c r="W140" s="18"/>
      <c r="X140" s="18"/>
      <c r="Y140" s="18"/>
      <c r="Z140" s="18"/>
      <c r="AA140" s="18"/>
    </row>
    <row r="141" spans="2:27">
      <c r="B141" s="38">
        <v>40645</v>
      </c>
      <c r="C141" s="42">
        <v>1008.7226651811598</v>
      </c>
      <c r="D141" s="42">
        <v>252.72266518115916</v>
      </c>
      <c r="E141" s="18">
        <v>8.6222213095238107</v>
      </c>
      <c r="F141" s="40">
        <f t="shared" si="6"/>
        <v>189</v>
      </c>
      <c r="G141" s="13">
        <f t="shared" si="7"/>
        <v>26.220000000000002</v>
      </c>
      <c r="H141" s="13">
        <f t="shared" si="8"/>
        <v>4.04</v>
      </c>
      <c r="I141" s="21">
        <v>58.6</v>
      </c>
      <c r="J141" s="16">
        <v>7</v>
      </c>
      <c r="K141" s="21">
        <v>165.06</v>
      </c>
      <c r="L141" s="18">
        <v>10.54</v>
      </c>
      <c r="M141" s="18">
        <v>1.88</v>
      </c>
      <c r="N141" s="18">
        <v>37.299999999999997</v>
      </c>
      <c r="O141" s="18">
        <v>2.1</v>
      </c>
      <c r="P141" s="18">
        <v>14.31</v>
      </c>
      <c r="Q141" s="18">
        <v>1.97</v>
      </c>
      <c r="R141" s="18">
        <v>10.55</v>
      </c>
      <c r="S141" s="18">
        <v>15.8</v>
      </c>
      <c r="T141" s="18">
        <v>1.37</v>
      </c>
      <c r="U141" s="18">
        <v>0.19</v>
      </c>
      <c r="V141" s="18"/>
      <c r="W141" s="18"/>
      <c r="X141" s="18"/>
      <c r="Y141" s="18"/>
      <c r="Z141" s="18"/>
      <c r="AA141" s="18"/>
    </row>
    <row r="142" spans="2:27">
      <c r="B142" s="38">
        <v>40659</v>
      </c>
      <c r="C142" s="42">
        <v>1157.1313072644932</v>
      </c>
      <c r="D142" s="42">
        <v>345.13130726449248</v>
      </c>
      <c r="E142" s="18">
        <v>10.600617291666666</v>
      </c>
      <c r="F142" s="40">
        <f t="shared" si="6"/>
        <v>203</v>
      </c>
      <c r="G142" s="13">
        <f t="shared" si="7"/>
        <v>22.57</v>
      </c>
      <c r="H142" s="13">
        <f t="shared" si="8"/>
        <v>3.75</v>
      </c>
      <c r="I142" s="21">
        <v>63</v>
      </c>
      <c r="J142" s="16">
        <v>7</v>
      </c>
      <c r="K142" s="21">
        <v>128.97999999999999</v>
      </c>
      <c r="L142" s="18">
        <v>8.77</v>
      </c>
      <c r="M142" s="18">
        <v>1.7</v>
      </c>
      <c r="N142" s="18">
        <v>39.5</v>
      </c>
      <c r="O142" s="18">
        <v>1.8</v>
      </c>
      <c r="P142" s="18">
        <v>12.73</v>
      </c>
      <c r="Q142" s="18">
        <v>1.76</v>
      </c>
      <c r="R142" s="18">
        <v>9.35</v>
      </c>
      <c r="S142" s="18">
        <v>15.4</v>
      </c>
      <c r="T142" s="18">
        <v>1.07</v>
      </c>
      <c r="U142" s="18">
        <v>0.28999999999999998</v>
      </c>
      <c r="V142" s="18"/>
      <c r="W142" s="18"/>
      <c r="X142" s="18"/>
      <c r="Y142" s="18"/>
      <c r="Z142" s="18"/>
      <c r="AA142" s="18"/>
    </row>
    <row r="143" spans="2:27">
      <c r="B143" s="38">
        <v>40672</v>
      </c>
      <c r="C143" s="42">
        <v>1345.8616347644934</v>
      </c>
      <c r="D143" s="42">
        <v>481.86163476449241</v>
      </c>
      <c r="E143" s="18">
        <v>14.5177175</v>
      </c>
      <c r="F143" s="40">
        <f t="shared" si="6"/>
        <v>216</v>
      </c>
      <c r="G143" s="13">
        <f t="shared" si="7"/>
        <v>77.050000000000011</v>
      </c>
      <c r="H143" s="13">
        <f t="shared" si="8"/>
        <v>32.94</v>
      </c>
      <c r="I143" s="21">
        <v>86.6</v>
      </c>
      <c r="J143" s="16">
        <v>7</v>
      </c>
      <c r="K143" s="21">
        <v>169.58</v>
      </c>
      <c r="L143" s="18">
        <v>13.38</v>
      </c>
      <c r="M143" s="18">
        <v>2.62</v>
      </c>
      <c r="N143" s="18">
        <v>47</v>
      </c>
      <c r="O143" s="18">
        <v>2.2000000000000002</v>
      </c>
      <c r="P143" s="18">
        <v>24.29</v>
      </c>
      <c r="Q143" s="18">
        <v>4.24</v>
      </c>
      <c r="R143" s="18">
        <v>10.85</v>
      </c>
      <c r="S143" s="18">
        <v>11.4</v>
      </c>
      <c r="T143" s="18">
        <v>1.69</v>
      </c>
      <c r="U143" s="18">
        <v>0.45</v>
      </c>
      <c r="V143" s="18">
        <v>7.85</v>
      </c>
      <c r="W143" s="18">
        <v>2.17</v>
      </c>
      <c r="X143" s="18">
        <v>25.8</v>
      </c>
      <c r="Y143" s="18">
        <v>22.7</v>
      </c>
      <c r="Z143" s="18">
        <v>4.04</v>
      </c>
      <c r="AA143" s="18">
        <v>0.76</v>
      </c>
    </row>
    <row r="144" spans="2:27">
      <c r="B144" s="38">
        <v>40687</v>
      </c>
      <c r="C144" s="42">
        <v>1593.7327910144934</v>
      </c>
      <c r="D144" s="42">
        <v>669.73279101449248</v>
      </c>
      <c r="E144" s="18">
        <v>16.524743749999999</v>
      </c>
      <c r="F144" s="40">
        <f t="shared" si="6"/>
        <v>231</v>
      </c>
      <c r="G144" s="13">
        <f t="shared" si="7"/>
        <v>93.95</v>
      </c>
      <c r="H144" s="13">
        <f t="shared" si="8"/>
        <v>40.56</v>
      </c>
      <c r="I144" s="21">
        <v>82</v>
      </c>
      <c r="J144" s="16">
        <v>5</v>
      </c>
      <c r="K144" s="21">
        <v>122.06</v>
      </c>
      <c r="L144" s="18">
        <v>9.0399999999999991</v>
      </c>
      <c r="M144" s="18">
        <v>1.67</v>
      </c>
      <c r="N144" s="18">
        <v>39</v>
      </c>
      <c r="O144" s="18">
        <v>2.2999999999999998</v>
      </c>
      <c r="P144" s="18">
        <v>20.95</v>
      </c>
      <c r="Q144" s="18">
        <v>3.8</v>
      </c>
      <c r="R144" s="18">
        <v>10.6</v>
      </c>
      <c r="S144" s="18">
        <v>14.8</v>
      </c>
      <c r="T144" s="18">
        <v>2.42</v>
      </c>
      <c r="U144" s="18">
        <v>0.51</v>
      </c>
      <c r="V144" s="18">
        <v>16.84</v>
      </c>
      <c r="W144" s="18">
        <v>5.35</v>
      </c>
      <c r="X144" s="18">
        <v>34.9</v>
      </c>
      <c r="Y144" s="18">
        <v>27.1</v>
      </c>
      <c r="Z144" s="18">
        <v>9.8000000000000007</v>
      </c>
      <c r="AA144" s="18">
        <v>2.13</v>
      </c>
    </row>
    <row r="145" spans="2:27">
      <c r="B145" s="38">
        <v>40701</v>
      </c>
      <c r="C145" s="42">
        <v>1831.8273805978265</v>
      </c>
      <c r="D145" s="42">
        <v>851.82738059782582</v>
      </c>
      <c r="E145" s="18">
        <v>17.006756398809525</v>
      </c>
      <c r="F145" s="40">
        <f t="shared" si="6"/>
        <v>245</v>
      </c>
      <c r="G145" s="13">
        <f t="shared" si="7"/>
        <v>63.07</v>
      </c>
      <c r="H145" s="13">
        <f t="shared" si="8"/>
        <v>30.31</v>
      </c>
      <c r="I145" s="21">
        <v>69.5</v>
      </c>
      <c r="J145" s="16">
        <v>6</v>
      </c>
      <c r="K145" s="21">
        <v>67.17</v>
      </c>
      <c r="L145" s="18">
        <v>3.66</v>
      </c>
      <c r="M145" s="18">
        <v>1.23</v>
      </c>
      <c r="N145" s="18">
        <v>26</v>
      </c>
      <c r="O145" s="18">
        <v>1.5</v>
      </c>
      <c r="P145" s="18">
        <v>12.17</v>
      </c>
      <c r="Q145" s="18">
        <v>2.0499999999999998</v>
      </c>
      <c r="R145" s="18">
        <v>7.35</v>
      </c>
      <c r="S145" s="18">
        <v>11</v>
      </c>
      <c r="T145" s="18">
        <v>1.04</v>
      </c>
      <c r="U145" s="18">
        <v>0.21</v>
      </c>
      <c r="V145" s="18">
        <v>10.19</v>
      </c>
      <c r="W145" s="18">
        <v>3.91</v>
      </c>
      <c r="X145" s="18">
        <v>28.8</v>
      </c>
      <c r="Y145" s="18">
        <v>21.4</v>
      </c>
      <c r="Z145" s="18">
        <v>7.21</v>
      </c>
      <c r="AA145" s="18">
        <v>1.51</v>
      </c>
    </row>
    <row r="146" spans="2:27">
      <c r="B146" s="38">
        <v>40491</v>
      </c>
      <c r="C146" s="42">
        <v>447.12726192028981</v>
      </c>
      <c r="D146" s="42">
        <v>307.12726192028987</v>
      </c>
      <c r="E146" s="18">
        <v>12.775064626293995</v>
      </c>
      <c r="F146" s="40">
        <f t="shared" si="6"/>
        <v>35</v>
      </c>
      <c r="G146" s="13">
        <f t="shared" si="7"/>
        <v>1.48</v>
      </c>
      <c r="H146" s="13">
        <f t="shared" si="8"/>
        <v>0.19</v>
      </c>
      <c r="I146" s="21">
        <v>22.3</v>
      </c>
      <c r="J146" s="16">
        <v>3</v>
      </c>
      <c r="K146" s="21">
        <v>9.06</v>
      </c>
      <c r="L146" s="18">
        <v>0.88</v>
      </c>
      <c r="M146" s="18">
        <v>0.11</v>
      </c>
      <c r="N146" s="18"/>
      <c r="O146" s="18"/>
      <c r="P146" s="18">
        <v>0.6</v>
      </c>
      <c r="Q146" s="18">
        <v>0.08</v>
      </c>
      <c r="R146" s="18">
        <v>4.5999999999999996</v>
      </c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2:27">
      <c r="B147" s="38">
        <v>40505</v>
      </c>
      <c r="C147" s="42">
        <v>567.19216086956521</v>
      </c>
      <c r="D147" s="42">
        <v>371.19216086956516</v>
      </c>
      <c r="E147" s="18">
        <v>8.5760642106625244</v>
      </c>
      <c r="F147" s="40">
        <f t="shared" si="6"/>
        <v>49</v>
      </c>
      <c r="G147" s="13">
        <f t="shared" si="7"/>
        <v>2.33</v>
      </c>
      <c r="H147" s="13">
        <f t="shared" si="8"/>
        <v>0.25</v>
      </c>
      <c r="I147" s="21">
        <v>23.5</v>
      </c>
      <c r="J147" s="16">
        <v>3</v>
      </c>
      <c r="K147" s="21">
        <v>7.23</v>
      </c>
      <c r="L147" s="18">
        <v>1.37</v>
      </c>
      <c r="M147" s="18">
        <v>0.17</v>
      </c>
      <c r="N147" s="18">
        <v>18</v>
      </c>
      <c r="O147" s="18">
        <v>0.8</v>
      </c>
      <c r="P147" s="18">
        <v>0.96</v>
      </c>
      <c r="Q147" s="18">
        <v>0.08</v>
      </c>
      <c r="R147" s="18">
        <v>5.4499999999999993</v>
      </c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2:27">
      <c r="B148" s="38">
        <v>40519</v>
      </c>
      <c r="C148" s="42">
        <v>666.02642878623192</v>
      </c>
      <c r="D148" s="42">
        <v>414.02642878623175</v>
      </c>
      <c r="E148" s="18">
        <v>7.0595905654761912</v>
      </c>
      <c r="F148" s="40">
        <f t="shared" si="6"/>
        <v>63</v>
      </c>
      <c r="G148" s="13">
        <f t="shared" si="7"/>
        <v>6.09</v>
      </c>
      <c r="H148" s="13">
        <f t="shared" si="8"/>
        <v>1.1000000000000001</v>
      </c>
      <c r="I148" s="21">
        <v>43.2</v>
      </c>
      <c r="J148" s="16">
        <v>5</v>
      </c>
      <c r="K148" s="21">
        <v>50.8</v>
      </c>
      <c r="L148" s="18">
        <v>3.99</v>
      </c>
      <c r="M148" s="18">
        <v>0.7</v>
      </c>
      <c r="N148" s="18">
        <v>36.6</v>
      </c>
      <c r="O148" s="18">
        <v>1.3</v>
      </c>
      <c r="P148" s="18">
        <v>2.1</v>
      </c>
      <c r="Q148" s="18">
        <v>0.4</v>
      </c>
      <c r="R148" s="18">
        <v>6.6999999999999993</v>
      </c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2:27">
      <c r="B149" s="38">
        <v>40533</v>
      </c>
      <c r="C149" s="42">
        <v>722.5320283695653</v>
      </c>
      <c r="D149" s="42">
        <v>414.53202836956501</v>
      </c>
      <c r="E149" s="18">
        <v>4.0361142559523815</v>
      </c>
      <c r="F149" s="40">
        <f t="shared" si="6"/>
        <v>77</v>
      </c>
      <c r="G149" s="13">
        <f t="shared" si="7"/>
        <v>3.16</v>
      </c>
      <c r="H149" s="13">
        <f t="shared" si="8"/>
        <v>0.51</v>
      </c>
      <c r="I149" s="21">
        <v>34</v>
      </c>
      <c r="J149" s="16">
        <v>3</v>
      </c>
      <c r="K149" s="21">
        <v>13.69</v>
      </c>
      <c r="L149" s="18">
        <v>1.83</v>
      </c>
      <c r="M149" s="18">
        <v>0.28999999999999998</v>
      </c>
      <c r="N149" s="18">
        <v>27.7</v>
      </c>
      <c r="O149" s="18">
        <v>1.1000000000000001</v>
      </c>
      <c r="P149" s="18">
        <v>1.33</v>
      </c>
      <c r="Q149" s="18">
        <v>0.22</v>
      </c>
      <c r="R149" s="18">
        <v>5.05</v>
      </c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2:27">
      <c r="B150" s="38">
        <v>40547</v>
      </c>
      <c r="C150" s="42">
        <v>726.36232920289865</v>
      </c>
      <c r="D150" s="42">
        <v>362.36232920289837</v>
      </c>
      <c r="E150" s="18">
        <v>0.27359291666666669</v>
      </c>
      <c r="F150" s="40">
        <f t="shared" si="6"/>
        <v>91</v>
      </c>
      <c r="G150" s="13">
        <f t="shared" si="7"/>
        <v>1.07</v>
      </c>
      <c r="H150" s="13">
        <f t="shared" si="8"/>
        <v>0.17</v>
      </c>
      <c r="I150" s="21">
        <v>16.3</v>
      </c>
      <c r="J150" s="16">
        <v>4</v>
      </c>
      <c r="K150" s="21">
        <v>4.4400000000000004</v>
      </c>
      <c r="L150" s="18">
        <v>0.62</v>
      </c>
      <c r="M150" s="18">
        <v>0.1</v>
      </c>
      <c r="N150" s="18">
        <v>12</v>
      </c>
      <c r="O150" s="18">
        <v>0.6</v>
      </c>
      <c r="P150" s="18">
        <v>0.45</v>
      </c>
      <c r="Q150" s="18">
        <v>7.0000000000000007E-2</v>
      </c>
      <c r="R150" s="18">
        <v>3.25</v>
      </c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2:27">
      <c r="B151" s="38">
        <v>40561</v>
      </c>
      <c r="C151" s="42">
        <v>704.09989336956562</v>
      </c>
      <c r="D151" s="42">
        <v>284.09989336956494</v>
      </c>
      <c r="E151" s="18">
        <v>-1.5901739880952379</v>
      </c>
      <c r="F151" s="40">
        <f t="shared" si="6"/>
        <v>105</v>
      </c>
      <c r="G151" s="13">
        <f t="shared" si="7"/>
        <v>14.48</v>
      </c>
      <c r="H151" s="13">
        <f t="shared" si="8"/>
        <v>2.0699999999999998</v>
      </c>
      <c r="I151" s="21">
        <v>42</v>
      </c>
      <c r="J151" s="16">
        <v>5</v>
      </c>
      <c r="K151" s="21">
        <v>59.6</v>
      </c>
      <c r="L151" s="18">
        <v>5.49</v>
      </c>
      <c r="M151" s="18">
        <v>0.86</v>
      </c>
      <c r="N151" s="18">
        <v>31</v>
      </c>
      <c r="O151" s="18">
        <v>1.5</v>
      </c>
      <c r="P151" s="18">
        <v>8.99</v>
      </c>
      <c r="Q151" s="18">
        <v>1.21</v>
      </c>
      <c r="R151" s="18">
        <v>10.100000000000001</v>
      </c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2:27">
      <c r="B152" s="38">
        <v>40575</v>
      </c>
      <c r="C152" s="42">
        <v>680.86908130434824</v>
      </c>
      <c r="D152" s="42">
        <v>204.86908130434756</v>
      </c>
      <c r="E152" s="18">
        <v>-1.6593437189440998</v>
      </c>
      <c r="F152" s="40">
        <f t="shared" si="6"/>
        <v>119</v>
      </c>
      <c r="G152" s="13">
        <f t="shared" si="7"/>
        <v>4.5999999999999996</v>
      </c>
      <c r="H152" s="13">
        <f t="shared" si="8"/>
        <v>0.77</v>
      </c>
      <c r="I152" s="21">
        <v>26</v>
      </c>
      <c r="J152" s="16">
        <v>5</v>
      </c>
      <c r="K152" s="21">
        <v>24.37</v>
      </c>
      <c r="L152" s="18">
        <v>2.13</v>
      </c>
      <c r="M152" s="18">
        <v>0.38</v>
      </c>
      <c r="N152" s="18">
        <v>19</v>
      </c>
      <c r="O152" s="18">
        <v>1.3</v>
      </c>
      <c r="P152" s="18">
        <v>2.4700000000000002</v>
      </c>
      <c r="Q152" s="18">
        <v>0.39</v>
      </c>
      <c r="R152" s="18">
        <v>6.5</v>
      </c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2:27">
      <c r="B153" s="38">
        <v>40589</v>
      </c>
      <c r="C153" s="42">
        <v>697.69794960144975</v>
      </c>
      <c r="D153" s="42">
        <v>165.69794960144901</v>
      </c>
      <c r="E153" s="18">
        <v>1.2020620212215323</v>
      </c>
      <c r="F153" s="40">
        <f t="shared" si="6"/>
        <v>133</v>
      </c>
      <c r="G153" s="13">
        <f t="shared" si="7"/>
        <v>2.72</v>
      </c>
      <c r="H153" s="13">
        <f t="shared" si="8"/>
        <v>0.46</v>
      </c>
      <c r="I153" s="21">
        <v>27.2</v>
      </c>
      <c r="J153" s="16">
        <v>4</v>
      </c>
      <c r="K153" s="21">
        <v>13.61</v>
      </c>
      <c r="L153" s="18">
        <v>1.1000000000000001</v>
      </c>
      <c r="M153" s="18">
        <v>0.19</v>
      </c>
      <c r="N153" s="18">
        <v>20.399999999999999</v>
      </c>
      <c r="O153" s="18">
        <v>0.9</v>
      </c>
      <c r="P153" s="18">
        <v>1.62</v>
      </c>
      <c r="Q153" s="18">
        <v>0.27</v>
      </c>
      <c r="R153" s="18">
        <v>5.25</v>
      </c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2:27">
      <c r="B154" s="38">
        <v>40602</v>
      </c>
      <c r="C154" s="42">
        <v>774.00769059782647</v>
      </c>
      <c r="D154" s="42">
        <v>190.00769059782587</v>
      </c>
      <c r="E154" s="18">
        <v>5.869980076644369</v>
      </c>
      <c r="F154" s="40">
        <f t="shared" si="6"/>
        <v>146</v>
      </c>
      <c r="G154" s="13">
        <f t="shared" si="7"/>
        <v>15.120000000000001</v>
      </c>
      <c r="H154" s="13">
        <f t="shared" si="8"/>
        <v>1.79</v>
      </c>
      <c r="I154" s="21">
        <v>41</v>
      </c>
      <c r="J154" s="16">
        <v>6</v>
      </c>
      <c r="K154" s="21">
        <v>83.83</v>
      </c>
      <c r="L154" s="18">
        <v>7.3</v>
      </c>
      <c r="M154" s="18">
        <v>0.93</v>
      </c>
      <c r="N154" s="18">
        <v>31.7</v>
      </c>
      <c r="O154" s="18">
        <v>1.9</v>
      </c>
      <c r="P154" s="18">
        <v>7.82</v>
      </c>
      <c r="Q154" s="18">
        <v>0.86</v>
      </c>
      <c r="R154" s="18">
        <v>9.5500000000000007</v>
      </c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2:27">
      <c r="B155" s="38">
        <v>40617</v>
      </c>
      <c r="C155" s="42">
        <v>826.00033059782618</v>
      </c>
      <c r="D155" s="42">
        <v>182.00033059782587</v>
      </c>
      <c r="E155" s="18">
        <v>3.4661759999999995</v>
      </c>
      <c r="F155" s="40">
        <f t="shared" si="6"/>
        <v>161</v>
      </c>
      <c r="G155" s="13">
        <f t="shared" si="7"/>
        <v>8.23</v>
      </c>
      <c r="H155" s="13">
        <f t="shared" si="8"/>
        <v>1.25</v>
      </c>
      <c r="I155" s="21">
        <v>35.5</v>
      </c>
      <c r="J155" s="16">
        <v>5</v>
      </c>
      <c r="K155" s="21">
        <v>42.25</v>
      </c>
      <c r="L155" s="18">
        <v>3.59</v>
      </c>
      <c r="M155" s="18">
        <v>0.56999999999999995</v>
      </c>
      <c r="N155" s="18">
        <v>25</v>
      </c>
      <c r="O155" s="18">
        <v>1.5</v>
      </c>
      <c r="P155" s="18">
        <v>4.6399999999999997</v>
      </c>
      <c r="Q155" s="18">
        <v>0.68</v>
      </c>
      <c r="R155" s="18">
        <v>7.2</v>
      </c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2:27">
      <c r="B156" s="38">
        <v>40631</v>
      </c>
      <c r="C156" s="42">
        <v>888.01156684782609</v>
      </c>
      <c r="D156" s="42">
        <v>188.01156684782586</v>
      </c>
      <c r="E156" s="18">
        <v>4.4293740178571435</v>
      </c>
      <c r="F156" s="40">
        <f t="shared" si="6"/>
        <v>175</v>
      </c>
      <c r="G156" s="13">
        <f t="shared" si="7"/>
        <v>20.72</v>
      </c>
      <c r="H156" s="13">
        <f t="shared" si="8"/>
        <v>2.79</v>
      </c>
      <c r="I156" s="21">
        <v>44.1</v>
      </c>
      <c r="J156" s="16">
        <v>7</v>
      </c>
      <c r="K156" s="21">
        <v>134.56</v>
      </c>
      <c r="L156" s="18">
        <v>8.84</v>
      </c>
      <c r="M156" s="18">
        <v>1.36</v>
      </c>
      <c r="N156" s="18">
        <v>31.2</v>
      </c>
      <c r="O156" s="18">
        <v>2.1</v>
      </c>
      <c r="P156" s="18">
        <v>9.09</v>
      </c>
      <c r="Q156" s="18">
        <v>1.1000000000000001</v>
      </c>
      <c r="R156" s="18">
        <v>9.4499999999999993</v>
      </c>
      <c r="S156" s="18">
        <v>15.5</v>
      </c>
      <c r="T156" s="18">
        <v>2.79</v>
      </c>
      <c r="U156" s="18">
        <v>0.33</v>
      </c>
      <c r="V156" s="18"/>
      <c r="W156" s="18"/>
      <c r="X156" s="18"/>
      <c r="Y156" s="18"/>
      <c r="Z156" s="18"/>
      <c r="AA156" s="18"/>
    </row>
    <row r="157" spans="2:27">
      <c r="B157" s="38">
        <v>40645</v>
      </c>
      <c r="C157" s="42">
        <v>1008.7226651811598</v>
      </c>
      <c r="D157" s="42">
        <v>252.72266518115916</v>
      </c>
      <c r="E157" s="18">
        <v>8.6222213095238107</v>
      </c>
      <c r="F157" s="40">
        <f t="shared" si="6"/>
        <v>189</v>
      </c>
      <c r="G157" s="13"/>
      <c r="H157" s="13"/>
      <c r="I157" s="21"/>
      <c r="K157" s="21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2:27">
      <c r="B158" s="38">
        <v>40659</v>
      </c>
      <c r="C158" s="42">
        <v>1157.1313072644932</v>
      </c>
      <c r="D158" s="42">
        <v>345.13130726449248</v>
      </c>
      <c r="E158" s="18">
        <v>10.600617291666666</v>
      </c>
      <c r="F158" s="40">
        <f t="shared" si="6"/>
        <v>203</v>
      </c>
      <c r="G158" s="13">
        <f t="shared" si="7"/>
        <v>29.310000000000002</v>
      </c>
      <c r="H158" s="13">
        <f t="shared" si="8"/>
        <v>5.1999999999999993</v>
      </c>
      <c r="I158" s="21">
        <v>73</v>
      </c>
      <c r="J158" s="16">
        <v>7</v>
      </c>
      <c r="K158" s="21">
        <v>141.38</v>
      </c>
      <c r="L158" s="18">
        <v>11</v>
      </c>
      <c r="M158" s="18">
        <v>1.9</v>
      </c>
      <c r="N158" s="18">
        <v>42.6</v>
      </c>
      <c r="O158" s="18">
        <v>1.8</v>
      </c>
      <c r="P158" s="18">
        <v>16.850000000000001</v>
      </c>
      <c r="Q158" s="18">
        <v>2.96</v>
      </c>
      <c r="R158" s="18">
        <v>9.6999999999999993</v>
      </c>
      <c r="S158" s="18">
        <v>10.4</v>
      </c>
      <c r="T158" s="18">
        <v>1.46</v>
      </c>
      <c r="U158" s="18">
        <v>0.34</v>
      </c>
      <c r="V158" s="18"/>
      <c r="W158" s="18"/>
      <c r="X158" s="18"/>
      <c r="Y158" s="18"/>
      <c r="Z158" s="18"/>
      <c r="AA158" s="18"/>
    </row>
    <row r="159" spans="2:27">
      <c r="B159" s="38">
        <v>40672</v>
      </c>
      <c r="C159" s="42">
        <v>1345.8616347644934</v>
      </c>
      <c r="D159" s="42">
        <v>481.86163476449241</v>
      </c>
      <c r="E159" s="18">
        <v>14.5177175</v>
      </c>
      <c r="F159" s="40">
        <f t="shared" si="6"/>
        <v>216</v>
      </c>
      <c r="G159" s="13">
        <f t="shared" si="7"/>
        <v>73.459999999999994</v>
      </c>
      <c r="H159" s="13">
        <f t="shared" si="8"/>
        <v>34.379999999999995</v>
      </c>
      <c r="I159" s="21">
        <v>76.400000000000006</v>
      </c>
      <c r="J159" s="16">
        <v>8</v>
      </c>
      <c r="K159" s="21">
        <v>219.99</v>
      </c>
      <c r="L159" s="18">
        <v>13.82</v>
      </c>
      <c r="M159" s="18">
        <v>3.28</v>
      </c>
      <c r="N159" s="18">
        <v>43</v>
      </c>
      <c r="O159" s="18">
        <v>2.4</v>
      </c>
      <c r="P159" s="18">
        <v>20.97</v>
      </c>
      <c r="Q159" s="18">
        <v>3.72</v>
      </c>
      <c r="R159" s="18">
        <v>11.55</v>
      </c>
      <c r="S159" s="18">
        <v>11</v>
      </c>
      <c r="T159" s="18">
        <v>1.17</v>
      </c>
      <c r="U159" s="18">
        <v>0.32</v>
      </c>
      <c r="V159" s="18">
        <v>7.8</v>
      </c>
      <c r="W159" s="18">
        <v>2.2999999999999998</v>
      </c>
      <c r="X159" s="18">
        <v>24.2</v>
      </c>
      <c r="Y159" s="18">
        <v>23.9</v>
      </c>
      <c r="Z159" s="18">
        <v>5.5</v>
      </c>
      <c r="AA159" s="18">
        <v>0.86</v>
      </c>
    </row>
    <row r="160" spans="2:27">
      <c r="B160" s="38">
        <v>40687</v>
      </c>
      <c r="C160" s="42">
        <v>1593.7327910144934</v>
      </c>
      <c r="D160" s="42">
        <v>669.73279101449248</v>
      </c>
      <c r="E160" s="18">
        <v>16.524743749999999</v>
      </c>
      <c r="F160" s="40">
        <f t="shared" si="6"/>
        <v>231</v>
      </c>
      <c r="G160" s="13">
        <f t="shared" si="7"/>
        <v>58.480000000000004</v>
      </c>
      <c r="H160" s="13">
        <f t="shared" si="8"/>
        <v>27.83</v>
      </c>
      <c r="I160" s="21">
        <v>70.8</v>
      </c>
      <c r="J160" s="16">
        <v>3</v>
      </c>
      <c r="K160" s="21">
        <v>72.47</v>
      </c>
      <c r="L160" s="18">
        <v>5.17</v>
      </c>
      <c r="M160" s="18">
        <v>0.68</v>
      </c>
      <c r="N160" s="18">
        <v>33</v>
      </c>
      <c r="O160" s="18">
        <v>1.9</v>
      </c>
      <c r="P160" s="18">
        <v>15.22</v>
      </c>
      <c r="Q160" s="18">
        <v>2.41</v>
      </c>
      <c r="R160" s="18">
        <v>9.5</v>
      </c>
      <c r="S160" s="18">
        <v>18.3</v>
      </c>
      <c r="T160" s="18">
        <v>1.3</v>
      </c>
      <c r="U160" s="18">
        <v>0.21</v>
      </c>
      <c r="V160" s="18">
        <v>6.92</v>
      </c>
      <c r="W160" s="18">
        <v>1.96</v>
      </c>
      <c r="X160" s="18">
        <v>25.2</v>
      </c>
      <c r="Y160" s="18">
        <v>21.6</v>
      </c>
      <c r="Z160" s="18">
        <v>4.67</v>
      </c>
      <c r="AA160" s="18">
        <v>0.97</v>
      </c>
    </row>
    <row r="161" spans="2:27">
      <c r="B161" s="38">
        <v>40701</v>
      </c>
      <c r="C161" s="42">
        <v>1831.8273805978265</v>
      </c>
      <c r="D161" s="42">
        <v>851.82738059782582</v>
      </c>
      <c r="E161" s="18">
        <v>17.006756398809525</v>
      </c>
      <c r="F161" s="40">
        <f t="shared" si="6"/>
        <v>245</v>
      </c>
      <c r="G161" s="13">
        <f t="shared" si="7"/>
        <v>56.739999999999995</v>
      </c>
      <c r="H161" s="13">
        <f t="shared" si="8"/>
        <v>25.04</v>
      </c>
      <c r="I161" s="21">
        <v>73</v>
      </c>
      <c r="J161" s="16">
        <v>3</v>
      </c>
      <c r="K161" s="21">
        <v>30.62</v>
      </c>
      <c r="L161" s="18">
        <v>2.09</v>
      </c>
      <c r="M161" s="18"/>
      <c r="N161" s="18">
        <v>38.5</v>
      </c>
      <c r="O161" s="18">
        <v>1.7</v>
      </c>
      <c r="P161" s="18">
        <v>9.6999999999999993</v>
      </c>
      <c r="Q161" s="18">
        <v>1.64</v>
      </c>
      <c r="R161" s="18">
        <v>6.95</v>
      </c>
      <c r="S161" s="18">
        <v>9.5</v>
      </c>
      <c r="T161" s="18">
        <v>1.2</v>
      </c>
      <c r="U161" s="18">
        <v>0.32</v>
      </c>
      <c r="V161" s="18">
        <v>7.45</v>
      </c>
      <c r="W161" s="18">
        <v>2.85</v>
      </c>
      <c r="X161" s="18">
        <v>27.5</v>
      </c>
      <c r="Y161" s="18">
        <v>18.2</v>
      </c>
      <c r="Z161" s="18">
        <v>8.8000000000000007</v>
      </c>
      <c r="AA161" s="18">
        <v>2.0299999999999998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A211" workbookViewId="0">
      <selection activeCell="O250" sqref="O250"/>
    </sheetView>
  </sheetViews>
  <sheetFormatPr defaultRowHeight="11.25"/>
  <cols>
    <col min="1" max="1" width="9.33203125" style="16" customWidth="1"/>
    <col min="2" max="2" width="3.6640625" style="16" customWidth="1"/>
    <col min="3" max="4" width="7.21875" style="16" bestFit="1" customWidth="1"/>
    <col min="5" max="9" width="8.88671875" style="16"/>
    <col min="10" max="10" width="7.5546875" style="16" bestFit="1" customWidth="1"/>
    <col min="11" max="12" width="7.21875" style="16" bestFit="1" customWidth="1"/>
    <col min="13" max="16384" width="8.88671875" style="16"/>
  </cols>
  <sheetData>
    <row r="1" spans="1:12">
      <c r="A1" s="16" t="s">
        <v>97</v>
      </c>
      <c r="C1" s="16" t="s">
        <v>98</v>
      </c>
      <c r="D1" s="16" t="s">
        <v>99</v>
      </c>
      <c r="E1" s="16" t="s">
        <v>100</v>
      </c>
      <c r="H1" s="16" t="s">
        <v>101</v>
      </c>
      <c r="I1" s="16" t="s">
        <v>102</v>
      </c>
      <c r="J1" s="16" t="s">
        <v>103</v>
      </c>
      <c r="K1" s="16" t="s">
        <v>104</v>
      </c>
      <c r="L1" s="16" t="s">
        <v>104</v>
      </c>
    </row>
    <row r="2" spans="1:12">
      <c r="C2" s="16" t="s">
        <v>105</v>
      </c>
      <c r="D2" s="16" t="s">
        <v>105</v>
      </c>
      <c r="E2" s="16" t="s">
        <v>105</v>
      </c>
      <c r="F2" s="41">
        <v>0</v>
      </c>
      <c r="G2" s="41">
        <v>4</v>
      </c>
      <c r="H2" s="16" t="s">
        <v>106</v>
      </c>
      <c r="I2" s="16" t="s">
        <v>107</v>
      </c>
      <c r="J2" s="16" t="s">
        <v>108</v>
      </c>
      <c r="K2" s="16" t="s">
        <v>109</v>
      </c>
      <c r="L2" s="16" t="s">
        <v>109</v>
      </c>
    </row>
    <row r="3" spans="1:12">
      <c r="C3" s="16" t="s">
        <v>110</v>
      </c>
      <c r="D3" s="16" t="s">
        <v>110</v>
      </c>
      <c r="E3" s="16" t="s">
        <v>110</v>
      </c>
      <c r="F3" s="46" t="s">
        <v>111</v>
      </c>
      <c r="G3" s="46" t="s">
        <v>111</v>
      </c>
      <c r="H3" s="16" t="s">
        <v>110</v>
      </c>
      <c r="I3" s="16" t="s">
        <v>110</v>
      </c>
      <c r="J3" s="16" t="s">
        <v>110</v>
      </c>
      <c r="K3" s="16" t="s">
        <v>110</v>
      </c>
      <c r="L3" s="16" t="s">
        <v>112</v>
      </c>
    </row>
    <row r="4" spans="1:12">
      <c r="A4" s="39">
        <v>40452</v>
      </c>
      <c r="B4" s="39"/>
      <c r="C4" s="18">
        <v>11.32901</v>
      </c>
      <c r="D4" s="18">
        <v>16.740090000000002</v>
      </c>
      <c r="E4" s="18">
        <v>16.992334583333328</v>
      </c>
      <c r="F4" s="18"/>
      <c r="G4" s="18"/>
      <c r="H4" s="21">
        <v>177.95025208333337</v>
      </c>
      <c r="I4" s="18">
        <v>0</v>
      </c>
      <c r="J4" s="18">
        <v>74.417926666666673</v>
      </c>
      <c r="K4" s="18">
        <v>1.6107341666666664</v>
      </c>
      <c r="L4" s="18">
        <v>0.63597749999999997</v>
      </c>
    </row>
    <row r="5" spans="1:12">
      <c r="A5" s="39">
        <v>40453</v>
      </c>
      <c r="B5" s="39"/>
      <c r="C5" s="18">
        <v>13.89223</v>
      </c>
      <c r="D5" s="18">
        <v>19.412054999999999</v>
      </c>
      <c r="E5" s="18">
        <v>19.244954166666666</v>
      </c>
      <c r="F5" s="18"/>
      <c r="G5" s="18"/>
      <c r="H5" s="21">
        <v>127.67218000000001</v>
      </c>
      <c r="I5" s="18">
        <v>5</v>
      </c>
      <c r="J5" s="18">
        <v>72.530251666666672</v>
      </c>
      <c r="K5" s="18">
        <v>1.4141604166666666</v>
      </c>
      <c r="L5" s="18">
        <v>0.50672416666666653</v>
      </c>
    </row>
    <row r="6" spans="1:12">
      <c r="A6" s="39">
        <v>40454</v>
      </c>
      <c r="B6" s="39"/>
      <c r="C6" s="18">
        <v>15.470840000000001</v>
      </c>
      <c r="D6" s="18">
        <v>17.585895000000001</v>
      </c>
      <c r="E6" s="18">
        <v>17.547171250000002</v>
      </c>
      <c r="F6" s="18"/>
      <c r="G6" s="18"/>
      <c r="H6" s="21">
        <v>102.74273583333336</v>
      </c>
      <c r="I6" s="18">
        <v>6.5</v>
      </c>
      <c r="J6" s="18">
        <v>78.450903749999995</v>
      </c>
      <c r="K6" s="18">
        <v>2.2907600000000001</v>
      </c>
      <c r="L6" s="18">
        <v>0.66840374999999996</v>
      </c>
    </row>
    <row r="7" spans="1:12">
      <c r="A7" s="39">
        <v>40455</v>
      </c>
      <c r="B7" s="39"/>
      <c r="C7" s="18">
        <v>14.40025</v>
      </c>
      <c r="D7" s="18">
        <v>15.648755</v>
      </c>
      <c r="E7" s="18">
        <v>15.289357499999996</v>
      </c>
      <c r="F7" s="18"/>
      <c r="G7" s="18"/>
      <c r="H7" s="21">
        <v>89.102048750000009</v>
      </c>
      <c r="I7" s="18">
        <v>1</v>
      </c>
      <c r="J7" s="18">
        <v>65.010371666666671</v>
      </c>
      <c r="K7" s="18">
        <v>3.4594795833333336</v>
      </c>
      <c r="L7" s="18">
        <v>0.85898666666666657</v>
      </c>
    </row>
    <row r="8" spans="1:12">
      <c r="A8" s="47">
        <v>40456</v>
      </c>
      <c r="B8" s="39"/>
      <c r="C8" s="18">
        <v>11.991160000000001</v>
      </c>
      <c r="D8" s="18">
        <v>14.709495</v>
      </c>
      <c r="E8" s="18">
        <v>14.721152916666666</v>
      </c>
      <c r="F8" s="18"/>
      <c r="G8" s="18"/>
      <c r="H8" s="21">
        <v>91.415997499999989</v>
      </c>
      <c r="I8" s="18">
        <v>0</v>
      </c>
      <c r="J8" s="18">
        <v>67.223563749999997</v>
      </c>
      <c r="K8" s="18">
        <v>2.257932083333333</v>
      </c>
      <c r="L8" s="18">
        <v>0.4920045833333333</v>
      </c>
    </row>
    <row r="9" spans="1:12">
      <c r="A9" s="39">
        <v>40457</v>
      </c>
      <c r="B9" s="39"/>
      <c r="C9" s="18">
        <v>9.4736200000000004</v>
      </c>
      <c r="D9" s="18">
        <v>14.65296</v>
      </c>
      <c r="E9" s="18">
        <v>14.545915000000001</v>
      </c>
      <c r="F9" s="21">
        <f>F8+($E9-$F$2)</f>
        <v>14.545915000000001</v>
      </c>
      <c r="G9" s="21">
        <f>G8+($E9-$G$2)</f>
        <v>10.545915000000001</v>
      </c>
      <c r="H9" s="21">
        <v>164.29649499999996</v>
      </c>
      <c r="I9" s="18">
        <v>0.5</v>
      </c>
      <c r="J9" s="18">
        <v>72.095484166666679</v>
      </c>
      <c r="K9" s="18">
        <v>1.3416416666666668</v>
      </c>
      <c r="L9" s="18">
        <v>0.42152791666666661</v>
      </c>
    </row>
    <row r="10" spans="1:12">
      <c r="A10" s="39">
        <v>40458</v>
      </c>
      <c r="B10" s="39"/>
      <c r="C10" s="18">
        <v>15.32033</v>
      </c>
      <c r="D10" s="18">
        <v>18.145734999999998</v>
      </c>
      <c r="E10" s="18">
        <v>17.843574583333339</v>
      </c>
      <c r="F10" s="21">
        <f t="shared" ref="F10:F73" si="0">F9+($E10-$F$2)</f>
        <v>32.389489583333344</v>
      </c>
      <c r="G10" s="21">
        <f t="shared" ref="G10:G73" si="1">G9+($E10-$G$2)</f>
        <v>24.38948958333334</v>
      </c>
      <c r="H10" s="21">
        <v>176.24853041666665</v>
      </c>
      <c r="I10" s="18">
        <v>13.5</v>
      </c>
      <c r="J10" s="18">
        <v>76.367990000000006</v>
      </c>
      <c r="K10" s="18">
        <v>2.1401608333333333</v>
      </c>
      <c r="L10" s="18">
        <v>0.46821416666666665</v>
      </c>
    </row>
    <row r="11" spans="1:12">
      <c r="A11" s="39">
        <v>40459</v>
      </c>
      <c r="B11" s="39"/>
      <c r="C11" s="18">
        <v>14.331630000000001</v>
      </c>
      <c r="D11" s="18">
        <v>16.328395</v>
      </c>
      <c r="E11" s="18">
        <v>16.24754708333333</v>
      </c>
      <c r="F11" s="21">
        <f t="shared" si="0"/>
        <v>48.637036666666674</v>
      </c>
      <c r="G11" s="21">
        <f t="shared" si="1"/>
        <v>36.637036666666674</v>
      </c>
      <c r="H11" s="21">
        <v>49.851900833333339</v>
      </c>
      <c r="I11" s="18">
        <v>3</v>
      </c>
      <c r="J11" s="18">
        <v>78.83254083333334</v>
      </c>
      <c r="K11" s="18">
        <v>0.89595333333333349</v>
      </c>
      <c r="L11" s="18">
        <v>6.9067826086956524E-2</v>
      </c>
    </row>
    <row r="12" spans="1:12">
      <c r="A12" s="39">
        <v>40460</v>
      </c>
      <c r="B12" s="39"/>
      <c r="C12" s="18">
        <v>13.64297</v>
      </c>
      <c r="D12" s="18">
        <v>17.098375000000001</v>
      </c>
      <c r="E12" s="18">
        <v>16.720739166666664</v>
      </c>
      <c r="F12" s="21">
        <f t="shared" si="0"/>
        <v>65.357775833333335</v>
      </c>
      <c r="G12" s="21">
        <f t="shared" si="1"/>
        <v>49.357775833333335</v>
      </c>
      <c r="H12" s="21">
        <v>181.09741250000002</v>
      </c>
      <c r="I12" s="18">
        <v>0</v>
      </c>
      <c r="J12" s="18">
        <v>77.228766249999993</v>
      </c>
      <c r="K12" s="18">
        <v>1.0685216666666666</v>
      </c>
      <c r="L12" s="18">
        <v>0.30920333333333333</v>
      </c>
    </row>
    <row r="13" spans="1:12">
      <c r="A13" s="39">
        <v>40461</v>
      </c>
      <c r="B13" s="39"/>
      <c r="C13" s="18">
        <v>10.04796</v>
      </c>
      <c r="D13" s="18">
        <v>16.276540000000001</v>
      </c>
      <c r="E13" s="18">
        <v>15.727183333333334</v>
      </c>
      <c r="F13" s="21">
        <f t="shared" si="0"/>
        <v>81.084959166666664</v>
      </c>
      <c r="G13" s="21">
        <f t="shared" si="1"/>
        <v>61.084959166666671</v>
      </c>
      <c r="H13" s="21">
        <v>206.94340291666671</v>
      </c>
      <c r="I13" s="18">
        <v>0</v>
      </c>
      <c r="J13" s="18">
        <v>69.28011583333334</v>
      </c>
      <c r="K13" s="18">
        <v>1.5268649999999999</v>
      </c>
      <c r="L13" s="18">
        <v>0.45524750000000003</v>
      </c>
    </row>
    <row r="14" spans="1:12">
      <c r="A14" s="39">
        <v>40462</v>
      </c>
      <c r="B14" s="39"/>
      <c r="C14" s="18">
        <v>12.010590000000001</v>
      </c>
      <c r="D14" s="18">
        <v>17.849955000000001</v>
      </c>
      <c r="E14" s="18">
        <v>16.709700833333333</v>
      </c>
      <c r="F14" s="21">
        <f t="shared" si="0"/>
        <v>97.794659999999993</v>
      </c>
      <c r="G14" s="21">
        <f t="shared" si="1"/>
        <v>73.794660000000007</v>
      </c>
      <c r="H14" s="21">
        <v>135.58411500000003</v>
      </c>
      <c r="I14" s="18">
        <v>0</v>
      </c>
      <c r="J14" s="18">
        <v>66.536247083333322</v>
      </c>
      <c r="K14" s="18">
        <v>1.25595375</v>
      </c>
      <c r="L14" s="18">
        <v>0.28259708333333333</v>
      </c>
    </row>
    <row r="15" spans="1:12">
      <c r="A15" s="39">
        <v>40463</v>
      </c>
      <c r="B15" s="39"/>
      <c r="C15" s="18">
        <v>12.904680000000001</v>
      </c>
      <c r="D15" s="18">
        <v>17.032644999999999</v>
      </c>
      <c r="E15" s="18">
        <v>16.545377083333335</v>
      </c>
      <c r="F15" s="21">
        <f t="shared" si="0"/>
        <v>114.34003708333333</v>
      </c>
      <c r="G15" s="21">
        <f t="shared" si="1"/>
        <v>86.340037083333343</v>
      </c>
      <c r="H15" s="21">
        <v>70.97206875000002</v>
      </c>
      <c r="I15" s="18">
        <v>0.5</v>
      </c>
      <c r="J15" s="18">
        <v>75.086375416666641</v>
      </c>
      <c r="K15" s="18">
        <v>0.74654166666666655</v>
      </c>
      <c r="L15" s="18">
        <v>0.14354375</v>
      </c>
    </row>
    <row r="16" spans="1:12">
      <c r="A16" s="39">
        <v>40464</v>
      </c>
      <c r="B16" s="39"/>
      <c r="C16" s="18">
        <v>11.52886</v>
      </c>
      <c r="D16" s="18">
        <v>15.019269999999999</v>
      </c>
      <c r="E16" s="18">
        <v>14.631920416666665</v>
      </c>
      <c r="F16" s="21">
        <f t="shared" si="0"/>
        <v>128.9719575</v>
      </c>
      <c r="G16" s="21">
        <f t="shared" si="1"/>
        <v>96.971957500000002</v>
      </c>
      <c r="H16" s="21">
        <v>126.69232291666667</v>
      </c>
      <c r="I16" s="18">
        <v>0</v>
      </c>
      <c r="J16" s="18">
        <v>78.287109583333347</v>
      </c>
      <c r="K16" s="18">
        <v>1.0945520833333333</v>
      </c>
      <c r="L16" s="18">
        <v>0.3522008333333333</v>
      </c>
    </row>
    <row r="17" spans="1:12">
      <c r="A17" s="39">
        <v>40465</v>
      </c>
      <c r="B17" s="39"/>
      <c r="C17" s="18">
        <v>11.169779999999999</v>
      </c>
      <c r="D17" s="18">
        <v>14.286785</v>
      </c>
      <c r="E17" s="18">
        <v>13.86777166666667</v>
      </c>
      <c r="F17" s="21">
        <f t="shared" si="0"/>
        <v>142.83972916666667</v>
      </c>
      <c r="G17" s="21">
        <f t="shared" si="1"/>
        <v>106.83972916666667</v>
      </c>
      <c r="H17" s="21">
        <v>107.93569833333333</v>
      </c>
      <c r="I17" s="18">
        <v>0</v>
      </c>
      <c r="J17" s="18">
        <v>71.70081708333332</v>
      </c>
      <c r="K17" s="18">
        <v>1.159025</v>
      </c>
      <c r="L17" s="18">
        <v>0.42836874999999996</v>
      </c>
    </row>
    <row r="18" spans="1:12">
      <c r="A18" s="39">
        <v>40466</v>
      </c>
      <c r="B18" s="39"/>
      <c r="C18" s="18">
        <v>9.1825200000000002</v>
      </c>
      <c r="D18" s="18">
        <v>13.34155</v>
      </c>
      <c r="E18" s="18">
        <v>13.273205833333336</v>
      </c>
      <c r="F18" s="21">
        <f t="shared" si="0"/>
        <v>156.11293499999999</v>
      </c>
      <c r="G18" s="21">
        <f t="shared" si="1"/>
        <v>116.11293500000001</v>
      </c>
      <c r="H18" s="21">
        <v>178.50998041666671</v>
      </c>
      <c r="I18" s="18">
        <v>0</v>
      </c>
      <c r="J18" s="18">
        <v>61.498778333333341</v>
      </c>
      <c r="K18" s="18">
        <v>1.6139425000000001</v>
      </c>
      <c r="L18" s="18">
        <v>0.56551208333333314</v>
      </c>
    </row>
    <row r="19" spans="1:12">
      <c r="A19" s="39">
        <v>40467</v>
      </c>
      <c r="B19" s="39"/>
      <c r="C19" s="18">
        <v>8.0087899999999994</v>
      </c>
      <c r="D19" s="18">
        <v>14.436450000000001</v>
      </c>
      <c r="E19" s="18">
        <v>13.63091625</v>
      </c>
      <c r="F19" s="21">
        <f t="shared" si="0"/>
        <v>169.74385125000001</v>
      </c>
      <c r="G19" s="21">
        <f t="shared" si="1"/>
        <v>125.74385125000001</v>
      </c>
      <c r="H19" s="21">
        <v>174.85048375</v>
      </c>
      <c r="I19" s="18">
        <v>0</v>
      </c>
      <c r="J19" s="18">
        <v>58.590500416666679</v>
      </c>
      <c r="K19" s="18">
        <v>1.5946387499999999</v>
      </c>
      <c r="L19" s="18">
        <v>0.28473166666666677</v>
      </c>
    </row>
    <row r="20" spans="1:12">
      <c r="A20" s="39">
        <v>40468</v>
      </c>
      <c r="B20" s="39"/>
      <c r="C20" s="18">
        <v>11.8048</v>
      </c>
      <c r="D20" s="18">
        <v>16.545985000000002</v>
      </c>
      <c r="E20" s="18">
        <v>15.627668333333331</v>
      </c>
      <c r="F20" s="21">
        <f t="shared" si="0"/>
        <v>185.37151958333334</v>
      </c>
      <c r="G20" s="21">
        <f t="shared" si="1"/>
        <v>137.37151958333334</v>
      </c>
      <c r="H20" s="21">
        <v>155.82574</v>
      </c>
      <c r="I20" s="18">
        <v>0</v>
      </c>
      <c r="J20" s="18">
        <v>64.457597500000006</v>
      </c>
      <c r="K20" s="18">
        <v>1.3451137500000001</v>
      </c>
      <c r="L20" s="18">
        <v>0.39703916666666678</v>
      </c>
    </row>
    <row r="21" spans="1:12">
      <c r="A21" s="39">
        <v>40469</v>
      </c>
      <c r="B21" s="39"/>
      <c r="C21" s="18">
        <v>10.909420000000001</v>
      </c>
      <c r="D21" s="18">
        <v>15.116695</v>
      </c>
      <c r="E21" s="18">
        <v>14.849325833333337</v>
      </c>
      <c r="F21" s="21">
        <f t="shared" si="0"/>
        <v>200.22084541666666</v>
      </c>
      <c r="G21" s="21">
        <f t="shared" si="1"/>
        <v>148.22084541666666</v>
      </c>
      <c r="H21" s="21">
        <v>130.33054124999998</v>
      </c>
      <c r="I21" s="18">
        <v>0</v>
      </c>
      <c r="J21" s="18">
        <v>67.739787916666671</v>
      </c>
      <c r="K21" s="18">
        <v>1.8096574999999999</v>
      </c>
      <c r="L21" s="18">
        <v>0.48926708333333324</v>
      </c>
    </row>
    <row r="22" spans="1:12">
      <c r="A22" s="39">
        <v>40470</v>
      </c>
      <c r="B22" s="39"/>
      <c r="C22" s="18">
        <v>15.70176</v>
      </c>
      <c r="D22" s="18">
        <v>17.893675000000002</v>
      </c>
      <c r="E22" s="18">
        <v>17.015222500000004</v>
      </c>
      <c r="F22" s="21">
        <f t="shared" si="0"/>
        <v>217.23606791666666</v>
      </c>
      <c r="G22" s="21">
        <f t="shared" si="1"/>
        <v>161.23606791666666</v>
      </c>
      <c r="H22" s="21">
        <v>135.81471125000002</v>
      </c>
      <c r="I22" s="18">
        <v>0</v>
      </c>
      <c r="J22" s="18">
        <v>78.999764999999982</v>
      </c>
      <c r="K22" s="18">
        <v>2.1694066666666667</v>
      </c>
      <c r="L22" s="18">
        <v>0.7777358333333334</v>
      </c>
    </row>
    <row r="23" spans="1:12">
      <c r="A23" s="39">
        <v>40471</v>
      </c>
      <c r="B23" s="39"/>
      <c r="C23" s="18">
        <v>14.35131</v>
      </c>
      <c r="D23" s="18">
        <v>16.842865</v>
      </c>
      <c r="E23" s="18">
        <v>16.243267500000002</v>
      </c>
      <c r="F23" s="21">
        <f t="shared" si="0"/>
        <v>233.47933541666666</v>
      </c>
      <c r="G23" s="21">
        <f t="shared" si="1"/>
        <v>173.47933541666666</v>
      </c>
      <c r="H23" s="21">
        <v>92.347201666666663</v>
      </c>
      <c r="I23" s="18">
        <v>0</v>
      </c>
      <c r="J23" s="18">
        <v>77.134057083333332</v>
      </c>
      <c r="K23" s="18">
        <v>1.3623974999999999</v>
      </c>
      <c r="L23" s="18">
        <v>0.48403458333333332</v>
      </c>
    </row>
    <row r="24" spans="1:12">
      <c r="A24" s="39">
        <v>40472</v>
      </c>
      <c r="B24" s="39"/>
      <c r="C24" s="18">
        <v>13.24126</v>
      </c>
      <c r="D24" s="18">
        <v>15.54867</v>
      </c>
      <c r="E24" s="18">
        <v>15.703369583333334</v>
      </c>
      <c r="F24" s="21">
        <f t="shared" si="0"/>
        <v>249.182705</v>
      </c>
      <c r="G24" s="21">
        <f t="shared" si="1"/>
        <v>185.182705</v>
      </c>
      <c r="H24" s="21">
        <v>100.74857166666669</v>
      </c>
      <c r="I24" s="18">
        <v>0</v>
      </c>
      <c r="J24" s="18">
        <v>79.140932500000005</v>
      </c>
      <c r="K24" s="18">
        <v>1.0587570833333333</v>
      </c>
      <c r="L24" s="18">
        <v>0.20314583333333336</v>
      </c>
    </row>
    <row r="25" spans="1:12">
      <c r="A25" s="39">
        <v>40473</v>
      </c>
      <c r="B25" s="39"/>
      <c r="C25" s="18">
        <v>15.036339999999999</v>
      </c>
      <c r="D25" s="18">
        <v>16.367939999999997</v>
      </c>
      <c r="E25" s="18">
        <v>16.085120416666665</v>
      </c>
      <c r="F25" s="21">
        <f t="shared" si="0"/>
        <v>265.26782541666665</v>
      </c>
      <c r="G25" s="21">
        <f t="shared" si="1"/>
        <v>197.26782541666665</v>
      </c>
      <c r="H25" s="21">
        <v>117.43103500000001</v>
      </c>
      <c r="I25" s="18">
        <v>0</v>
      </c>
      <c r="J25" s="18">
        <v>73.304289999999995</v>
      </c>
      <c r="K25" s="18">
        <v>2.9939870833333333</v>
      </c>
      <c r="L25" s="18">
        <v>2.0237758333333336</v>
      </c>
    </row>
    <row r="26" spans="1:12">
      <c r="A26" s="39">
        <v>40474</v>
      </c>
      <c r="B26" s="39"/>
      <c r="C26" s="18">
        <v>15.113379999999999</v>
      </c>
      <c r="D26" s="18">
        <v>16.612655</v>
      </c>
      <c r="E26" s="18">
        <v>16.449137391304347</v>
      </c>
      <c r="F26" s="21">
        <f t="shared" si="0"/>
        <v>281.71696280797102</v>
      </c>
      <c r="G26" s="21">
        <f t="shared" si="1"/>
        <v>209.71696280797102</v>
      </c>
      <c r="H26" s="21">
        <v>26.782416956521743</v>
      </c>
      <c r="I26" s="18">
        <v>7.5</v>
      </c>
      <c r="J26" s="18">
        <v>83.713832608695668</v>
      </c>
      <c r="K26" s="18">
        <v>2.4056886956521746</v>
      </c>
      <c r="L26" s="18">
        <v>1.3895725000000001</v>
      </c>
    </row>
    <row r="27" spans="1:12">
      <c r="A27" s="39">
        <v>40475</v>
      </c>
      <c r="B27" s="39"/>
      <c r="C27" s="18">
        <v>15.39701</v>
      </c>
      <c r="D27" s="18">
        <v>16.389019999999999</v>
      </c>
      <c r="E27" s="18">
        <v>16.410010833333335</v>
      </c>
      <c r="F27" s="21">
        <f t="shared" si="0"/>
        <v>298.12697364130435</v>
      </c>
      <c r="G27" s="21">
        <f t="shared" si="1"/>
        <v>222.12697364130435</v>
      </c>
      <c r="H27" s="21">
        <v>21.297948333333334</v>
      </c>
      <c r="I27" s="18">
        <v>30.5</v>
      </c>
      <c r="J27" s="18">
        <v>92.754233333333332</v>
      </c>
      <c r="K27" s="18">
        <v>1.9603112500000002</v>
      </c>
      <c r="L27" s="18">
        <v>1.2662849999999999</v>
      </c>
    </row>
    <row r="28" spans="1:12">
      <c r="A28" s="39">
        <v>40476</v>
      </c>
      <c r="B28" s="39"/>
      <c r="C28" s="18">
        <v>8.8869600000000002</v>
      </c>
      <c r="D28" s="18">
        <v>12.119605</v>
      </c>
      <c r="E28" s="18">
        <v>12.555559999999998</v>
      </c>
      <c r="F28" s="21">
        <f t="shared" si="0"/>
        <v>310.68253364130436</v>
      </c>
      <c r="G28" s="21">
        <f t="shared" si="1"/>
        <v>230.68253364130433</v>
      </c>
      <c r="H28" s="21">
        <v>53.914083333333338</v>
      </c>
      <c r="I28" s="18">
        <v>9</v>
      </c>
      <c r="J28" s="18">
        <v>79.033362499999996</v>
      </c>
      <c r="K28" s="18">
        <v>1.9267470833333331</v>
      </c>
      <c r="L28" s="18">
        <v>0.51994250000000009</v>
      </c>
    </row>
    <row r="29" spans="1:12">
      <c r="A29" s="39">
        <v>40477</v>
      </c>
      <c r="B29" s="39"/>
      <c r="C29" s="18">
        <v>2.6990599999999998</v>
      </c>
      <c r="D29" s="18">
        <v>5.6740149999999998</v>
      </c>
      <c r="E29" s="18">
        <v>6.3677812500000002</v>
      </c>
      <c r="F29" s="21">
        <f t="shared" si="0"/>
        <v>317.05031489130437</v>
      </c>
      <c r="G29" s="21">
        <f t="shared" si="1"/>
        <v>233.05031489130434</v>
      </c>
      <c r="H29" s="21">
        <v>97.578760416666668</v>
      </c>
      <c r="I29" s="18">
        <v>0</v>
      </c>
      <c r="J29" s="18">
        <v>51.795260833333323</v>
      </c>
      <c r="K29" s="18">
        <v>3.4878745833333338</v>
      </c>
      <c r="L29" s="18">
        <v>1.6548391666666664</v>
      </c>
    </row>
    <row r="30" spans="1:12">
      <c r="A30" s="39">
        <v>40478</v>
      </c>
      <c r="B30" s="39"/>
      <c r="C30" s="18">
        <v>2.41282</v>
      </c>
      <c r="D30" s="18">
        <v>6.6284799999999997</v>
      </c>
      <c r="E30" s="18">
        <v>7.203784166666666</v>
      </c>
      <c r="F30" s="21">
        <f t="shared" si="0"/>
        <v>324.25409905797102</v>
      </c>
      <c r="G30" s="21">
        <f t="shared" si="1"/>
        <v>236.25409905797102</v>
      </c>
      <c r="H30" s="21">
        <v>91.208523333333346</v>
      </c>
      <c r="I30" s="18">
        <v>0</v>
      </c>
      <c r="J30" s="18">
        <v>68.452466666666666</v>
      </c>
      <c r="K30" s="18">
        <v>1.7280058333333337</v>
      </c>
      <c r="L30" s="18">
        <v>0.70122125000000013</v>
      </c>
    </row>
    <row r="31" spans="1:12">
      <c r="A31" s="39">
        <v>40479</v>
      </c>
      <c r="B31" s="39"/>
      <c r="C31" s="18">
        <v>4.6653000000000002</v>
      </c>
      <c r="D31" s="18">
        <v>8.4419350000000009</v>
      </c>
      <c r="E31" s="18">
        <v>8.6275420833333349</v>
      </c>
      <c r="F31" s="21">
        <f t="shared" si="0"/>
        <v>332.88164114130433</v>
      </c>
      <c r="G31" s="21">
        <f t="shared" si="1"/>
        <v>240.88164114130436</v>
      </c>
      <c r="H31" s="21">
        <v>132.54047875000001</v>
      </c>
      <c r="I31" s="18">
        <v>0</v>
      </c>
      <c r="J31" s="18">
        <v>60.577028333333338</v>
      </c>
      <c r="K31" s="18">
        <v>1.6823537500000001</v>
      </c>
      <c r="L31" s="18">
        <v>0.76209749999999998</v>
      </c>
    </row>
    <row r="32" spans="1:12">
      <c r="A32" s="39">
        <v>40480</v>
      </c>
      <c r="B32" s="39"/>
      <c r="C32" s="18">
        <v>3.91195</v>
      </c>
      <c r="D32" s="18">
        <v>8.9736849999999997</v>
      </c>
      <c r="E32" s="18">
        <v>8.8922049999999988</v>
      </c>
      <c r="F32" s="21">
        <f t="shared" si="0"/>
        <v>341.77384614130432</v>
      </c>
      <c r="G32" s="21">
        <f t="shared" si="1"/>
        <v>245.77384614130435</v>
      </c>
      <c r="H32" s="21">
        <v>121.33109125</v>
      </c>
      <c r="I32" s="18">
        <v>0</v>
      </c>
      <c r="J32" s="18">
        <v>69.621707083333348</v>
      </c>
      <c r="K32" s="18">
        <v>1.9567325000000002</v>
      </c>
      <c r="L32" s="18">
        <v>1.0131675</v>
      </c>
    </row>
    <row r="33" spans="1:12">
      <c r="A33" s="39">
        <v>40481</v>
      </c>
      <c r="B33" s="39"/>
      <c r="C33" s="18">
        <v>8.20139</v>
      </c>
      <c r="D33" s="18">
        <v>11.45166</v>
      </c>
      <c r="E33" s="18">
        <v>11.514627916666667</v>
      </c>
      <c r="F33" s="21">
        <f t="shared" si="0"/>
        <v>353.28847405797097</v>
      </c>
      <c r="G33" s="21">
        <f t="shared" si="1"/>
        <v>253.288474057971</v>
      </c>
      <c r="H33" s="21">
        <v>80.674163750000005</v>
      </c>
      <c r="I33" s="18">
        <v>0</v>
      </c>
      <c r="J33" s="18">
        <v>70.781346666666678</v>
      </c>
      <c r="K33" s="18">
        <v>1.08060625</v>
      </c>
      <c r="L33" s="18">
        <v>0.45187333333333335</v>
      </c>
    </row>
    <row r="34" spans="1:12">
      <c r="A34" s="39">
        <v>40482</v>
      </c>
      <c r="B34" s="39"/>
      <c r="C34" s="18">
        <v>6.8664800000000001</v>
      </c>
      <c r="D34" s="18">
        <v>10.917835</v>
      </c>
      <c r="E34" s="18">
        <v>10.124008695652172</v>
      </c>
      <c r="F34" s="21">
        <f t="shared" si="0"/>
        <v>363.41248275362312</v>
      </c>
      <c r="G34" s="21">
        <f t="shared" si="1"/>
        <v>259.41248275362318</v>
      </c>
      <c r="H34" s="21">
        <v>68.595094347826077</v>
      </c>
      <c r="I34" s="18">
        <v>0</v>
      </c>
      <c r="J34" s="18">
        <v>71.653017391304346</v>
      </c>
      <c r="K34" s="18">
        <v>1.7652986956521739</v>
      </c>
      <c r="L34" s="18">
        <v>0.3514720833333333</v>
      </c>
    </row>
    <row r="35" spans="1:12">
      <c r="A35" s="39">
        <v>40483</v>
      </c>
      <c r="B35" s="39"/>
      <c r="C35" s="18">
        <v>8.2785399999999996</v>
      </c>
      <c r="D35" s="18">
        <v>10.852354999999999</v>
      </c>
      <c r="E35" s="18">
        <v>10.55159125</v>
      </c>
      <c r="F35" s="21">
        <f t="shared" si="0"/>
        <v>373.96407400362313</v>
      </c>
      <c r="G35" s="21">
        <f t="shared" si="1"/>
        <v>265.96407400362318</v>
      </c>
      <c r="H35" s="21">
        <v>109.23089083333332</v>
      </c>
      <c r="I35" s="18">
        <v>0</v>
      </c>
      <c r="J35" s="18">
        <v>62.745095416666686</v>
      </c>
      <c r="K35" s="18">
        <v>2.1811345833333333</v>
      </c>
      <c r="L35" s="18">
        <v>0.72185874999999988</v>
      </c>
    </row>
    <row r="36" spans="1:12">
      <c r="A36" s="39">
        <v>40484</v>
      </c>
      <c r="B36" s="39"/>
      <c r="C36" s="18">
        <v>5.4390299999999998</v>
      </c>
      <c r="D36" s="18">
        <v>7.9192999999999998</v>
      </c>
      <c r="E36" s="18">
        <v>8.4879745833333331</v>
      </c>
      <c r="F36" s="21">
        <f t="shared" si="0"/>
        <v>382.45204858695644</v>
      </c>
      <c r="G36" s="21">
        <f t="shared" si="1"/>
        <v>270.45204858695649</v>
      </c>
      <c r="H36" s="21">
        <v>78.833114166666647</v>
      </c>
      <c r="I36" s="18">
        <v>0</v>
      </c>
      <c r="J36" s="18">
        <v>64.557283749999996</v>
      </c>
      <c r="K36" s="18">
        <v>2.4738416666666665</v>
      </c>
      <c r="L36" s="18">
        <v>0.55008375000000009</v>
      </c>
    </row>
    <row r="37" spans="1:12">
      <c r="A37" s="39">
        <v>40485</v>
      </c>
      <c r="B37" s="39"/>
      <c r="C37" s="18">
        <v>4.2011700000000003</v>
      </c>
      <c r="D37" s="18">
        <v>7.5900700000000008</v>
      </c>
      <c r="E37" s="18">
        <v>6.8182654166666667</v>
      </c>
      <c r="F37" s="21">
        <f t="shared" si="0"/>
        <v>389.27031400362313</v>
      </c>
      <c r="G37" s="21">
        <f t="shared" si="1"/>
        <v>273.27031400362318</v>
      </c>
      <c r="H37" s="21">
        <v>88.906810416666659</v>
      </c>
      <c r="I37" s="18">
        <v>0</v>
      </c>
      <c r="J37" s="18">
        <v>66.239251250000009</v>
      </c>
      <c r="K37" s="18">
        <v>1.4098899999999999</v>
      </c>
      <c r="L37" s="18">
        <v>0.35267833333333326</v>
      </c>
    </row>
    <row r="38" spans="1:12">
      <c r="A38" s="39">
        <v>40486</v>
      </c>
      <c r="B38" s="39"/>
      <c r="C38" s="18">
        <v>4.6439700000000004</v>
      </c>
      <c r="D38" s="18">
        <v>8.1785650000000008</v>
      </c>
      <c r="E38" s="18">
        <v>8.1236933333333337</v>
      </c>
      <c r="F38" s="21">
        <f t="shared" si="0"/>
        <v>397.39400733695646</v>
      </c>
      <c r="G38" s="21">
        <f t="shared" si="1"/>
        <v>277.39400733695652</v>
      </c>
      <c r="H38" s="21">
        <v>29.219512083333331</v>
      </c>
      <c r="I38" s="18">
        <v>0</v>
      </c>
      <c r="J38" s="18">
        <v>71.598617500000003</v>
      </c>
      <c r="K38" s="18">
        <v>1.3084074999999997</v>
      </c>
      <c r="L38" s="18">
        <v>0.32633166666666669</v>
      </c>
    </row>
    <row r="39" spans="1:12">
      <c r="A39" s="39">
        <v>40487</v>
      </c>
      <c r="B39" s="39"/>
      <c r="C39" s="18">
        <v>6.1875600000000004</v>
      </c>
      <c r="D39" s="18">
        <v>11.219230000000001</v>
      </c>
      <c r="E39" s="18">
        <v>10.541712083333335</v>
      </c>
      <c r="F39" s="21">
        <f t="shared" si="0"/>
        <v>407.93571942028979</v>
      </c>
      <c r="G39" s="21">
        <f t="shared" si="1"/>
        <v>283.93571942028984</v>
      </c>
      <c r="H39" s="21">
        <v>95.868552083333327</v>
      </c>
      <c r="I39" s="18">
        <v>0</v>
      </c>
      <c r="J39" s="18">
        <v>68.463029166666672</v>
      </c>
      <c r="K39" s="18">
        <v>1.353212083333333</v>
      </c>
      <c r="L39" s="18">
        <v>0.30350749999999999</v>
      </c>
    </row>
    <row r="40" spans="1:12">
      <c r="A40" s="39">
        <v>40488</v>
      </c>
      <c r="B40" s="39"/>
      <c r="C40" s="18">
        <v>5.4453800000000001</v>
      </c>
      <c r="D40" s="18">
        <v>11.509805</v>
      </c>
      <c r="E40" s="18">
        <v>10.188707500000001</v>
      </c>
      <c r="F40" s="21">
        <f t="shared" si="0"/>
        <v>418.12442692028981</v>
      </c>
      <c r="G40" s="21">
        <f t="shared" si="1"/>
        <v>290.12442692028986</v>
      </c>
      <c r="H40" s="21">
        <v>135.7778733333333</v>
      </c>
      <c r="I40" s="18">
        <v>0</v>
      </c>
      <c r="J40" s="18">
        <v>44.044963749999987</v>
      </c>
      <c r="K40" s="18">
        <v>1.6789941666666666</v>
      </c>
      <c r="L40" s="18">
        <v>0.47429625000000003</v>
      </c>
    </row>
    <row r="41" spans="1:12">
      <c r="A41" s="39">
        <v>40489</v>
      </c>
      <c r="B41" s="39"/>
      <c r="C41" s="18">
        <v>5.9648599999999998</v>
      </c>
      <c r="D41" s="18">
        <v>11.253295000000001</v>
      </c>
      <c r="E41" s="18">
        <v>11.011946250000003</v>
      </c>
      <c r="F41" s="21">
        <f t="shared" si="0"/>
        <v>429.1363731702898</v>
      </c>
      <c r="G41" s="21">
        <f t="shared" si="1"/>
        <v>297.13637317028986</v>
      </c>
      <c r="H41" s="21">
        <v>123.27094791666667</v>
      </c>
      <c r="I41" s="18">
        <v>0</v>
      </c>
      <c r="J41" s="18">
        <v>54.97620791666666</v>
      </c>
      <c r="K41" s="18">
        <v>1.7424516666666667</v>
      </c>
      <c r="L41" s="18">
        <v>0.27321458333333332</v>
      </c>
    </row>
    <row r="42" spans="1:12">
      <c r="A42" s="39">
        <v>40490</v>
      </c>
      <c r="B42" s="39"/>
      <c r="C42" s="18">
        <v>7.2000700000000002</v>
      </c>
      <c r="D42" s="18">
        <v>10.295210000000001</v>
      </c>
      <c r="E42" s="18">
        <v>10.662172083333333</v>
      </c>
      <c r="F42" s="21">
        <f t="shared" si="0"/>
        <v>439.79854525362316</v>
      </c>
      <c r="G42" s="21">
        <f t="shared" si="1"/>
        <v>303.79854525362322</v>
      </c>
      <c r="H42" s="21">
        <v>55.567588749999999</v>
      </c>
      <c r="I42" s="18">
        <v>0</v>
      </c>
      <c r="J42" s="18">
        <v>63.802484583333346</v>
      </c>
      <c r="K42" s="18">
        <v>3.7459704166666667</v>
      </c>
      <c r="L42" s="18">
        <v>0.98867625000000015</v>
      </c>
    </row>
    <row r="43" spans="1:12">
      <c r="A43" s="48">
        <v>40491</v>
      </c>
      <c r="B43" s="39"/>
      <c r="C43" s="18">
        <v>6.3904100000000001</v>
      </c>
      <c r="D43" s="18">
        <v>7.4085649999999994</v>
      </c>
      <c r="E43" s="18">
        <v>7.3287166666666677</v>
      </c>
      <c r="F43" s="49">
        <f t="shared" si="0"/>
        <v>447.12726192028981</v>
      </c>
      <c r="G43" s="49">
        <f t="shared" si="1"/>
        <v>307.12726192028987</v>
      </c>
      <c r="H43" s="21">
        <v>49.184841666666664</v>
      </c>
      <c r="I43" s="18">
        <v>0</v>
      </c>
      <c r="J43" s="18">
        <v>57.772728333333326</v>
      </c>
      <c r="K43" s="18">
        <v>4.1290895833333332</v>
      </c>
      <c r="L43" s="18">
        <v>0.88481541666666652</v>
      </c>
    </row>
    <row r="44" spans="1:12">
      <c r="A44" s="39">
        <v>40492</v>
      </c>
      <c r="B44" s="39"/>
      <c r="C44" s="18">
        <v>6.8635999999999999</v>
      </c>
      <c r="D44" s="18">
        <v>11.261005000000001</v>
      </c>
      <c r="E44" s="18">
        <v>10.86601125</v>
      </c>
      <c r="F44" s="21">
        <f t="shared" si="0"/>
        <v>457.9932731702898</v>
      </c>
      <c r="G44" s="21">
        <f t="shared" si="1"/>
        <v>313.99327317028985</v>
      </c>
      <c r="H44" s="21">
        <v>86.956102083333334</v>
      </c>
      <c r="I44" s="18">
        <v>0</v>
      </c>
      <c r="J44" s="18">
        <v>62.928237083333329</v>
      </c>
      <c r="K44" s="18">
        <v>1.5393187500000003</v>
      </c>
      <c r="L44" s="18">
        <v>0.49375958333333331</v>
      </c>
    </row>
    <row r="45" spans="1:12">
      <c r="A45" s="39">
        <v>40493</v>
      </c>
      <c r="B45" s="39"/>
      <c r="C45" s="18">
        <v>12.24483</v>
      </c>
      <c r="D45" s="18">
        <v>15.98827</v>
      </c>
      <c r="E45" s="18">
        <v>15.041757500000003</v>
      </c>
      <c r="F45" s="21">
        <f t="shared" si="0"/>
        <v>473.03503067028981</v>
      </c>
      <c r="G45" s="21">
        <f t="shared" si="1"/>
        <v>325.03503067028987</v>
      </c>
      <c r="H45" s="21">
        <v>136.08582250000001</v>
      </c>
      <c r="I45" s="18">
        <v>0</v>
      </c>
      <c r="J45" s="18">
        <v>61.394873333333329</v>
      </c>
      <c r="K45" s="18">
        <v>2.6120475000000005</v>
      </c>
      <c r="L45" s="18">
        <v>0.9162979166666666</v>
      </c>
    </row>
    <row r="46" spans="1:12">
      <c r="A46" s="39">
        <v>40494</v>
      </c>
      <c r="B46" s="39"/>
      <c r="C46" s="18">
        <v>5.2588499999999998</v>
      </c>
      <c r="D46" s="18">
        <v>10.11697</v>
      </c>
      <c r="E46" s="18">
        <v>10.368657916666669</v>
      </c>
      <c r="F46" s="21">
        <f t="shared" si="0"/>
        <v>483.40368858695649</v>
      </c>
      <c r="G46" s="21">
        <f t="shared" si="1"/>
        <v>331.40368858695655</v>
      </c>
      <c r="H46" s="21">
        <v>119.23109375</v>
      </c>
      <c r="I46" s="18">
        <v>0</v>
      </c>
      <c r="J46" s="18">
        <v>54.285137916666663</v>
      </c>
      <c r="K46" s="18">
        <v>1.63660125</v>
      </c>
      <c r="L46" s="18">
        <v>0.57093083333333328</v>
      </c>
    </row>
    <row r="47" spans="1:12">
      <c r="A47" s="39">
        <v>40495</v>
      </c>
      <c r="B47" s="39"/>
      <c r="C47" s="18">
        <v>4.8036500000000002</v>
      </c>
      <c r="D47" s="18">
        <v>10.592395</v>
      </c>
      <c r="E47" s="18">
        <v>9.7588412499999997</v>
      </c>
      <c r="F47" s="21">
        <f t="shared" si="0"/>
        <v>493.16252983695648</v>
      </c>
      <c r="G47" s="21">
        <f t="shared" si="1"/>
        <v>337.16252983695654</v>
      </c>
      <c r="H47" s="21">
        <v>75.801956666666669</v>
      </c>
      <c r="I47" s="18">
        <v>0</v>
      </c>
      <c r="J47" s="18">
        <v>51.814960833333338</v>
      </c>
      <c r="K47" s="18">
        <v>1.4207395833333338</v>
      </c>
      <c r="L47" s="18">
        <v>0.12396708333333334</v>
      </c>
    </row>
    <row r="48" spans="1:12">
      <c r="A48" s="39">
        <v>40496</v>
      </c>
      <c r="B48" s="39"/>
      <c r="C48" s="18">
        <v>5.1526300000000003</v>
      </c>
      <c r="D48" s="18">
        <v>10.378745</v>
      </c>
      <c r="E48" s="18">
        <v>9.938004583333333</v>
      </c>
      <c r="F48" s="21">
        <f t="shared" si="0"/>
        <v>503.10053442028982</v>
      </c>
      <c r="G48" s="21">
        <f t="shared" si="1"/>
        <v>343.10053442028988</v>
      </c>
      <c r="H48" s="21">
        <v>100.47512249999998</v>
      </c>
      <c r="I48" s="18">
        <v>0</v>
      </c>
      <c r="J48" s="18">
        <v>69.25962041666665</v>
      </c>
      <c r="K48" s="18">
        <v>1.3693074999999997</v>
      </c>
      <c r="L48" s="18">
        <v>0.3820966666666667</v>
      </c>
    </row>
    <row r="49" spans="1:12">
      <c r="A49" s="39">
        <v>40497</v>
      </c>
      <c r="B49" s="39"/>
      <c r="C49" s="18">
        <v>1.2587299999999999</v>
      </c>
      <c r="D49" s="18">
        <v>4.4558099999999996</v>
      </c>
      <c r="E49" s="18">
        <v>5.0967845833333323</v>
      </c>
      <c r="F49" s="21">
        <f t="shared" si="0"/>
        <v>508.19731900362314</v>
      </c>
      <c r="G49" s="21">
        <f t="shared" si="1"/>
        <v>344.19731900362319</v>
      </c>
      <c r="H49" s="21">
        <v>72.440268333333321</v>
      </c>
      <c r="I49" s="18">
        <v>0</v>
      </c>
      <c r="J49" s="18">
        <v>55.43577208333334</v>
      </c>
      <c r="K49" s="18">
        <v>1.9585524999999995</v>
      </c>
      <c r="L49" s="18">
        <v>0.85164874999999995</v>
      </c>
    </row>
    <row r="50" spans="1:12">
      <c r="A50" s="39">
        <v>40498</v>
      </c>
      <c r="B50" s="39"/>
      <c r="C50" s="18">
        <v>-0.19094</v>
      </c>
      <c r="D50" s="18">
        <v>3.0204549999999997</v>
      </c>
      <c r="E50" s="18">
        <v>2.8719716666666666</v>
      </c>
      <c r="F50" s="21">
        <f t="shared" si="0"/>
        <v>511.06929067028977</v>
      </c>
      <c r="G50" s="21">
        <f t="shared" si="1"/>
        <v>343.06929067028983</v>
      </c>
      <c r="H50" s="21">
        <v>49.423498333333335</v>
      </c>
      <c r="I50" s="18">
        <v>0</v>
      </c>
      <c r="J50" s="18">
        <v>67.761013333333338</v>
      </c>
      <c r="K50" s="18">
        <v>1.5104237500000002</v>
      </c>
      <c r="L50" s="18">
        <v>0.56399250000000001</v>
      </c>
    </row>
    <row r="51" spans="1:12">
      <c r="A51" s="39">
        <v>40499</v>
      </c>
      <c r="B51" s="39"/>
      <c r="C51" s="18">
        <v>2.03925</v>
      </c>
      <c r="D51" s="18">
        <v>6.248265</v>
      </c>
      <c r="E51" s="18">
        <v>5.5541474999999982</v>
      </c>
      <c r="F51" s="21">
        <f t="shared" si="0"/>
        <v>516.62343817028977</v>
      </c>
      <c r="G51" s="21">
        <f t="shared" si="1"/>
        <v>344.62343817028983</v>
      </c>
      <c r="H51" s="21">
        <v>75.178026250000002</v>
      </c>
      <c r="I51" s="18">
        <v>0</v>
      </c>
      <c r="J51" s="18">
        <v>65.746762500000003</v>
      </c>
      <c r="K51" s="18">
        <v>1.7025745833333339</v>
      </c>
      <c r="L51" s="18">
        <v>0.2420566666666667</v>
      </c>
    </row>
    <row r="52" spans="1:12">
      <c r="A52" s="39">
        <v>40500</v>
      </c>
      <c r="B52" s="39"/>
      <c r="C52" s="18">
        <v>2.1894399999999998</v>
      </c>
      <c r="D52" s="18">
        <v>7.8743650000000001</v>
      </c>
      <c r="E52" s="18">
        <v>6.6100179166666679</v>
      </c>
      <c r="F52" s="21">
        <f t="shared" si="0"/>
        <v>523.23345608695649</v>
      </c>
      <c r="G52" s="21">
        <f t="shared" si="1"/>
        <v>347.23345608695649</v>
      </c>
      <c r="H52" s="21">
        <v>129.83257124999997</v>
      </c>
      <c r="I52" s="18">
        <v>0</v>
      </c>
      <c r="J52" s="18">
        <v>64.494402083333327</v>
      </c>
      <c r="K52" s="18">
        <v>1.7440291666666667</v>
      </c>
      <c r="L52" s="18">
        <v>0.37475291666666671</v>
      </c>
    </row>
    <row r="53" spans="1:12">
      <c r="A53" s="39">
        <v>40501</v>
      </c>
      <c r="B53" s="39"/>
      <c r="C53" s="18">
        <v>1.8392200000000001</v>
      </c>
      <c r="D53" s="18">
        <v>7.5884750000000007</v>
      </c>
      <c r="E53" s="18">
        <v>6.9005908333333323</v>
      </c>
      <c r="F53" s="21">
        <f t="shared" si="0"/>
        <v>530.13404692028985</v>
      </c>
      <c r="G53" s="21">
        <f t="shared" si="1"/>
        <v>350.13404692028985</v>
      </c>
      <c r="H53" s="21">
        <v>117.98345666666667</v>
      </c>
      <c r="I53" s="18">
        <v>0</v>
      </c>
      <c r="J53" s="18">
        <v>62.929596666666662</v>
      </c>
      <c r="K53" s="18">
        <v>1.7016650000000002</v>
      </c>
      <c r="L53" s="18">
        <v>0.27513416666666668</v>
      </c>
    </row>
    <row r="54" spans="1:12">
      <c r="A54" s="39">
        <v>40502</v>
      </c>
      <c r="B54" s="39"/>
      <c r="C54" s="18">
        <v>5.2665199999999999</v>
      </c>
      <c r="D54" s="18">
        <v>11.04917</v>
      </c>
      <c r="E54" s="18">
        <v>9.5556216666666653</v>
      </c>
      <c r="F54" s="21">
        <f t="shared" si="0"/>
        <v>539.68966858695649</v>
      </c>
      <c r="G54" s="21">
        <f t="shared" si="1"/>
        <v>355.68966858695649</v>
      </c>
      <c r="H54" s="21">
        <v>110.22516041666665</v>
      </c>
      <c r="I54" s="18">
        <v>0</v>
      </c>
      <c r="J54" s="18">
        <v>62.737807500000002</v>
      </c>
      <c r="K54" s="18">
        <v>1.7356920833333331</v>
      </c>
      <c r="L54" s="18">
        <v>0.39722333333333343</v>
      </c>
    </row>
    <row r="55" spans="1:12">
      <c r="A55" s="39">
        <v>40503</v>
      </c>
      <c r="B55" s="39"/>
      <c r="C55" s="18">
        <v>6.6795200000000001</v>
      </c>
      <c r="D55" s="18">
        <v>12.452394999999999</v>
      </c>
      <c r="E55" s="18">
        <v>11.215814782608698</v>
      </c>
      <c r="F55" s="21">
        <f t="shared" si="0"/>
        <v>550.90548336956522</v>
      </c>
      <c r="G55" s="21">
        <f t="shared" si="1"/>
        <v>362.90548336956516</v>
      </c>
      <c r="H55" s="21">
        <v>111.14535434782607</v>
      </c>
      <c r="I55" s="18">
        <v>0</v>
      </c>
      <c r="J55" s="18">
        <v>64.170296086956526</v>
      </c>
      <c r="K55" s="18">
        <v>1.5022586956521737</v>
      </c>
      <c r="L55" s="18">
        <v>0.42556916666666672</v>
      </c>
    </row>
    <row r="56" spans="1:12">
      <c r="A56" s="39">
        <v>40504</v>
      </c>
      <c r="B56" s="39"/>
      <c r="C56" s="18">
        <v>3.6388500000000001</v>
      </c>
      <c r="D56" s="18">
        <v>8.8453750000000007</v>
      </c>
      <c r="E56" s="18">
        <v>9.4180283333333321</v>
      </c>
      <c r="F56" s="21">
        <f t="shared" si="0"/>
        <v>560.3235117028986</v>
      </c>
      <c r="G56" s="21">
        <f t="shared" si="1"/>
        <v>368.32351170289849</v>
      </c>
      <c r="H56" s="21">
        <v>66.973478749999984</v>
      </c>
      <c r="I56" s="18">
        <v>0.5</v>
      </c>
      <c r="J56" s="18">
        <v>66.256671666666691</v>
      </c>
      <c r="K56" s="18">
        <v>1.5858175000000001</v>
      </c>
      <c r="L56" s="18">
        <v>0.42752291666666659</v>
      </c>
    </row>
    <row r="57" spans="1:12">
      <c r="A57" s="48">
        <v>40505</v>
      </c>
      <c r="B57" s="39"/>
      <c r="C57" s="18">
        <v>0.80984999999999996</v>
      </c>
      <c r="D57" s="18">
        <v>6.6489150000000006</v>
      </c>
      <c r="E57" s="18">
        <v>6.8686491666666676</v>
      </c>
      <c r="F57" s="49">
        <f t="shared" si="0"/>
        <v>567.19216086956521</v>
      </c>
      <c r="G57" s="49">
        <f t="shared" si="1"/>
        <v>371.19216086956516</v>
      </c>
      <c r="H57" s="21">
        <v>127.58564041666669</v>
      </c>
      <c r="I57" s="18">
        <v>0</v>
      </c>
      <c r="J57" s="18">
        <v>68.474771666666655</v>
      </c>
      <c r="K57" s="18">
        <v>1.80493875</v>
      </c>
      <c r="L57" s="18">
        <v>0.60680750000000006</v>
      </c>
    </row>
    <row r="58" spans="1:12">
      <c r="A58" s="39">
        <v>40506</v>
      </c>
      <c r="B58" s="39"/>
      <c r="C58" s="18">
        <v>6.7650100000000002</v>
      </c>
      <c r="D58" s="18">
        <v>10.390219999999999</v>
      </c>
      <c r="E58" s="18">
        <v>10.040235833333336</v>
      </c>
      <c r="F58" s="21">
        <f t="shared" si="0"/>
        <v>577.23239670289854</v>
      </c>
      <c r="G58" s="21">
        <f t="shared" si="1"/>
        <v>377.23239670289848</v>
      </c>
      <c r="H58" s="21">
        <v>97.456259583333306</v>
      </c>
      <c r="I58" s="18">
        <v>0.5</v>
      </c>
      <c r="J58" s="18">
        <v>66.072725000000005</v>
      </c>
      <c r="K58" s="18">
        <v>1.6809370833333332</v>
      </c>
      <c r="L58" s="18">
        <v>0.48553625000000006</v>
      </c>
    </row>
    <row r="59" spans="1:12">
      <c r="A59" s="39">
        <v>40507</v>
      </c>
      <c r="B59" s="39"/>
      <c r="C59" s="18">
        <v>3.9505499999999998</v>
      </c>
      <c r="D59" s="18">
        <v>6.7774799999999997</v>
      </c>
      <c r="E59" s="18">
        <v>6.9536837499999997</v>
      </c>
      <c r="F59" s="21">
        <f t="shared" si="0"/>
        <v>584.18608045289852</v>
      </c>
      <c r="G59" s="21">
        <f t="shared" si="1"/>
        <v>380.18608045289847</v>
      </c>
      <c r="H59" s="21">
        <v>42.683018749999995</v>
      </c>
      <c r="I59" s="18">
        <v>0</v>
      </c>
      <c r="J59" s="18">
        <v>69.781734166666681</v>
      </c>
      <c r="K59" s="18">
        <v>2.3636254166666668</v>
      </c>
      <c r="L59" s="18">
        <v>0.63077086956521744</v>
      </c>
    </row>
    <row r="60" spans="1:12">
      <c r="A60" s="39">
        <v>40508</v>
      </c>
      <c r="B60" s="39"/>
      <c r="C60" s="18">
        <v>0.18032000000000001</v>
      </c>
      <c r="D60" s="18">
        <v>3.9113700000000002</v>
      </c>
      <c r="E60" s="18">
        <v>4.5123545833333329</v>
      </c>
      <c r="F60" s="21">
        <f t="shared" si="0"/>
        <v>588.6984350362319</v>
      </c>
      <c r="G60" s="21">
        <f t="shared" si="1"/>
        <v>380.69843503623179</v>
      </c>
      <c r="H60" s="21">
        <v>92.565169583333329</v>
      </c>
      <c r="I60" s="18">
        <v>0</v>
      </c>
      <c r="J60" s="18">
        <v>57.886863333333338</v>
      </c>
      <c r="K60" s="18">
        <v>2.1747854166666674</v>
      </c>
      <c r="L60" s="18">
        <v>0.79608956521739127</v>
      </c>
    </row>
    <row r="61" spans="1:12">
      <c r="A61" s="39">
        <v>40509</v>
      </c>
      <c r="B61" s="39"/>
      <c r="C61" s="18">
        <v>-0.68810000000000004</v>
      </c>
      <c r="D61" s="18">
        <v>6.8056649999999994</v>
      </c>
      <c r="E61" s="18">
        <v>6.6403000000000008</v>
      </c>
      <c r="F61" s="21">
        <f t="shared" si="0"/>
        <v>595.33873503623192</v>
      </c>
      <c r="G61" s="21">
        <f t="shared" si="1"/>
        <v>383.33873503623181</v>
      </c>
      <c r="H61" s="21">
        <v>108.03680625</v>
      </c>
      <c r="I61" s="18">
        <v>0</v>
      </c>
      <c r="J61" s="18">
        <v>59.180425416666672</v>
      </c>
      <c r="K61" s="18">
        <v>2.8773049999999998</v>
      </c>
      <c r="L61" s="18">
        <v>0.86309583333333328</v>
      </c>
    </row>
    <row r="62" spans="1:12">
      <c r="A62" s="39">
        <v>40510</v>
      </c>
      <c r="B62" s="39"/>
      <c r="C62" s="18">
        <v>-0.45272000000000001</v>
      </c>
      <c r="D62" s="18">
        <v>4.0321050000000005</v>
      </c>
      <c r="E62" s="18">
        <v>4.1631758333333337</v>
      </c>
      <c r="F62" s="21">
        <f t="shared" si="0"/>
        <v>599.50191086956522</v>
      </c>
      <c r="G62" s="21">
        <f t="shared" si="1"/>
        <v>383.50191086956517</v>
      </c>
      <c r="H62" s="21">
        <v>87.391352083333331</v>
      </c>
      <c r="I62" s="18">
        <v>0</v>
      </c>
      <c r="J62" s="18">
        <v>58.611180416666656</v>
      </c>
      <c r="K62" s="18">
        <v>1.6367424999999998</v>
      </c>
      <c r="L62" s="18">
        <v>0.47745333333333323</v>
      </c>
    </row>
    <row r="63" spans="1:12">
      <c r="A63" s="39">
        <v>40511</v>
      </c>
      <c r="B63" s="39"/>
      <c r="C63" s="18">
        <v>0.44925999999999999</v>
      </c>
      <c r="D63" s="18">
        <v>8.1570450000000001</v>
      </c>
      <c r="E63" s="18">
        <v>7.4034008333333317</v>
      </c>
      <c r="F63" s="21">
        <f t="shared" si="0"/>
        <v>606.90531170289853</v>
      </c>
      <c r="G63" s="21">
        <f t="shared" si="1"/>
        <v>386.90531170289847</v>
      </c>
      <c r="H63" s="21">
        <v>112.47426166666666</v>
      </c>
      <c r="I63" s="18">
        <v>0</v>
      </c>
      <c r="J63" s="18">
        <v>49.314270833333332</v>
      </c>
      <c r="K63" s="18">
        <v>1.3738737500000002</v>
      </c>
      <c r="L63" s="18">
        <v>0.35394083333333337</v>
      </c>
    </row>
    <row r="64" spans="1:12">
      <c r="A64" s="39">
        <v>40512</v>
      </c>
      <c r="B64" s="39"/>
      <c r="C64" s="18">
        <v>6.2019500000000001</v>
      </c>
      <c r="D64" s="18">
        <v>11.31415</v>
      </c>
      <c r="E64" s="18">
        <v>10.303547499999999</v>
      </c>
      <c r="F64" s="21">
        <f t="shared" si="0"/>
        <v>617.20885920289857</v>
      </c>
      <c r="G64" s="21">
        <f t="shared" si="1"/>
        <v>393.20885920289845</v>
      </c>
      <c r="H64" s="21">
        <v>68.827477500000001</v>
      </c>
      <c r="I64" s="18">
        <v>0</v>
      </c>
      <c r="J64" s="18">
        <v>71.872829583333328</v>
      </c>
      <c r="K64" s="18">
        <v>1.3191525</v>
      </c>
      <c r="L64" s="18">
        <v>0.26590041666666669</v>
      </c>
    </row>
    <row r="65" spans="1:12">
      <c r="A65" s="39">
        <v>40513</v>
      </c>
      <c r="B65" s="39"/>
      <c r="C65" s="18">
        <v>7.0812600000000003</v>
      </c>
      <c r="D65" s="18">
        <v>12.405475000000001</v>
      </c>
      <c r="E65" s="18">
        <v>11.054344166666668</v>
      </c>
      <c r="F65" s="21">
        <f t="shared" si="0"/>
        <v>628.26320336956519</v>
      </c>
      <c r="G65" s="21">
        <f t="shared" si="1"/>
        <v>400.26320336956513</v>
      </c>
      <c r="H65" s="21">
        <v>112.30241833333332</v>
      </c>
      <c r="I65" s="18">
        <v>0</v>
      </c>
      <c r="J65" s="18">
        <v>64.099928333333352</v>
      </c>
      <c r="K65" s="18">
        <v>1.7512791666666667</v>
      </c>
      <c r="L65" s="18">
        <v>0.39660125000000002</v>
      </c>
    </row>
    <row r="66" spans="1:12">
      <c r="A66" s="39">
        <v>40514</v>
      </c>
      <c r="B66" s="39"/>
      <c r="C66" s="18">
        <v>7.3876799999999996</v>
      </c>
      <c r="D66" s="18">
        <v>9.855245</v>
      </c>
      <c r="E66" s="18">
        <v>10.067814166666665</v>
      </c>
      <c r="F66" s="21">
        <f t="shared" si="0"/>
        <v>638.33101753623191</v>
      </c>
      <c r="G66" s="21">
        <f t="shared" si="1"/>
        <v>406.3310175362318</v>
      </c>
      <c r="H66" s="21">
        <v>27.311174999999992</v>
      </c>
      <c r="I66" s="18">
        <v>5.5</v>
      </c>
      <c r="J66" s="18">
        <v>75.113717083333327</v>
      </c>
      <c r="K66" s="18">
        <v>1.5425370833333332</v>
      </c>
      <c r="L66" s="18">
        <v>0.10419291666666665</v>
      </c>
    </row>
    <row r="67" spans="1:12">
      <c r="A67" s="39">
        <v>40515</v>
      </c>
      <c r="B67" s="39"/>
      <c r="C67" s="18">
        <v>2.9587300000000001</v>
      </c>
      <c r="D67" s="18">
        <v>7.1274200000000008</v>
      </c>
      <c r="E67" s="18">
        <v>5.6712870833333335</v>
      </c>
      <c r="F67" s="21">
        <f t="shared" si="0"/>
        <v>644.00230461956528</v>
      </c>
      <c r="G67" s="21">
        <f t="shared" si="1"/>
        <v>408.00230461956511</v>
      </c>
      <c r="H67" s="21">
        <v>97.457471666666649</v>
      </c>
      <c r="I67" s="18">
        <v>0</v>
      </c>
      <c r="J67" s="18">
        <v>58.915271666666676</v>
      </c>
      <c r="K67" s="18">
        <v>4.4544824999999992</v>
      </c>
      <c r="L67" s="18">
        <v>1.1024450000000001</v>
      </c>
    </row>
    <row r="68" spans="1:12">
      <c r="A68" s="39">
        <v>40516</v>
      </c>
      <c r="B68" s="39"/>
      <c r="C68" s="18">
        <v>-6.8440000000000001E-2</v>
      </c>
      <c r="D68" s="18">
        <v>6.0507599999999995</v>
      </c>
      <c r="E68" s="18">
        <v>5.1394308333333329</v>
      </c>
      <c r="F68" s="21">
        <f t="shared" si="0"/>
        <v>649.14173545289862</v>
      </c>
      <c r="G68" s="21">
        <f t="shared" si="1"/>
        <v>409.14173545289844</v>
      </c>
      <c r="H68" s="21">
        <v>138.81461166666665</v>
      </c>
      <c r="I68" s="18">
        <v>0</v>
      </c>
      <c r="J68" s="18">
        <v>59.945944583333336</v>
      </c>
      <c r="K68" s="18">
        <v>1.522839583333333</v>
      </c>
      <c r="L68" s="18">
        <v>0.44939999999999997</v>
      </c>
    </row>
    <row r="69" spans="1:12">
      <c r="A69" s="39">
        <v>40517</v>
      </c>
      <c r="B69" s="39"/>
      <c r="C69" s="18">
        <v>2.5049800000000002</v>
      </c>
      <c r="D69" s="18">
        <v>9.36069</v>
      </c>
      <c r="E69" s="18">
        <v>8.2915941666666662</v>
      </c>
      <c r="F69" s="21">
        <f t="shared" si="0"/>
        <v>657.43332961956526</v>
      </c>
      <c r="G69" s="21">
        <f t="shared" si="1"/>
        <v>413.43332961956509</v>
      </c>
      <c r="H69" s="21">
        <v>135.07163958333336</v>
      </c>
      <c r="I69" s="18">
        <v>0</v>
      </c>
      <c r="J69" s="18">
        <v>67.740253749999994</v>
      </c>
      <c r="K69" s="18">
        <v>1.5971216666666663</v>
      </c>
      <c r="L69" s="18">
        <v>0.31854541666666669</v>
      </c>
    </row>
    <row r="70" spans="1:12">
      <c r="A70" s="39">
        <v>40518</v>
      </c>
      <c r="B70" s="39"/>
      <c r="C70" s="18">
        <v>2.4012099999999998</v>
      </c>
      <c r="D70" s="18">
        <v>6.2749050000000004</v>
      </c>
      <c r="E70" s="18">
        <v>6.5355008333333338</v>
      </c>
      <c r="F70" s="21">
        <f t="shared" si="0"/>
        <v>663.9688304528986</v>
      </c>
      <c r="G70" s="21">
        <f t="shared" si="1"/>
        <v>415.96883045289843</v>
      </c>
      <c r="H70" s="21">
        <v>20.542252916666666</v>
      </c>
      <c r="I70" s="18">
        <v>0</v>
      </c>
      <c r="J70" s="18">
        <v>72.379845000000003</v>
      </c>
      <c r="K70" s="18">
        <v>2.3845479166666665</v>
      </c>
      <c r="L70" s="18">
        <v>0.6568666666666666</v>
      </c>
    </row>
    <row r="71" spans="1:12">
      <c r="A71" s="48">
        <v>40519</v>
      </c>
      <c r="B71" s="39"/>
      <c r="C71" s="18">
        <v>1.6072299999999999</v>
      </c>
      <c r="D71" s="18">
        <v>2.2134049999999998</v>
      </c>
      <c r="E71" s="18">
        <v>2.0575983333333339</v>
      </c>
      <c r="F71" s="49">
        <f t="shared" si="0"/>
        <v>666.02642878623192</v>
      </c>
      <c r="G71" s="49">
        <f t="shared" si="1"/>
        <v>414.02642878623175</v>
      </c>
      <c r="H71" s="21">
        <v>26.317465000000002</v>
      </c>
      <c r="I71" s="18">
        <v>0</v>
      </c>
      <c r="J71" s="18">
        <v>58.758338750000007</v>
      </c>
      <c r="K71" s="18">
        <v>3.0333087499999998</v>
      </c>
      <c r="L71" s="18">
        <v>0.74780541666666656</v>
      </c>
    </row>
    <row r="72" spans="1:12">
      <c r="A72" s="39">
        <v>40520</v>
      </c>
      <c r="B72" s="39"/>
      <c r="C72" s="18">
        <v>-0.13533000000000001</v>
      </c>
      <c r="D72" s="18">
        <v>3.1715100000000001</v>
      </c>
      <c r="E72" s="18">
        <v>3.4942954166666667</v>
      </c>
      <c r="F72" s="21">
        <f t="shared" si="0"/>
        <v>669.52072420289858</v>
      </c>
      <c r="G72" s="21">
        <f t="shared" si="1"/>
        <v>413.52072420289841</v>
      </c>
      <c r="H72" s="21">
        <v>46.933654583333329</v>
      </c>
      <c r="I72" s="18">
        <v>0.5</v>
      </c>
      <c r="J72" s="18">
        <v>59.614194583333322</v>
      </c>
      <c r="K72" s="18">
        <v>2.4087225000000001</v>
      </c>
      <c r="L72" s="18">
        <v>0.63520208333333339</v>
      </c>
    </row>
    <row r="73" spans="1:12">
      <c r="A73" s="39">
        <v>40521</v>
      </c>
      <c r="B73" s="39"/>
      <c r="C73" s="18">
        <v>0.92859999999999998</v>
      </c>
      <c r="D73" s="18">
        <v>2.7087650000000001</v>
      </c>
      <c r="E73" s="18">
        <v>2.8881774999999998</v>
      </c>
      <c r="F73" s="21">
        <f t="shared" si="0"/>
        <v>672.40890170289856</v>
      </c>
      <c r="G73" s="21">
        <f t="shared" si="1"/>
        <v>412.40890170289839</v>
      </c>
      <c r="H73" s="21">
        <v>64.373150833333355</v>
      </c>
      <c r="I73" s="18">
        <v>0</v>
      </c>
      <c r="J73" s="18">
        <v>54.563155833333326</v>
      </c>
      <c r="K73" s="18">
        <v>3.3580695833333336</v>
      </c>
      <c r="L73" s="18">
        <v>0.90052624999999997</v>
      </c>
    </row>
    <row r="74" spans="1:12">
      <c r="A74" s="39">
        <v>40522</v>
      </c>
      <c r="B74" s="39"/>
      <c r="C74" s="18">
        <v>-0.71389000000000002</v>
      </c>
      <c r="D74" s="18">
        <v>6.358015</v>
      </c>
      <c r="E74" s="18">
        <v>6.9161691666666663</v>
      </c>
      <c r="F74" s="21">
        <f t="shared" ref="F74:F137" si="2">F73+($E74-$F$2)</f>
        <v>679.32507086956525</v>
      </c>
      <c r="G74" s="21">
        <f t="shared" ref="G74:G137" si="3">G73+($E74-$G$2)</f>
        <v>415.32507086956508</v>
      </c>
      <c r="H74" s="21">
        <v>126.10333666666668</v>
      </c>
      <c r="I74" s="18">
        <v>0</v>
      </c>
      <c r="J74" s="18">
        <v>55.953562083333331</v>
      </c>
      <c r="K74" s="18">
        <v>1.9862129166666664</v>
      </c>
      <c r="L74" s="18">
        <v>0.45468166666666665</v>
      </c>
    </row>
    <row r="75" spans="1:12">
      <c r="A75" s="39">
        <v>40523</v>
      </c>
      <c r="B75" s="39"/>
      <c r="C75" s="18">
        <v>-2.5339200000000002</v>
      </c>
      <c r="D75" s="18">
        <v>4.0398800000000001</v>
      </c>
      <c r="E75" s="18">
        <v>4.2002145833333335</v>
      </c>
      <c r="F75" s="21">
        <f t="shared" si="2"/>
        <v>683.52528545289863</v>
      </c>
      <c r="G75" s="21">
        <f t="shared" si="3"/>
        <v>415.5252854528984</v>
      </c>
      <c r="H75" s="21">
        <v>54.708982499999998</v>
      </c>
      <c r="I75" s="18">
        <v>0</v>
      </c>
      <c r="J75" s="18">
        <v>60.548527499999999</v>
      </c>
      <c r="K75" s="18">
        <v>2.4952770833333338</v>
      </c>
      <c r="L75" s="18">
        <v>0.67026291666666671</v>
      </c>
    </row>
    <row r="76" spans="1:12">
      <c r="A76" s="39">
        <v>40524</v>
      </c>
      <c r="B76" s="39"/>
      <c r="C76" s="18">
        <v>-3.1283099999999999</v>
      </c>
      <c r="D76" s="18">
        <v>2.048705</v>
      </c>
      <c r="E76" s="18">
        <v>3.3403441666666667</v>
      </c>
      <c r="F76" s="21">
        <f t="shared" si="2"/>
        <v>686.86562961956531</v>
      </c>
      <c r="G76" s="21">
        <f t="shared" si="3"/>
        <v>414.86562961956508</v>
      </c>
      <c r="H76" s="21">
        <v>36.619673333333346</v>
      </c>
      <c r="I76" s="18">
        <v>5</v>
      </c>
      <c r="J76" s="18">
        <v>69.499941250000006</v>
      </c>
      <c r="K76" s="18">
        <v>2.6382499999999998</v>
      </c>
      <c r="L76" s="18">
        <v>0.35148124999999997</v>
      </c>
    </row>
    <row r="77" spans="1:12">
      <c r="A77" s="39">
        <v>40525</v>
      </c>
      <c r="B77" s="39"/>
      <c r="C77" s="18">
        <v>6.2688100000000002</v>
      </c>
      <c r="D77" s="18">
        <v>7.9741400000000002</v>
      </c>
      <c r="E77" s="18">
        <v>8.1410504166666637</v>
      </c>
      <c r="F77" s="21">
        <f t="shared" si="2"/>
        <v>695.00668003623196</v>
      </c>
      <c r="G77" s="21">
        <f t="shared" si="3"/>
        <v>419.00668003623173</v>
      </c>
      <c r="H77" s="21">
        <v>7.3165012500000017</v>
      </c>
      <c r="I77" s="18">
        <v>45.5</v>
      </c>
      <c r="J77" s="18">
        <v>90.943225000000027</v>
      </c>
      <c r="K77" s="18">
        <v>1.9643354166666667</v>
      </c>
      <c r="L77" s="18">
        <v>0.80081458333333322</v>
      </c>
    </row>
    <row r="78" spans="1:12">
      <c r="A78" s="39">
        <v>40526</v>
      </c>
      <c r="B78" s="39"/>
      <c r="C78" s="18">
        <v>-0.51615</v>
      </c>
      <c r="D78" s="18">
        <v>2.5946400000000001</v>
      </c>
      <c r="E78" s="18">
        <v>3.0046358333333334</v>
      </c>
      <c r="F78" s="21">
        <f t="shared" si="2"/>
        <v>698.01131586956524</v>
      </c>
      <c r="G78" s="21">
        <f t="shared" si="3"/>
        <v>418.01131586956507</v>
      </c>
      <c r="H78" s="21">
        <v>14.360136666666664</v>
      </c>
      <c r="I78" s="18">
        <v>0.5</v>
      </c>
      <c r="J78" s="18">
        <v>77.709419583333315</v>
      </c>
      <c r="K78" s="18">
        <v>2.6820408333333332</v>
      </c>
      <c r="L78" s="18">
        <v>0.7522334782608695</v>
      </c>
    </row>
    <row r="79" spans="1:12">
      <c r="A79" s="39">
        <v>40527</v>
      </c>
      <c r="B79" s="39"/>
      <c r="C79" s="18">
        <v>-2.5660500000000002</v>
      </c>
      <c r="D79" s="18">
        <v>-1.6108450000000001</v>
      </c>
      <c r="E79" s="18">
        <v>-1.4462079166666666</v>
      </c>
      <c r="F79" s="21">
        <f t="shared" si="2"/>
        <v>696.56510795289853</v>
      </c>
      <c r="G79" s="21">
        <f t="shared" si="3"/>
        <v>412.56510795289842</v>
      </c>
      <c r="H79" s="21">
        <v>25.302032916666676</v>
      </c>
      <c r="I79" s="18">
        <v>0.5</v>
      </c>
      <c r="J79" s="18">
        <v>77.223956666666666</v>
      </c>
      <c r="K79" s="18">
        <v>2.4084845833333328</v>
      </c>
      <c r="L79" s="18">
        <v>0.88466791666666655</v>
      </c>
    </row>
    <row r="80" spans="1:12">
      <c r="A80" s="39">
        <v>40528</v>
      </c>
      <c r="B80" s="39"/>
      <c r="C80" s="18">
        <v>-2.4874900000000002</v>
      </c>
      <c r="D80" s="18">
        <v>-1.7105600000000001</v>
      </c>
      <c r="E80" s="18">
        <v>-1.6572662500000002</v>
      </c>
      <c r="F80" s="21">
        <f t="shared" si="2"/>
        <v>694.90784170289851</v>
      </c>
      <c r="G80" s="21">
        <f t="shared" si="3"/>
        <v>406.90784170289839</v>
      </c>
      <c r="H80" s="21">
        <v>33.833913750000001</v>
      </c>
      <c r="I80" s="18">
        <v>0</v>
      </c>
      <c r="J80" s="18">
        <v>87.758945416666663</v>
      </c>
      <c r="K80" s="18">
        <v>1.6600270833333333</v>
      </c>
      <c r="L80" s="18">
        <v>0.66068166666666672</v>
      </c>
    </row>
    <row r="81" spans="1:12">
      <c r="A81" s="39">
        <v>40529</v>
      </c>
      <c r="B81" s="39"/>
      <c r="C81" s="18">
        <v>-0.87104000000000004</v>
      </c>
      <c r="D81" s="18">
        <v>1.5940850000000002</v>
      </c>
      <c r="E81" s="18">
        <v>1.8969945833333337</v>
      </c>
      <c r="F81" s="21">
        <f t="shared" si="2"/>
        <v>696.80483628623188</v>
      </c>
      <c r="G81" s="21">
        <f t="shared" si="3"/>
        <v>404.8048362862317</v>
      </c>
      <c r="H81" s="21">
        <v>42.832282500000012</v>
      </c>
      <c r="I81" s="18">
        <v>16.5</v>
      </c>
      <c r="J81" s="18">
        <v>66.366485416666663</v>
      </c>
      <c r="K81" s="18">
        <v>2.1940804166666665</v>
      </c>
      <c r="L81" s="18">
        <v>1.1278633333333334</v>
      </c>
    </row>
    <row r="82" spans="1:12">
      <c r="A82" s="39">
        <v>40530</v>
      </c>
      <c r="B82" s="39"/>
      <c r="C82" s="18">
        <v>0.30127999999999999</v>
      </c>
      <c r="D82" s="18">
        <v>5.5584550000000004</v>
      </c>
      <c r="E82" s="18">
        <v>4.4031762500000005</v>
      </c>
      <c r="F82" s="21">
        <f t="shared" si="2"/>
        <v>701.20801253623188</v>
      </c>
      <c r="G82" s="21">
        <f t="shared" si="3"/>
        <v>405.20801253623171</v>
      </c>
      <c r="H82" s="21">
        <v>122.79536916666667</v>
      </c>
      <c r="I82" s="18">
        <v>0</v>
      </c>
      <c r="J82" s="18">
        <v>61.108660833333339</v>
      </c>
      <c r="K82" s="18">
        <v>1.5229416666666664</v>
      </c>
      <c r="L82" s="18">
        <v>0.44520333333333323</v>
      </c>
    </row>
    <row r="83" spans="1:12">
      <c r="A83" s="39">
        <v>40531</v>
      </c>
      <c r="B83" s="39"/>
      <c r="C83" s="18">
        <v>2.0823100000000001</v>
      </c>
      <c r="D83" s="18">
        <v>8.31663</v>
      </c>
      <c r="E83" s="18">
        <v>8.5537658333333333</v>
      </c>
      <c r="F83" s="21">
        <f t="shared" si="2"/>
        <v>709.76177836956526</v>
      </c>
      <c r="G83" s="21">
        <f t="shared" si="3"/>
        <v>409.76177836956504</v>
      </c>
      <c r="H83" s="21">
        <v>118.52830166666662</v>
      </c>
      <c r="I83" s="18">
        <v>0</v>
      </c>
      <c r="J83" s="18">
        <v>62.11572291666667</v>
      </c>
      <c r="K83" s="18">
        <v>2.2734745833333334</v>
      </c>
      <c r="L83" s="18">
        <v>0.66753583333333333</v>
      </c>
    </row>
    <row r="84" spans="1:12">
      <c r="A84" s="39">
        <v>40532</v>
      </c>
      <c r="B84" s="39"/>
      <c r="C84" s="18">
        <v>1.53477</v>
      </c>
      <c r="D84" s="18">
        <v>6.9416700000000002</v>
      </c>
      <c r="E84" s="18">
        <v>6.7356683333333329</v>
      </c>
      <c r="F84" s="21">
        <f t="shared" si="2"/>
        <v>716.49744670289863</v>
      </c>
      <c r="G84" s="21">
        <f t="shared" si="3"/>
        <v>412.49744670289834</v>
      </c>
      <c r="H84" s="21">
        <v>122.95181291666665</v>
      </c>
      <c r="I84" s="18">
        <v>0</v>
      </c>
      <c r="J84" s="18">
        <v>66.846336666666687</v>
      </c>
      <c r="K84" s="18">
        <v>1.3997645833333336</v>
      </c>
      <c r="L84" s="18">
        <v>0.34819749999999999</v>
      </c>
    </row>
    <row r="85" spans="1:12">
      <c r="A85" s="48">
        <v>40533</v>
      </c>
      <c r="B85" s="39"/>
      <c r="C85" s="18">
        <v>2.3437199999999998</v>
      </c>
      <c r="D85" s="18">
        <v>7.369065</v>
      </c>
      <c r="E85" s="18">
        <v>6.034581666666667</v>
      </c>
      <c r="F85" s="49">
        <f t="shared" si="2"/>
        <v>722.5320283695653</v>
      </c>
      <c r="G85" s="49">
        <f t="shared" si="3"/>
        <v>414.53202836956501</v>
      </c>
      <c r="H85" s="21">
        <v>86.327310833333343</v>
      </c>
      <c r="I85" s="18">
        <v>0</v>
      </c>
      <c r="J85" s="18">
        <v>62.533644166666676</v>
      </c>
      <c r="K85" s="18">
        <v>1.7954904166666665</v>
      </c>
      <c r="L85" s="18">
        <v>0.42768624999999999</v>
      </c>
    </row>
    <row r="86" spans="1:12">
      <c r="A86" s="39">
        <v>40534</v>
      </c>
      <c r="B86" s="39"/>
      <c r="C86" s="18">
        <v>0.67390000000000005</v>
      </c>
      <c r="D86" s="18">
        <v>4.7130000000000001</v>
      </c>
      <c r="E86" s="18">
        <v>4.6360091666666667</v>
      </c>
      <c r="F86" s="21">
        <f t="shared" si="2"/>
        <v>727.16803753623196</v>
      </c>
      <c r="G86" s="21">
        <f t="shared" si="3"/>
        <v>415.16803753623168</v>
      </c>
      <c r="H86" s="21">
        <v>123.04880041666668</v>
      </c>
      <c r="I86" s="18">
        <v>0</v>
      </c>
      <c r="J86" s="18">
        <v>68.340511666666671</v>
      </c>
      <c r="K86" s="18">
        <v>1.8115491666666668</v>
      </c>
      <c r="L86" s="18">
        <v>0.90109083333333329</v>
      </c>
    </row>
    <row r="87" spans="1:12">
      <c r="A87" s="39">
        <v>40535</v>
      </c>
      <c r="B87" s="39"/>
      <c r="C87" s="18">
        <v>0.11783</v>
      </c>
      <c r="D87" s="18">
        <v>5.6364799999999997</v>
      </c>
      <c r="E87" s="18">
        <v>3.6813387500000001</v>
      </c>
      <c r="F87" s="21">
        <f t="shared" si="2"/>
        <v>730.84937628623197</v>
      </c>
      <c r="G87" s="21">
        <f t="shared" si="3"/>
        <v>414.84937628623169</v>
      </c>
      <c r="H87" s="21">
        <v>89.258890416666645</v>
      </c>
      <c r="I87" s="18">
        <v>0</v>
      </c>
      <c r="J87" s="18">
        <v>63.186644999999992</v>
      </c>
      <c r="K87" s="18">
        <v>2.1968229166666671</v>
      </c>
      <c r="L87" s="18">
        <v>0.43764166666666671</v>
      </c>
    </row>
    <row r="88" spans="1:12">
      <c r="A88" s="39">
        <v>40536</v>
      </c>
      <c r="B88" s="39"/>
      <c r="C88" s="18">
        <v>-3.8605399999999999</v>
      </c>
      <c r="D88" s="18">
        <v>-1.6310699999999998</v>
      </c>
      <c r="E88" s="18">
        <v>-2.3521933333333336</v>
      </c>
      <c r="F88" s="21">
        <f t="shared" si="2"/>
        <v>728.49718295289858</v>
      </c>
      <c r="G88" s="21">
        <f t="shared" si="3"/>
        <v>408.49718295289836</v>
      </c>
      <c r="H88" s="21">
        <v>26.772432499999997</v>
      </c>
      <c r="I88" s="18">
        <v>0</v>
      </c>
      <c r="J88" s="18">
        <v>68.678033333333332</v>
      </c>
      <c r="K88" s="18">
        <v>3.2848774999999999</v>
      </c>
      <c r="L88" s="18">
        <v>0.97536416666666659</v>
      </c>
    </row>
    <row r="89" spans="1:12">
      <c r="A89" s="39">
        <v>40537</v>
      </c>
      <c r="B89" s="39"/>
      <c r="C89" s="18">
        <v>-3.7191700000000001</v>
      </c>
      <c r="D89" s="18">
        <v>-2.1834699999999998</v>
      </c>
      <c r="E89" s="18">
        <v>-2.4037416666666664</v>
      </c>
      <c r="F89" s="21">
        <f t="shared" si="2"/>
        <v>726.09344128623195</v>
      </c>
      <c r="G89" s="21">
        <f t="shared" si="3"/>
        <v>402.09344128623167</v>
      </c>
      <c r="H89" s="21">
        <v>44.21539958333333</v>
      </c>
      <c r="I89" s="18">
        <v>0</v>
      </c>
      <c r="J89" s="18">
        <v>73.178397500000003</v>
      </c>
      <c r="K89" s="18">
        <v>3.4973354166666666</v>
      </c>
      <c r="L89" s="18">
        <v>1.0210483333333336</v>
      </c>
    </row>
    <row r="90" spans="1:12">
      <c r="A90" s="39">
        <v>40538</v>
      </c>
      <c r="B90" s="39"/>
      <c r="C90" s="18">
        <v>-2.1533000000000002</v>
      </c>
      <c r="D90" s="18">
        <v>-0.81058000000000008</v>
      </c>
      <c r="E90" s="18">
        <v>-1.3758604166666666</v>
      </c>
      <c r="F90" s="21">
        <f t="shared" si="2"/>
        <v>724.71758086956527</v>
      </c>
      <c r="G90" s="21">
        <f t="shared" si="3"/>
        <v>396.71758086956498</v>
      </c>
      <c r="H90" s="21">
        <v>17.390547083333335</v>
      </c>
      <c r="I90" s="18">
        <v>0</v>
      </c>
      <c r="J90" s="18">
        <v>77.963666666666654</v>
      </c>
      <c r="K90" s="18">
        <v>4.1939883333333334</v>
      </c>
      <c r="L90" s="18">
        <v>1.2313104166666666</v>
      </c>
    </row>
    <row r="91" spans="1:12">
      <c r="A91" s="39">
        <v>40539</v>
      </c>
      <c r="B91" s="39"/>
      <c r="C91" s="18">
        <v>6.3020000000000007E-2</v>
      </c>
      <c r="D91" s="18">
        <v>2.5762049999999999</v>
      </c>
      <c r="E91" s="18">
        <v>2.9494687499999999</v>
      </c>
      <c r="F91" s="21">
        <f t="shared" si="2"/>
        <v>727.66704961956532</v>
      </c>
      <c r="G91" s="21">
        <f t="shared" si="3"/>
        <v>395.66704961956498</v>
      </c>
      <c r="H91" s="21">
        <v>90.146417916666664</v>
      </c>
      <c r="I91" s="18">
        <v>5.5</v>
      </c>
      <c r="J91" s="18">
        <v>56.463940416666667</v>
      </c>
      <c r="K91" s="18">
        <v>3.6336787499999996</v>
      </c>
      <c r="L91" s="18">
        <v>1.2040966666666664</v>
      </c>
    </row>
    <row r="92" spans="1:12">
      <c r="A92" s="39">
        <v>40540</v>
      </c>
      <c r="B92" s="39"/>
      <c r="C92" s="18">
        <v>0.89166999999999996</v>
      </c>
      <c r="D92" s="18">
        <v>4.1612200000000001</v>
      </c>
      <c r="E92" s="18">
        <v>4.6035383333333346</v>
      </c>
      <c r="F92" s="21">
        <f t="shared" si="2"/>
        <v>732.27058795289861</v>
      </c>
      <c r="G92" s="21">
        <f t="shared" si="3"/>
        <v>396.27058795289832</v>
      </c>
      <c r="H92" s="21">
        <v>40.366099166666679</v>
      </c>
      <c r="I92" s="18">
        <v>0</v>
      </c>
      <c r="J92" s="18">
        <v>56.126017499999996</v>
      </c>
      <c r="K92" s="18">
        <v>5.073455</v>
      </c>
      <c r="L92" s="18">
        <v>1.7308050000000004</v>
      </c>
    </row>
    <row r="93" spans="1:12">
      <c r="A93" s="39">
        <v>40541</v>
      </c>
      <c r="B93" s="39"/>
      <c r="C93" s="18">
        <v>-0.50429000000000002</v>
      </c>
      <c r="D93" s="18">
        <v>1.9761099999999998</v>
      </c>
      <c r="E93" s="18">
        <v>1.4434141666666667</v>
      </c>
      <c r="F93" s="21">
        <f t="shared" si="2"/>
        <v>733.71400211956529</v>
      </c>
      <c r="G93" s="21">
        <f t="shared" si="3"/>
        <v>393.71400211956501</v>
      </c>
      <c r="H93" s="21">
        <v>95.316326666666669</v>
      </c>
      <c r="I93" s="18">
        <v>0</v>
      </c>
      <c r="J93" s="18">
        <v>59.64018875</v>
      </c>
      <c r="K93" s="18">
        <v>2.5873795833333335</v>
      </c>
      <c r="L93" s="18">
        <v>0.85980333333333336</v>
      </c>
    </row>
    <row r="94" spans="1:12">
      <c r="A94" s="39">
        <v>40542</v>
      </c>
      <c r="B94" s="39"/>
      <c r="C94" s="18">
        <v>-4.57925</v>
      </c>
      <c r="D94" s="18">
        <v>-0.1008650000000002</v>
      </c>
      <c r="E94" s="18">
        <v>-0.38138916666666706</v>
      </c>
      <c r="F94" s="21">
        <f t="shared" si="2"/>
        <v>733.33261295289867</v>
      </c>
      <c r="G94" s="21">
        <f t="shared" si="3"/>
        <v>389.33261295289833</v>
      </c>
      <c r="H94" s="21">
        <v>32.334545416666664</v>
      </c>
      <c r="I94" s="18">
        <v>0</v>
      </c>
      <c r="J94" s="18">
        <v>68.628751250000008</v>
      </c>
      <c r="K94" s="18">
        <v>5.6165787499999995</v>
      </c>
      <c r="L94" s="18">
        <v>1.5687</v>
      </c>
    </row>
    <row r="95" spans="1:12">
      <c r="A95" s="39">
        <v>40543</v>
      </c>
      <c r="B95" s="39"/>
      <c r="C95" s="18">
        <v>-4.6843899999999996</v>
      </c>
      <c r="D95" s="18">
        <v>-3.2126899999999998</v>
      </c>
      <c r="E95" s="18">
        <v>-3.3449441666666666</v>
      </c>
      <c r="F95" s="21">
        <f t="shared" si="2"/>
        <v>729.98766878623201</v>
      </c>
      <c r="G95" s="21">
        <f t="shared" si="3"/>
        <v>381.98766878623167</v>
      </c>
      <c r="H95" s="21">
        <v>34.40110958333333</v>
      </c>
      <c r="I95" s="18">
        <v>0</v>
      </c>
      <c r="J95" s="18">
        <v>82.167314583333336</v>
      </c>
      <c r="K95" s="18">
        <v>5.984682499999999</v>
      </c>
      <c r="L95" s="18">
        <v>1.4241004347826085</v>
      </c>
    </row>
    <row r="96" spans="1:12">
      <c r="A96" s="39">
        <v>40544</v>
      </c>
      <c r="B96" s="39"/>
      <c r="C96" s="18">
        <v>-2.8727800000000001</v>
      </c>
      <c r="D96" s="18">
        <v>-1.82212</v>
      </c>
      <c r="E96" s="18">
        <v>-2.0973920833333337</v>
      </c>
      <c r="F96" s="21">
        <f t="shared" si="2"/>
        <v>727.89027670289863</v>
      </c>
      <c r="G96" s="21">
        <f t="shared" si="3"/>
        <v>375.89027670289835</v>
      </c>
      <c r="H96" s="21">
        <v>43.996040416666681</v>
      </c>
      <c r="I96" s="18">
        <v>0</v>
      </c>
      <c r="J96" s="18">
        <v>75.663855416666649</v>
      </c>
      <c r="K96" s="18">
        <v>3.6733600000000006</v>
      </c>
      <c r="L96" s="18">
        <v>1.1026782608695653</v>
      </c>
    </row>
    <row r="97" spans="1:12">
      <c r="A97" s="39">
        <v>40545</v>
      </c>
      <c r="B97" s="39"/>
      <c r="C97" s="18">
        <v>-1.4798800000000001</v>
      </c>
      <c r="D97" s="18">
        <v>-0.24330000000000002</v>
      </c>
      <c r="E97" s="18">
        <v>-0.53588791666666657</v>
      </c>
      <c r="F97" s="21">
        <f t="shared" si="2"/>
        <v>727.35438878623199</v>
      </c>
      <c r="G97" s="21">
        <f t="shared" si="3"/>
        <v>371.35438878623165</v>
      </c>
      <c r="H97" s="21">
        <v>29.650824999999994</v>
      </c>
      <c r="I97" s="18">
        <v>0.5</v>
      </c>
      <c r="J97" s="18">
        <v>66.194967083333324</v>
      </c>
      <c r="K97" s="18">
        <v>1.3474408333333334</v>
      </c>
      <c r="L97" s="18">
        <v>0.53199695652173917</v>
      </c>
    </row>
    <row r="98" spans="1:12">
      <c r="A98" s="39">
        <v>40546</v>
      </c>
      <c r="B98" s="39"/>
      <c r="C98" s="18">
        <v>-1.1160600000000001</v>
      </c>
      <c r="D98" s="18">
        <v>-0.54766000000000004</v>
      </c>
      <c r="E98" s="18">
        <v>-0.69942000000000004</v>
      </c>
      <c r="F98" s="21">
        <f t="shared" si="2"/>
        <v>726.65496878623196</v>
      </c>
      <c r="G98" s="21">
        <f t="shared" si="3"/>
        <v>366.65496878623168</v>
      </c>
      <c r="H98" s="21">
        <v>29.042559583333329</v>
      </c>
      <c r="I98" s="18">
        <v>0.5</v>
      </c>
      <c r="J98" s="18">
        <v>73.762469166666676</v>
      </c>
      <c r="K98" s="18">
        <v>2.2331520833333331</v>
      </c>
      <c r="L98" s="18">
        <v>0.77269500000000002</v>
      </c>
    </row>
    <row r="99" spans="1:12">
      <c r="A99" s="48">
        <v>40547</v>
      </c>
      <c r="B99" s="39"/>
      <c r="C99" s="18">
        <v>-1.5619799999999999</v>
      </c>
      <c r="D99" s="18">
        <v>-0.57179499999999994</v>
      </c>
      <c r="E99" s="18">
        <v>-0.29263958333333334</v>
      </c>
      <c r="F99" s="49">
        <f t="shared" si="2"/>
        <v>726.36232920289865</v>
      </c>
      <c r="G99" s="49">
        <f t="shared" si="3"/>
        <v>362.36232920289837</v>
      </c>
      <c r="H99" s="21">
        <v>18.603875416666664</v>
      </c>
      <c r="I99" s="18">
        <v>2</v>
      </c>
      <c r="J99" s="18">
        <v>75.594026666666679</v>
      </c>
      <c r="K99" s="18">
        <v>2.2571487499999998</v>
      </c>
      <c r="L99" s="18">
        <v>0.73270041666666685</v>
      </c>
    </row>
    <row r="100" spans="1:12">
      <c r="A100" s="39">
        <v>40548</v>
      </c>
      <c r="B100" s="39"/>
      <c r="C100" s="18">
        <v>-0.16391</v>
      </c>
      <c r="D100" s="18">
        <v>0.81475500000000001</v>
      </c>
      <c r="E100" s="18">
        <v>0.80032166666666649</v>
      </c>
      <c r="F100" s="21">
        <f t="shared" si="2"/>
        <v>727.16265086956537</v>
      </c>
      <c r="G100" s="21">
        <f t="shared" si="3"/>
        <v>359.16265086956503</v>
      </c>
      <c r="H100" s="21">
        <v>14.717022916666666</v>
      </c>
      <c r="I100" s="18">
        <v>6</v>
      </c>
      <c r="J100" s="18">
        <v>64.906000833333337</v>
      </c>
      <c r="K100" s="18">
        <v>2.8232541666666666</v>
      </c>
      <c r="L100" s="18">
        <v>0.73105124999999982</v>
      </c>
    </row>
    <row r="101" spans="1:12">
      <c r="A101" s="39">
        <v>40549</v>
      </c>
      <c r="B101" s="39"/>
      <c r="C101" s="18">
        <v>-1.6686099999999999</v>
      </c>
      <c r="D101" s="18">
        <v>-0.5560449999999999</v>
      </c>
      <c r="E101" s="18">
        <v>-0.82471125000000001</v>
      </c>
      <c r="F101" s="21">
        <f t="shared" si="2"/>
        <v>726.33793961956542</v>
      </c>
      <c r="G101" s="21">
        <f t="shared" si="3"/>
        <v>354.33793961956502</v>
      </c>
      <c r="H101" s="21">
        <v>31.271395833333326</v>
      </c>
      <c r="I101" s="18">
        <v>0</v>
      </c>
      <c r="J101" s="18">
        <v>69.141281666666643</v>
      </c>
      <c r="K101" s="18">
        <v>4.4373837500000004</v>
      </c>
      <c r="L101" s="18">
        <v>1.3843820833333333</v>
      </c>
    </row>
    <row r="102" spans="1:12">
      <c r="A102" s="39">
        <v>40550</v>
      </c>
      <c r="B102" s="39"/>
      <c r="C102" s="18">
        <v>-1.95949</v>
      </c>
      <c r="D102" s="18">
        <v>-1.2502849999999999</v>
      </c>
      <c r="E102" s="18">
        <v>-1.405939583333333</v>
      </c>
      <c r="F102" s="21">
        <f t="shared" si="2"/>
        <v>724.93200003623213</v>
      </c>
      <c r="G102" s="21">
        <f t="shared" si="3"/>
        <v>348.93200003623167</v>
      </c>
      <c r="H102" s="21">
        <v>44.25501166666669</v>
      </c>
      <c r="I102" s="18">
        <v>0</v>
      </c>
      <c r="J102" s="18">
        <v>63.563496249999993</v>
      </c>
      <c r="K102" s="18">
        <v>2.4491524999999998</v>
      </c>
      <c r="L102" s="18">
        <v>0.83389250000000015</v>
      </c>
    </row>
    <row r="103" spans="1:12">
      <c r="A103" s="39">
        <v>40551</v>
      </c>
      <c r="B103" s="39"/>
      <c r="C103" s="18">
        <v>-2.9763099999999998</v>
      </c>
      <c r="D103" s="18">
        <v>-0.21353999999999984</v>
      </c>
      <c r="E103" s="18">
        <v>3.101875000000005E-2</v>
      </c>
      <c r="F103" s="21">
        <f t="shared" si="2"/>
        <v>724.96301878623217</v>
      </c>
      <c r="G103" s="21">
        <f t="shared" si="3"/>
        <v>344.96301878623166</v>
      </c>
      <c r="H103" s="21">
        <v>50.396816250000001</v>
      </c>
      <c r="I103" s="18">
        <v>2.5</v>
      </c>
      <c r="J103" s="18">
        <v>67.525503749999999</v>
      </c>
      <c r="K103" s="18">
        <v>1.3421641666666668</v>
      </c>
      <c r="L103" s="18">
        <v>0.40323749999999997</v>
      </c>
    </row>
    <row r="104" spans="1:12">
      <c r="A104" s="39">
        <v>40552</v>
      </c>
      <c r="B104" s="39"/>
      <c r="C104" s="18">
        <v>-3.7329599999999998</v>
      </c>
      <c r="D104" s="18">
        <v>-0.61091999999999991</v>
      </c>
      <c r="E104" s="18">
        <v>-0.20528125000000005</v>
      </c>
      <c r="F104" s="21">
        <f t="shared" si="2"/>
        <v>724.75773753623218</v>
      </c>
      <c r="G104" s="21">
        <f t="shared" si="3"/>
        <v>340.75773753623167</v>
      </c>
      <c r="H104" s="21">
        <v>15.05317833333333</v>
      </c>
      <c r="I104" s="18">
        <v>0</v>
      </c>
      <c r="J104" s="18">
        <v>65.891130833333349</v>
      </c>
      <c r="K104" s="18">
        <v>3.6804437499999989</v>
      </c>
      <c r="L104" s="18">
        <v>1.2630837499999998</v>
      </c>
    </row>
    <row r="105" spans="1:12">
      <c r="A105" s="39">
        <v>40553</v>
      </c>
      <c r="B105" s="39"/>
      <c r="C105" s="18">
        <v>-4.0206099999999996</v>
      </c>
      <c r="D105" s="18">
        <v>-3.1271100000000001</v>
      </c>
      <c r="E105" s="18">
        <v>-3.3602112500000003</v>
      </c>
      <c r="F105" s="21">
        <f t="shared" si="2"/>
        <v>721.39752628623216</v>
      </c>
      <c r="G105" s="21">
        <f t="shared" si="3"/>
        <v>333.39752628623165</v>
      </c>
      <c r="H105" s="21">
        <v>41.038482083333321</v>
      </c>
      <c r="I105" s="18">
        <v>0</v>
      </c>
      <c r="J105" s="18">
        <v>62.368092499999996</v>
      </c>
      <c r="K105" s="18">
        <v>2.4981733333333334</v>
      </c>
      <c r="L105" s="18">
        <v>0.92891500000000027</v>
      </c>
    </row>
    <row r="106" spans="1:12">
      <c r="A106" s="39">
        <v>40554</v>
      </c>
      <c r="B106" s="39"/>
      <c r="C106" s="18">
        <v>-3.8866800000000001</v>
      </c>
      <c r="D106" s="18">
        <v>-1.7175400000000001</v>
      </c>
      <c r="E106" s="18">
        <v>-2.1010873913043482</v>
      </c>
      <c r="F106" s="21">
        <f t="shared" si="2"/>
        <v>719.29643889492786</v>
      </c>
      <c r="G106" s="21">
        <f t="shared" si="3"/>
        <v>327.29643889492729</v>
      </c>
      <c r="H106" s="21">
        <v>26.701408695652173</v>
      </c>
      <c r="I106" s="18">
        <v>1</v>
      </c>
      <c r="J106" s="18">
        <v>69.909189999999995</v>
      </c>
      <c r="K106" s="18">
        <v>1.9334817391304349</v>
      </c>
      <c r="L106" s="18">
        <v>0.51278875000000002</v>
      </c>
    </row>
    <row r="107" spans="1:12">
      <c r="A107" s="39">
        <v>40555</v>
      </c>
      <c r="B107" s="39"/>
      <c r="C107" s="18">
        <v>-3.4161299999999999</v>
      </c>
      <c r="D107" s="18">
        <v>-1.630895</v>
      </c>
      <c r="E107" s="18">
        <v>-1.6993099999999999</v>
      </c>
      <c r="F107" s="21">
        <f t="shared" si="2"/>
        <v>717.59712889492789</v>
      </c>
      <c r="G107" s="21">
        <f t="shared" si="3"/>
        <v>321.59712889492727</v>
      </c>
      <c r="H107" s="21">
        <v>30.356609166666669</v>
      </c>
      <c r="I107" s="18">
        <v>0</v>
      </c>
      <c r="J107" s="18">
        <v>65.13439291666667</v>
      </c>
      <c r="K107" s="18">
        <v>2.9803783333333342</v>
      </c>
      <c r="L107" s="18">
        <v>0.92648166666666676</v>
      </c>
    </row>
    <row r="108" spans="1:12">
      <c r="A108" s="39">
        <v>40556</v>
      </c>
      <c r="B108" s="39"/>
      <c r="C108" s="18">
        <v>-4.2852199999999998</v>
      </c>
      <c r="D108" s="18">
        <v>-0.24665499999999985</v>
      </c>
      <c r="E108" s="18">
        <v>-1.2298604166666665</v>
      </c>
      <c r="F108" s="21">
        <f t="shared" si="2"/>
        <v>716.36726847826128</v>
      </c>
      <c r="G108" s="21">
        <f t="shared" si="3"/>
        <v>316.3672684782606</v>
      </c>
      <c r="H108" s="21">
        <v>119.25047875</v>
      </c>
      <c r="I108" s="18">
        <v>0</v>
      </c>
      <c r="J108" s="18">
        <v>66.748422083333324</v>
      </c>
      <c r="K108" s="18">
        <v>0.84417125000000004</v>
      </c>
      <c r="L108" s="18">
        <v>0.33179750000000002</v>
      </c>
    </row>
    <row r="109" spans="1:12">
      <c r="A109" s="39">
        <v>40557</v>
      </c>
      <c r="B109" s="39"/>
      <c r="C109" s="18">
        <v>-4.4661600000000004</v>
      </c>
      <c r="D109" s="18">
        <v>0.29233999999999982</v>
      </c>
      <c r="E109" s="18">
        <v>7.8273913043478277E-3</v>
      </c>
      <c r="F109" s="21">
        <f t="shared" si="2"/>
        <v>716.3750958695656</v>
      </c>
      <c r="G109" s="21">
        <f t="shared" si="3"/>
        <v>312.37509586956497</v>
      </c>
      <c r="H109" s="21">
        <v>86.676049565217397</v>
      </c>
      <c r="I109" s="18">
        <v>0</v>
      </c>
      <c r="J109" s="18">
        <v>65.17614260869567</v>
      </c>
      <c r="K109" s="18">
        <v>1.3162156521739135</v>
      </c>
      <c r="L109" s="18">
        <v>0.30488999999999994</v>
      </c>
    </row>
    <row r="110" spans="1:12">
      <c r="A110" s="39">
        <v>40558</v>
      </c>
      <c r="B110" s="39"/>
      <c r="C110" s="18">
        <v>-6.6510400000000001</v>
      </c>
      <c r="D110" s="18">
        <v>-3.1939199999999999</v>
      </c>
      <c r="E110" s="18">
        <v>-3.1531945833333332</v>
      </c>
      <c r="F110" s="21">
        <f t="shared" si="2"/>
        <v>713.22190128623231</v>
      </c>
      <c r="G110" s="21">
        <f t="shared" si="3"/>
        <v>305.22190128623163</v>
      </c>
      <c r="H110" s="21">
        <v>36.028932500000003</v>
      </c>
      <c r="I110" s="18">
        <v>0</v>
      </c>
      <c r="J110" s="18">
        <v>73.299604583333334</v>
      </c>
      <c r="K110" s="18">
        <v>4.5680666666666676</v>
      </c>
      <c r="L110" s="18">
        <v>1.4151037499999999</v>
      </c>
    </row>
    <row r="111" spans="1:12">
      <c r="A111" s="39">
        <v>40559</v>
      </c>
      <c r="B111" s="39"/>
      <c r="C111" s="18">
        <v>-6.71516</v>
      </c>
      <c r="D111" s="18">
        <v>-5.2523749999999998</v>
      </c>
      <c r="E111" s="18">
        <v>-4.8695604166666664</v>
      </c>
      <c r="F111" s="21">
        <f t="shared" si="2"/>
        <v>708.35234086956564</v>
      </c>
      <c r="G111" s="21">
        <f t="shared" si="3"/>
        <v>296.35234086956496</v>
      </c>
      <c r="H111" s="21">
        <v>41.432453333333335</v>
      </c>
      <c r="I111" s="18">
        <v>0</v>
      </c>
      <c r="J111" s="18">
        <v>70.002224166666693</v>
      </c>
      <c r="K111" s="18">
        <v>5.3612049999999991</v>
      </c>
      <c r="L111" s="18">
        <v>1.4468149999999997</v>
      </c>
    </row>
    <row r="112" spans="1:12">
      <c r="A112" s="39">
        <v>40560</v>
      </c>
      <c r="B112" s="39"/>
      <c r="C112" s="18">
        <v>-4.2580600000000004</v>
      </c>
      <c r="D112" s="18">
        <v>-2.2234450000000003</v>
      </c>
      <c r="E112" s="18">
        <v>-2.3781762499999997</v>
      </c>
      <c r="F112" s="21">
        <f t="shared" si="2"/>
        <v>705.97416461956561</v>
      </c>
      <c r="G112" s="21">
        <f t="shared" si="3"/>
        <v>289.97416461956493</v>
      </c>
      <c r="H112" s="21">
        <v>45.487030000000004</v>
      </c>
      <c r="I112" s="18">
        <v>0.5</v>
      </c>
      <c r="J112" s="18">
        <v>63.270723333333336</v>
      </c>
      <c r="K112" s="18">
        <v>2.5427299999999993</v>
      </c>
      <c r="L112" s="18">
        <v>0.73458173913043479</v>
      </c>
    </row>
    <row r="113" spans="1:12">
      <c r="A113" s="48">
        <v>40561</v>
      </c>
      <c r="B113" s="39"/>
      <c r="C113" s="18">
        <v>-2.5269200000000001</v>
      </c>
      <c r="D113" s="18">
        <v>-1.8137650000000001</v>
      </c>
      <c r="E113" s="18">
        <v>-1.8742712500000003</v>
      </c>
      <c r="F113" s="49">
        <f t="shared" si="2"/>
        <v>704.09989336956562</v>
      </c>
      <c r="G113" s="49">
        <f t="shared" si="3"/>
        <v>284.09989336956494</v>
      </c>
      <c r="H113" s="21">
        <v>24.693238749999995</v>
      </c>
      <c r="I113" s="18">
        <v>0</v>
      </c>
      <c r="J113" s="18">
        <v>74.508305000000007</v>
      </c>
      <c r="K113" s="18">
        <v>0.86115708333333341</v>
      </c>
      <c r="L113" s="18">
        <v>0.49237208333333332</v>
      </c>
    </row>
    <row r="114" spans="1:12">
      <c r="A114" s="39">
        <v>40562</v>
      </c>
      <c r="B114" s="39"/>
      <c r="C114" s="18">
        <v>-1.5032399999999999</v>
      </c>
      <c r="D114" s="18">
        <v>2.4399999999999977E-3</v>
      </c>
      <c r="E114" s="18">
        <v>-0.65468958333333327</v>
      </c>
      <c r="F114" s="21">
        <f t="shared" si="2"/>
        <v>703.44520378623224</v>
      </c>
      <c r="G114" s="21">
        <f t="shared" si="3"/>
        <v>279.44520378623162</v>
      </c>
      <c r="H114" s="21">
        <v>74.585703333333328</v>
      </c>
      <c r="I114" s="18">
        <v>0</v>
      </c>
      <c r="J114" s="18">
        <v>58.237852499999995</v>
      </c>
      <c r="K114" s="18">
        <v>1.976631666666667</v>
      </c>
      <c r="L114" s="18">
        <v>0.57381739130434772</v>
      </c>
    </row>
    <row r="115" spans="1:12">
      <c r="A115" s="39">
        <v>40563</v>
      </c>
      <c r="B115" s="39"/>
      <c r="C115" s="18">
        <v>-2.7524799999999998</v>
      </c>
      <c r="D115" s="18">
        <v>-1.4526899999999998</v>
      </c>
      <c r="E115" s="18">
        <v>-1.5387795652173915</v>
      </c>
      <c r="F115" s="21">
        <f t="shared" si="2"/>
        <v>701.90642422101484</v>
      </c>
      <c r="G115" s="21">
        <f t="shared" si="3"/>
        <v>273.90642422101422</v>
      </c>
      <c r="H115" s="21">
        <v>23.64962652173913</v>
      </c>
      <c r="I115" s="18">
        <v>0</v>
      </c>
      <c r="J115" s="18">
        <v>67.444618260869561</v>
      </c>
      <c r="K115" s="18">
        <v>1.3913747826086957</v>
      </c>
      <c r="L115" s="18">
        <v>0.57465291666666662</v>
      </c>
    </row>
    <row r="116" spans="1:12">
      <c r="A116" s="39">
        <v>40564</v>
      </c>
      <c r="B116" s="39"/>
      <c r="C116" s="18">
        <v>-2.9657</v>
      </c>
      <c r="D116" s="18">
        <v>-1.8945050000000001</v>
      </c>
      <c r="E116" s="18">
        <v>-2.0099058333333337</v>
      </c>
      <c r="F116" s="21">
        <f t="shared" si="2"/>
        <v>699.89651838768157</v>
      </c>
      <c r="G116" s="21">
        <f t="shared" si="3"/>
        <v>267.89651838768089</v>
      </c>
      <c r="H116" s="21">
        <v>33.941327083333334</v>
      </c>
      <c r="I116" s="18">
        <v>0</v>
      </c>
      <c r="J116" s="18">
        <v>68.809112083333318</v>
      </c>
      <c r="K116" s="18">
        <v>1.5302575000000003</v>
      </c>
      <c r="L116" s="18">
        <v>0.61494458333333324</v>
      </c>
    </row>
    <row r="117" spans="1:12">
      <c r="A117" s="39">
        <v>40565</v>
      </c>
      <c r="B117" s="39"/>
      <c r="C117" s="18">
        <v>-4.8393300000000004</v>
      </c>
      <c r="D117" s="18">
        <v>-0.6412650000000002</v>
      </c>
      <c r="E117" s="18">
        <v>-0.63489624999999983</v>
      </c>
      <c r="F117" s="21">
        <f t="shared" si="2"/>
        <v>699.26162213768157</v>
      </c>
      <c r="G117" s="21">
        <f t="shared" si="3"/>
        <v>263.26162213768089</v>
      </c>
      <c r="H117" s="21">
        <v>127.26199166666667</v>
      </c>
      <c r="I117" s="18">
        <v>0</v>
      </c>
      <c r="J117" s="18">
        <v>61.593602083333309</v>
      </c>
      <c r="K117" s="18">
        <v>1.4149708333333335</v>
      </c>
      <c r="L117" s="18">
        <v>0.41524750000000005</v>
      </c>
    </row>
    <row r="118" spans="1:12">
      <c r="A118" s="39">
        <v>40566</v>
      </c>
      <c r="B118" s="39"/>
      <c r="C118" s="18">
        <v>-4.0568900000000001</v>
      </c>
      <c r="D118" s="18">
        <v>0.43886499999999984</v>
      </c>
      <c r="E118" s="18">
        <v>4.6804999999999854E-2</v>
      </c>
      <c r="F118" s="21">
        <f t="shared" si="2"/>
        <v>699.30842713768152</v>
      </c>
      <c r="G118" s="21">
        <f t="shared" si="3"/>
        <v>259.30842713768089</v>
      </c>
      <c r="H118" s="21">
        <v>96.665728333333334</v>
      </c>
      <c r="I118" s="18">
        <v>3</v>
      </c>
      <c r="J118" s="18">
        <v>60.987217083333327</v>
      </c>
      <c r="K118" s="18">
        <v>1.9547504166666669</v>
      </c>
      <c r="L118" s="18">
        <v>0.41131333333333336</v>
      </c>
    </row>
    <row r="119" spans="1:12">
      <c r="A119" s="39">
        <v>40567</v>
      </c>
      <c r="B119" s="39"/>
      <c r="C119" s="18">
        <v>-3.1191900000000001</v>
      </c>
      <c r="D119" s="18">
        <v>-1.6310550000000001</v>
      </c>
      <c r="E119" s="18">
        <v>-2.2026700000000003</v>
      </c>
      <c r="F119" s="21">
        <f t="shared" si="2"/>
        <v>697.10575713768151</v>
      </c>
      <c r="G119" s="21">
        <f t="shared" si="3"/>
        <v>253.10575713768088</v>
      </c>
      <c r="H119" s="21">
        <v>28.143015833333326</v>
      </c>
      <c r="I119" s="18">
        <v>0.5</v>
      </c>
      <c r="J119" s="18">
        <v>65.173659166666667</v>
      </c>
      <c r="K119" s="18">
        <v>3.9811770833333338</v>
      </c>
      <c r="L119" s="18">
        <v>1.0962870833333331</v>
      </c>
    </row>
    <row r="120" spans="1:12">
      <c r="A120" s="39">
        <v>40568</v>
      </c>
      <c r="B120" s="39"/>
      <c r="C120" s="18">
        <v>-2.8372799999999998</v>
      </c>
      <c r="D120" s="18">
        <v>-1.965395</v>
      </c>
      <c r="E120" s="18">
        <v>-1.8213304166666668</v>
      </c>
      <c r="F120" s="21">
        <f t="shared" si="2"/>
        <v>695.28442672101482</v>
      </c>
      <c r="G120" s="21">
        <f t="shared" si="3"/>
        <v>247.28442672101423</v>
      </c>
      <c r="H120" s="21">
        <v>26.054282083333337</v>
      </c>
      <c r="I120" s="18">
        <v>0</v>
      </c>
      <c r="J120" s="18">
        <v>65.56636583333335</v>
      </c>
      <c r="K120" s="18">
        <v>1.9646454166666665</v>
      </c>
      <c r="L120" s="18">
        <v>0.68592875000000009</v>
      </c>
    </row>
    <row r="121" spans="1:12">
      <c r="A121" s="39">
        <v>40569</v>
      </c>
      <c r="B121" s="39"/>
      <c r="C121" s="18">
        <v>-3.5952700000000002</v>
      </c>
      <c r="D121" s="18">
        <v>-1.7188000000000001</v>
      </c>
      <c r="E121" s="18">
        <v>-1.9422524999999997</v>
      </c>
      <c r="F121" s="21">
        <f t="shared" si="2"/>
        <v>693.34217422101483</v>
      </c>
      <c r="G121" s="21">
        <f t="shared" si="3"/>
        <v>241.34217422101423</v>
      </c>
      <c r="H121" s="21">
        <v>47.418934999999983</v>
      </c>
      <c r="I121" s="18">
        <v>0</v>
      </c>
      <c r="J121" s="18">
        <v>68.019813749999997</v>
      </c>
      <c r="K121" s="18">
        <v>1.5360754166666666</v>
      </c>
      <c r="L121" s="18">
        <v>0.63439750000000006</v>
      </c>
    </row>
    <row r="122" spans="1:12">
      <c r="A122" s="39">
        <v>40570</v>
      </c>
      <c r="B122" s="39"/>
      <c r="C122" s="18">
        <v>-3.8815300000000001</v>
      </c>
      <c r="D122" s="18">
        <v>-1.40246</v>
      </c>
      <c r="E122" s="18">
        <v>-2.2685620833333338</v>
      </c>
      <c r="F122" s="21">
        <f t="shared" si="2"/>
        <v>691.07361213768149</v>
      </c>
      <c r="G122" s="21">
        <f t="shared" si="3"/>
        <v>235.0736121376809</v>
      </c>
      <c r="H122" s="21">
        <v>132.60814958333336</v>
      </c>
      <c r="I122" s="18">
        <v>0</v>
      </c>
      <c r="J122" s="18">
        <v>60.354497916666674</v>
      </c>
      <c r="K122" s="18">
        <v>1.4238124999999997</v>
      </c>
      <c r="L122" s="18">
        <v>0.66879750000000004</v>
      </c>
    </row>
    <row r="123" spans="1:12">
      <c r="A123" s="39">
        <v>40571</v>
      </c>
      <c r="B123" s="39"/>
      <c r="C123" s="18">
        <v>-4.0297099999999997</v>
      </c>
      <c r="D123" s="18">
        <v>-1.7481749999999998</v>
      </c>
      <c r="E123" s="18">
        <v>-2.2415041666666675</v>
      </c>
      <c r="F123" s="21">
        <f t="shared" si="2"/>
        <v>688.83210797101481</v>
      </c>
      <c r="G123" s="21">
        <f t="shared" si="3"/>
        <v>228.83210797101424</v>
      </c>
      <c r="H123" s="21">
        <v>99.082760416666659</v>
      </c>
      <c r="I123" s="18">
        <v>0</v>
      </c>
      <c r="J123" s="18">
        <v>62.843700416666678</v>
      </c>
      <c r="K123" s="18">
        <v>1.4237204166666668</v>
      </c>
      <c r="L123" s="18">
        <v>0.41574833333333339</v>
      </c>
    </row>
    <row r="124" spans="1:12">
      <c r="A124" s="39">
        <v>40572</v>
      </c>
      <c r="B124" s="39"/>
      <c r="C124" s="18">
        <v>-3.58318</v>
      </c>
      <c r="D124" s="18">
        <v>-2.2183299999999999</v>
      </c>
      <c r="E124" s="18">
        <v>-2.7740062499999993</v>
      </c>
      <c r="F124" s="21">
        <f t="shared" si="2"/>
        <v>686.05810172101485</v>
      </c>
      <c r="G124" s="21">
        <f t="shared" si="3"/>
        <v>222.05810172101422</v>
      </c>
      <c r="H124" s="21">
        <v>56.629820000000024</v>
      </c>
      <c r="I124" s="18">
        <v>0</v>
      </c>
      <c r="J124" s="18">
        <v>58.879084999999982</v>
      </c>
      <c r="K124" s="18">
        <v>3.908748333333333</v>
      </c>
      <c r="L124" s="18">
        <v>1.0255212500000004</v>
      </c>
    </row>
    <row r="125" spans="1:12">
      <c r="A125" s="39">
        <v>40573</v>
      </c>
      <c r="B125" s="39"/>
      <c r="C125" s="18">
        <v>-5.1238400000000004</v>
      </c>
      <c r="D125" s="18">
        <v>-4.0525500000000001</v>
      </c>
      <c r="E125" s="18">
        <v>-4.0686575000000005</v>
      </c>
      <c r="F125" s="21">
        <f t="shared" si="2"/>
        <v>681.98944422101488</v>
      </c>
      <c r="G125" s="21">
        <f t="shared" si="3"/>
        <v>213.98944422101422</v>
      </c>
      <c r="H125" s="21">
        <v>42.222667083333349</v>
      </c>
      <c r="I125" s="18">
        <v>0</v>
      </c>
      <c r="J125" s="18">
        <v>71.524051666666679</v>
      </c>
      <c r="K125" s="18">
        <v>4.1035845833333333</v>
      </c>
      <c r="L125" s="18">
        <v>1.0460479166666667</v>
      </c>
    </row>
    <row r="126" spans="1:12">
      <c r="A126" s="39">
        <v>40574</v>
      </c>
      <c r="B126" s="39"/>
      <c r="C126" s="18">
        <v>-5.0462600000000002</v>
      </c>
      <c r="D126" s="18">
        <v>-2.83779</v>
      </c>
      <c r="E126" s="18">
        <v>-2.4863700000000004</v>
      </c>
      <c r="F126" s="21">
        <f t="shared" si="2"/>
        <v>679.50307422101491</v>
      </c>
      <c r="G126" s="21">
        <f t="shared" si="3"/>
        <v>207.50307422101423</v>
      </c>
      <c r="H126" s="21">
        <v>69.599852083333332</v>
      </c>
      <c r="I126" s="18">
        <v>0.5</v>
      </c>
      <c r="J126" s="18">
        <v>65.398882083333334</v>
      </c>
      <c r="K126" s="18">
        <v>2.9411108333333327</v>
      </c>
      <c r="L126" s="18">
        <v>0.83220500000000019</v>
      </c>
    </row>
    <row r="127" spans="1:12">
      <c r="A127" s="48">
        <v>40575</v>
      </c>
      <c r="B127" s="39"/>
      <c r="C127" s="18">
        <v>-3.0626500000000001</v>
      </c>
      <c r="D127" s="18">
        <v>2.6980300000000002</v>
      </c>
      <c r="E127" s="18">
        <v>1.3660070833333338</v>
      </c>
      <c r="F127" s="49">
        <f t="shared" si="2"/>
        <v>680.86908130434824</v>
      </c>
      <c r="G127" s="49">
        <f t="shared" si="3"/>
        <v>204.86908130434756</v>
      </c>
      <c r="H127" s="21">
        <v>156.86555416666667</v>
      </c>
      <c r="I127" s="18">
        <v>1.5</v>
      </c>
      <c r="J127" s="18">
        <v>58.650431250000004</v>
      </c>
      <c r="K127" s="18">
        <v>1.6587287499999999</v>
      </c>
      <c r="L127" s="18">
        <v>0.67712624999999982</v>
      </c>
    </row>
    <row r="128" spans="1:12">
      <c r="A128" s="39">
        <v>40576</v>
      </c>
      <c r="B128" s="39"/>
      <c r="C128" s="18">
        <v>-1.40743</v>
      </c>
      <c r="D128" s="18">
        <v>2.7636000000000003</v>
      </c>
      <c r="E128" s="18">
        <v>2.0197841666666667</v>
      </c>
      <c r="F128" s="21">
        <f t="shared" si="2"/>
        <v>682.88886547101492</v>
      </c>
      <c r="G128" s="21">
        <f t="shared" si="3"/>
        <v>202.88886547101421</v>
      </c>
      <c r="H128" s="21">
        <v>118.08753750000001</v>
      </c>
      <c r="I128" s="18">
        <v>0</v>
      </c>
      <c r="J128" s="18">
        <v>60.82528208333332</v>
      </c>
      <c r="K128" s="18">
        <v>1.6759054166666667</v>
      </c>
      <c r="L128" s="18">
        <v>0.41114375000000009</v>
      </c>
    </row>
    <row r="129" spans="1:12">
      <c r="A129" s="39">
        <v>40577</v>
      </c>
      <c r="B129" s="39"/>
      <c r="C129" s="18">
        <v>-2.1009099999999998</v>
      </c>
      <c r="D129" s="18">
        <v>3.164825</v>
      </c>
      <c r="E129" s="18">
        <v>2.6373266666666666</v>
      </c>
      <c r="F129" s="21">
        <f t="shared" si="2"/>
        <v>685.52619213768162</v>
      </c>
      <c r="G129" s="21">
        <f t="shared" si="3"/>
        <v>201.52619213768088</v>
      </c>
      <c r="H129" s="21">
        <v>147.0836983333333</v>
      </c>
      <c r="I129" s="18">
        <v>0</v>
      </c>
      <c r="J129" s="18">
        <v>57.192872499999993</v>
      </c>
      <c r="K129" s="18">
        <v>2.0121537500000009</v>
      </c>
      <c r="L129" s="18">
        <v>0.36699541666666669</v>
      </c>
    </row>
    <row r="130" spans="1:12">
      <c r="A130" s="39">
        <v>40578</v>
      </c>
      <c r="B130" s="39"/>
      <c r="C130" s="18">
        <v>0.32575999999999999</v>
      </c>
      <c r="D130" s="18">
        <v>5.7180650000000002</v>
      </c>
      <c r="E130" s="18">
        <v>4.3197420833333338</v>
      </c>
      <c r="F130" s="21">
        <f t="shared" si="2"/>
        <v>689.845934221015</v>
      </c>
      <c r="G130" s="21">
        <f t="shared" si="3"/>
        <v>201.8459342210142</v>
      </c>
      <c r="H130" s="21">
        <v>127.83444708333336</v>
      </c>
      <c r="I130" s="18">
        <v>0</v>
      </c>
      <c r="J130" s="18">
        <v>61.298691666666663</v>
      </c>
      <c r="K130" s="18">
        <v>1.6464187500000003</v>
      </c>
      <c r="L130" s="18">
        <v>0.31509833333333326</v>
      </c>
    </row>
    <row r="131" spans="1:12">
      <c r="A131" s="39">
        <v>40579</v>
      </c>
      <c r="B131" s="39"/>
      <c r="C131" s="18">
        <v>-0.83692999999999995</v>
      </c>
      <c r="D131" s="18">
        <v>4.3318749999999993</v>
      </c>
      <c r="E131" s="18">
        <v>3.0959295833333336</v>
      </c>
      <c r="F131" s="21">
        <f t="shared" si="2"/>
        <v>692.94186380434837</v>
      </c>
      <c r="G131" s="21">
        <f t="shared" si="3"/>
        <v>200.94186380434755</v>
      </c>
      <c r="H131" s="21">
        <v>145.69718583333335</v>
      </c>
      <c r="I131" s="18">
        <v>0</v>
      </c>
      <c r="J131" s="18">
        <v>52.658568333333335</v>
      </c>
      <c r="K131" s="18">
        <v>1.5937516666666669</v>
      </c>
      <c r="L131" s="18">
        <v>0.27995208333333332</v>
      </c>
    </row>
    <row r="132" spans="1:12">
      <c r="A132" s="39">
        <v>40580</v>
      </c>
      <c r="B132" s="39"/>
      <c r="C132" s="18">
        <v>-0.26949000000000001</v>
      </c>
      <c r="D132" s="18">
        <v>5.8071200000000003</v>
      </c>
      <c r="E132" s="18">
        <v>5.8889445833333331</v>
      </c>
      <c r="F132" s="21">
        <f t="shared" si="2"/>
        <v>698.83080838768171</v>
      </c>
      <c r="G132" s="21">
        <f t="shared" si="3"/>
        <v>202.83080838768089</v>
      </c>
      <c r="H132" s="21">
        <v>156.70444583333332</v>
      </c>
      <c r="I132" s="18">
        <v>0</v>
      </c>
      <c r="J132" s="18">
        <v>45.350777916666665</v>
      </c>
      <c r="K132" s="18">
        <v>2.287948333333333</v>
      </c>
      <c r="L132" s="18">
        <v>0.61359125000000003</v>
      </c>
    </row>
    <row r="133" spans="1:12">
      <c r="A133" s="39">
        <v>40581</v>
      </c>
      <c r="B133" s="39"/>
      <c r="C133" s="18">
        <v>-2.1987299999999999</v>
      </c>
      <c r="D133" s="18">
        <v>3.7352300000000005</v>
      </c>
      <c r="E133" s="18">
        <v>3.9014466666666667</v>
      </c>
      <c r="F133" s="21">
        <f t="shared" si="2"/>
        <v>702.73225505434834</v>
      </c>
      <c r="G133" s="21">
        <f t="shared" si="3"/>
        <v>202.73225505434755</v>
      </c>
      <c r="H133" s="21">
        <v>159.757285</v>
      </c>
      <c r="I133" s="18">
        <v>0</v>
      </c>
      <c r="J133" s="18">
        <v>61.752485416666673</v>
      </c>
      <c r="K133" s="18">
        <v>1.4417745833333335</v>
      </c>
      <c r="L133" s="18">
        <v>0.45643583333333332</v>
      </c>
    </row>
    <row r="134" spans="1:12">
      <c r="A134" s="39">
        <v>40582</v>
      </c>
      <c r="B134" s="39"/>
      <c r="C134" s="18">
        <v>1.6205400000000001</v>
      </c>
      <c r="D134" s="18">
        <v>5.2543850000000001</v>
      </c>
      <c r="E134" s="18">
        <v>5.2042379166666661</v>
      </c>
      <c r="F134" s="21">
        <f t="shared" si="2"/>
        <v>707.93649297101501</v>
      </c>
      <c r="G134" s="21">
        <f t="shared" si="3"/>
        <v>203.93649297101422</v>
      </c>
      <c r="H134" s="21">
        <v>21.316282916666665</v>
      </c>
      <c r="I134" s="18">
        <v>10</v>
      </c>
      <c r="J134" s="18">
        <v>77.239372083333322</v>
      </c>
      <c r="K134" s="18">
        <v>0.93443124999999982</v>
      </c>
      <c r="L134" s="18">
        <v>0.19213250000000004</v>
      </c>
    </row>
    <row r="135" spans="1:12">
      <c r="A135" s="39">
        <v>40583</v>
      </c>
      <c r="B135" s="39"/>
      <c r="C135" s="18">
        <v>-1.6705700000000001</v>
      </c>
      <c r="D135" s="18">
        <v>1.78827</v>
      </c>
      <c r="E135" s="18">
        <v>1.7721991304347831</v>
      </c>
      <c r="F135" s="21">
        <f t="shared" si="2"/>
        <v>709.70869210144974</v>
      </c>
      <c r="G135" s="21">
        <f t="shared" si="3"/>
        <v>201.708692101449</v>
      </c>
      <c r="H135" s="21">
        <v>133.28264043478259</v>
      </c>
      <c r="I135" s="18">
        <v>0</v>
      </c>
      <c r="J135" s="18">
        <v>68.289693478260872</v>
      </c>
      <c r="K135" s="18">
        <v>1.1886952173913041</v>
      </c>
      <c r="L135" s="18">
        <v>0.51359874999999999</v>
      </c>
    </row>
    <row r="136" spans="1:12">
      <c r="A136" s="39">
        <v>40584</v>
      </c>
      <c r="B136" s="39"/>
      <c r="C136" s="18">
        <v>-2.4298199999999999</v>
      </c>
      <c r="D136" s="18">
        <v>-1.42289</v>
      </c>
      <c r="E136" s="18">
        <v>-1.2608966666666663</v>
      </c>
      <c r="F136" s="21">
        <f t="shared" si="2"/>
        <v>708.44779543478307</v>
      </c>
      <c r="G136" s="21">
        <f t="shared" si="3"/>
        <v>196.44779543478234</v>
      </c>
      <c r="H136" s="21">
        <v>25.023022083333334</v>
      </c>
      <c r="I136" s="18">
        <v>2.5</v>
      </c>
      <c r="J136" s="18">
        <v>83.880285833333332</v>
      </c>
      <c r="K136" s="18">
        <v>0.7999204166666668</v>
      </c>
      <c r="L136" s="18">
        <v>0.5359141666666668</v>
      </c>
    </row>
    <row r="137" spans="1:12">
      <c r="A137" s="39">
        <v>40585</v>
      </c>
      <c r="B137" s="39"/>
      <c r="C137" s="18">
        <v>-2.4621400000000002</v>
      </c>
      <c r="D137" s="18">
        <v>-1.3545550000000002</v>
      </c>
      <c r="E137" s="18">
        <v>-1.5224004166666665</v>
      </c>
      <c r="F137" s="21">
        <f t="shared" si="2"/>
        <v>706.92539501811643</v>
      </c>
      <c r="G137" s="21">
        <f t="shared" si="3"/>
        <v>190.92539501811567</v>
      </c>
      <c r="H137" s="21">
        <v>43.412159999999993</v>
      </c>
      <c r="I137" s="18">
        <v>0.5</v>
      </c>
      <c r="J137" s="18">
        <v>72.782175833333326</v>
      </c>
      <c r="K137" s="18">
        <v>2.7470037499999997</v>
      </c>
      <c r="L137" s="18">
        <v>0.84174999999999989</v>
      </c>
    </row>
    <row r="138" spans="1:12">
      <c r="A138" s="39">
        <v>40586</v>
      </c>
      <c r="B138" s="39"/>
      <c r="C138" s="18">
        <v>-4.1840999999999999</v>
      </c>
      <c r="D138" s="18">
        <v>-3.0508949999999997</v>
      </c>
      <c r="E138" s="18">
        <v>-3.3937820833333334</v>
      </c>
      <c r="F138" s="21">
        <f t="shared" ref="F138:F201" si="4">F137+($E138-$F$2)</f>
        <v>703.53161293478308</v>
      </c>
      <c r="G138" s="21">
        <f t="shared" ref="G138:G201" si="5">G137+($E138-$G$2)</f>
        <v>183.53161293478234</v>
      </c>
      <c r="H138" s="21">
        <v>70.119386250000005</v>
      </c>
      <c r="I138" s="18">
        <v>0</v>
      </c>
      <c r="J138" s="18">
        <v>65.654036666666642</v>
      </c>
      <c r="K138" s="18">
        <v>4.944065000000001</v>
      </c>
      <c r="L138" s="18">
        <v>1.2736516666666666</v>
      </c>
    </row>
    <row r="139" spans="1:12">
      <c r="A139" s="39">
        <v>40587</v>
      </c>
      <c r="B139" s="39"/>
      <c r="C139" s="18">
        <v>-4.1027699999999996</v>
      </c>
      <c r="D139" s="18">
        <v>-2.3358499999999998</v>
      </c>
      <c r="E139" s="18">
        <v>-2.590982916666666</v>
      </c>
      <c r="F139" s="21">
        <f t="shared" si="4"/>
        <v>700.94063001811639</v>
      </c>
      <c r="G139" s="21">
        <f t="shared" si="5"/>
        <v>176.94063001811568</v>
      </c>
      <c r="H139" s="21">
        <v>55.688456666666674</v>
      </c>
      <c r="I139" s="18">
        <v>0</v>
      </c>
      <c r="J139" s="18">
        <v>68.676388750000001</v>
      </c>
      <c r="K139" s="18">
        <v>1.0323945833333334</v>
      </c>
      <c r="L139" s="18">
        <v>0.3603937499999999</v>
      </c>
    </row>
    <row r="140" spans="1:12">
      <c r="A140" s="39">
        <v>40588</v>
      </c>
      <c r="B140" s="39"/>
      <c r="C140" s="18">
        <v>-3.0515400000000001</v>
      </c>
      <c r="D140" s="18">
        <v>-1.29339</v>
      </c>
      <c r="E140" s="18">
        <v>-2.1934329166666671</v>
      </c>
      <c r="F140" s="21">
        <f t="shared" si="4"/>
        <v>698.74719710144973</v>
      </c>
      <c r="G140" s="21">
        <f t="shared" si="5"/>
        <v>170.74719710144902</v>
      </c>
      <c r="H140" s="21">
        <v>55.218272083333325</v>
      </c>
      <c r="I140" s="18">
        <v>0</v>
      </c>
      <c r="J140" s="18">
        <v>75.37656458333332</v>
      </c>
      <c r="K140" s="18">
        <v>2.2969191666666666</v>
      </c>
      <c r="L140" s="18">
        <v>0.83171608695652166</v>
      </c>
    </row>
    <row r="141" spans="1:12">
      <c r="A141" s="48">
        <v>40589</v>
      </c>
      <c r="B141" s="39"/>
      <c r="C141" s="18">
        <v>-2.83379</v>
      </c>
      <c r="D141" s="18">
        <v>-0.44452000000000003</v>
      </c>
      <c r="E141" s="18">
        <v>-1.0492475000000001</v>
      </c>
      <c r="F141" s="49">
        <f t="shared" si="4"/>
        <v>697.69794960144975</v>
      </c>
      <c r="G141" s="49">
        <f t="shared" si="5"/>
        <v>165.69794960144901</v>
      </c>
      <c r="H141" s="21">
        <v>68.714557083333332</v>
      </c>
      <c r="I141" s="18">
        <v>4</v>
      </c>
      <c r="J141" s="18">
        <v>67.772160416666665</v>
      </c>
      <c r="K141" s="18">
        <v>1.2593783333333335</v>
      </c>
      <c r="L141" s="18">
        <v>0.48725874999999991</v>
      </c>
    </row>
    <row r="142" spans="1:12">
      <c r="A142" s="39">
        <v>40590</v>
      </c>
      <c r="B142" s="39"/>
      <c r="C142" s="18">
        <v>-2.61137</v>
      </c>
      <c r="D142" s="18">
        <v>2.6712799999999999</v>
      </c>
      <c r="E142" s="18">
        <v>2.5153820833333334</v>
      </c>
      <c r="F142" s="21">
        <f t="shared" si="4"/>
        <v>700.21333168478304</v>
      </c>
      <c r="G142" s="21">
        <f t="shared" si="5"/>
        <v>164.21333168478233</v>
      </c>
      <c r="H142" s="21">
        <v>73.577609583333341</v>
      </c>
      <c r="I142" s="18">
        <v>4</v>
      </c>
      <c r="J142" s="18">
        <v>78.039417083333333</v>
      </c>
      <c r="K142" s="18">
        <v>1.3590408333333333</v>
      </c>
      <c r="L142" s="18">
        <v>0.41050791666666669</v>
      </c>
    </row>
    <row r="143" spans="1:12">
      <c r="A143" s="39">
        <v>40591</v>
      </c>
      <c r="B143" s="39"/>
      <c r="C143" s="18">
        <v>0.14346999999999999</v>
      </c>
      <c r="D143" s="18">
        <v>2.356525</v>
      </c>
      <c r="E143" s="18">
        <v>2.4578012500000006</v>
      </c>
      <c r="F143" s="21">
        <f t="shared" si="4"/>
        <v>702.67113293478303</v>
      </c>
      <c r="G143" s="21">
        <f t="shared" si="5"/>
        <v>162.67113293478232</v>
      </c>
      <c r="H143" s="21">
        <v>34.854681666666664</v>
      </c>
      <c r="I143" s="18">
        <v>13.5</v>
      </c>
      <c r="J143" s="18">
        <v>84.577149166666672</v>
      </c>
      <c r="K143" s="18">
        <v>1.7230708333333331</v>
      </c>
      <c r="L143" s="18">
        <v>0.50545458333333337</v>
      </c>
    </row>
    <row r="144" spans="1:12">
      <c r="A144" s="39">
        <v>40592</v>
      </c>
      <c r="B144" s="39"/>
      <c r="C144" s="18">
        <v>-2.26227</v>
      </c>
      <c r="D144" s="18">
        <v>2.2970950000000001</v>
      </c>
      <c r="E144" s="18">
        <v>2.248310416666667</v>
      </c>
      <c r="F144" s="21">
        <f t="shared" si="4"/>
        <v>704.91944335144967</v>
      </c>
      <c r="G144" s="21">
        <f t="shared" si="5"/>
        <v>160.91944335144899</v>
      </c>
      <c r="H144" s="21">
        <v>178.89788124999998</v>
      </c>
      <c r="I144" s="18">
        <v>0</v>
      </c>
      <c r="J144" s="18">
        <v>67.850299166666673</v>
      </c>
      <c r="K144" s="18">
        <v>1.5471791666666668</v>
      </c>
      <c r="L144" s="18">
        <v>0.56779374999999999</v>
      </c>
    </row>
    <row r="145" spans="1:12">
      <c r="A145" s="39">
        <v>40593</v>
      </c>
      <c r="B145" s="39"/>
      <c r="C145" s="18">
        <v>-0.31584000000000001</v>
      </c>
      <c r="D145" s="18">
        <v>4.3153300000000003</v>
      </c>
      <c r="E145" s="18">
        <v>4.0912920833333333</v>
      </c>
      <c r="F145" s="21">
        <f t="shared" si="4"/>
        <v>709.01073543478299</v>
      </c>
      <c r="G145" s="21">
        <f t="shared" si="5"/>
        <v>161.01073543478233</v>
      </c>
      <c r="H145" s="21">
        <v>109.86804083333332</v>
      </c>
      <c r="I145" s="18">
        <v>0</v>
      </c>
      <c r="J145" s="18">
        <v>70.24051291666666</v>
      </c>
      <c r="K145" s="18">
        <v>1.4108583333333333</v>
      </c>
      <c r="L145" s="18">
        <v>0.41004124999999997</v>
      </c>
    </row>
    <row r="146" spans="1:12">
      <c r="A146" s="39">
        <v>40594</v>
      </c>
      <c r="B146" s="39"/>
      <c r="C146" s="18">
        <v>-1.7102900000000001</v>
      </c>
      <c r="D146" s="18">
        <v>4.336665</v>
      </c>
      <c r="E146" s="18">
        <v>4.4348139130434783</v>
      </c>
      <c r="F146" s="21">
        <f t="shared" si="4"/>
        <v>713.4455493478265</v>
      </c>
      <c r="G146" s="21">
        <f t="shared" si="5"/>
        <v>161.44554934782582</v>
      </c>
      <c r="H146" s="21">
        <v>183.62503043478264</v>
      </c>
      <c r="I146" s="18">
        <v>0</v>
      </c>
      <c r="J146" s="18">
        <v>59.833420869565209</v>
      </c>
      <c r="K146" s="18">
        <v>2.007622173913044</v>
      </c>
      <c r="L146" s="18">
        <v>0.66678833333333343</v>
      </c>
    </row>
    <row r="147" spans="1:12">
      <c r="A147" s="39">
        <v>40595</v>
      </c>
      <c r="B147" s="39"/>
      <c r="C147" s="18">
        <v>3.1749399999999999</v>
      </c>
      <c r="D147" s="18">
        <v>5.18607</v>
      </c>
      <c r="E147" s="18">
        <v>5.5495487500000005</v>
      </c>
      <c r="F147" s="21">
        <f t="shared" si="4"/>
        <v>718.99509809782649</v>
      </c>
      <c r="G147" s="21">
        <f t="shared" si="5"/>
        <v>162.99509809782583</v>
      </c>
      <c r="H147" s="21">
        <v>112.28682458333331</v>
      </c>
      <c r="I147" s="18">
        <v>0</v>
      </c>
      <c r="J147" s="18">
        <v>67.430635000000024</v>
      </c>
      <c r="K147" s="18">
        <v>2.6653258333333341</v>
      </c>
      <c r="L147" s="18">
        <v>1.5735400000000004</v>
      </c>
    </row>
    <row r="148" spans="1:12">
      <c r="A148" s="39">
        <v>40596</v>
      </c>
      <c r="B148" s="39"/>
      <c r="C148" s="18">
        <v>4.1546599999999998</v>
      </c>
      <c r="D148" s="18">
        <v>6.5792250000000001</v>
      </c>
      <c r="E148" s="18">
        <v>6.036694166666666</v>
      </c>
      <c r="F148" s="21">
        <f t="shared" si="4"/>
        <v>725.03179226449311</v>
      </c>
      <c r="G148" s="21">
        <f t="shared" si="5"/>
        <v>165.03179226449251</v>
      </c>
      <c r="H148" s="21">
        <v>122.04344083333335</v>
      </c>
      <c r="I148" s="18">
        <v>0</v>
      </c>
      <c r="J148" s="18">
        <v>65.607314166666654</v>
      </c>
      <c r="K148" s="18">
        <v>1.9149916666666666</v>
      </c>
      <c r="L148" s="18">
        <v>0.70564541666666658</v>
      </c>
    </row>
    <row r="149" spans="1:12">
      <c r="A149" s="39">
        <v>40597</v>
      </c>
      <c r="B149" s="39"/>
      <c r="C149" s="18">
        <v>2.77094</v>
      </c>
      <c r="D149" s="18">
        <v>7.4669249999999998</v>
      </c>
      <c r="E149" s="18">
        <v>7.1325058333333331</v>
      </c>
      <c r="F149" s="21">
        <f t="shared" si="4"/>
        <v>732.16429809782642</v>
      </c>
      <c r="G149" s="21">
        <f t="shared" si="5"/>
        <v>168.16429809782585</v>
      </c>
      <c r="H149" s="21">
        <v>142.67145666666667</v>
      </c>
      <c r="I149" s="18">
        <v>0</v>
      </c>
      <c r="J149" s="18">
        <v>71.858437916666659</v>
      </c>
      <c r="K149" s="18">
        <v>1.9706154166666663</v>
      </c>
      <c r="L149" s="18">
        <v>0.81302124999999981</v>
      </c>
    </row>
    <row r="150" spans="1:12">
      <c r="A150" s="39">
        <v>40598</v>
      </c>
      <c r="B150" s="39"/>
      <c r="C150" s="18">
        <v>3.3929100000000001</v>
      </c>
      <c r="D150" s="18">
        <v>7.6631749999999998</v>
      </c>
      <c r="E150" s="18">
        <v>7.8461304166666688</v>
      </c>
      <c r="F150" s="21">
        <f t="shared" si="4"/>
        <v>740.01042851449313</v>
      </c>
      <c r="G150" s="21">
        <f t="shared" si="5"/>
        <v>172.01042851449253</v>
      </c>
      <c r="H150" s="21">
        <v>118.75204708333332</v>
      </c>
      <c r="I150" s="18">
        <v>0</v>
      </c>
      <c r="J150" s="18">
        <v>73.76808583333333</v>
      </c>
      <c r="K150" s="18">
        <v>1.2477733333333336</v>
      </c>
      <c r="L150" s="18">
        <v>0.31663499999999994</v>
      </c>
    </row>
    <row r="151" spans="1:12">
      <c r="A151" s="39">
        <v>40599</v>
      </c>
      <c r="B151" s="39"/>
      <c r="C151" s="18">
        <v>1.14791</v>
      </c>
      <c r="D151" s="18">
        <v>6.4575499999999995</v>
      </c>
      <c r="E151" s="18">
        <v>5.161869583333333</v>
      </c>
      <c r="F151" s="21">
        <f t="shared" si="4"/>
        <v>745.17229809782646</v>
      </c>
      <c r="G151" s="21">
        <f t="shared" si="5"/>
        <v>173.17229809782586</v>
      </c>
      <c r="H151" s="21">
        <v>174.58845458333334</v>
      </c>
      <c r="I151" s="18">
        <v>0</v>
      </c>
      <c r="J151" s="18">
        <v>65.323616250000001</v>
      </c>
      <c r="K151" s="18">
        <v>1.4253554166666664</v>
      </c>
      <c r="L151" s="18">
        <v>0.36530875000000007</v>
      </c>
    </row>
    <row r="152" spans="1:12">
      <c r="A152" s="39">
        <v>40600</v>
      </c>
      <c r="B152" s="39"/>
      <c r="C152" s="18">
        <v>1.19974</v>
      </c>
      <c r="D152" s="18">
        <v>9.3131699999999995</v>
      </c>
      <c r="E152" s="18">
        <v>9.4889629166666651</v>
      </c>
      <c r="F152" s="21">
        <f t="shared" si="4"/>
        <v>754.66126101449311</v>
      </c>
      <c r="G152" s="21">
        <f t="shared" si="5"/>
        <v>178.66126101449254</v>
      </c>
      <c r="H152" s="21">
        <v>198.67647583333334</v>
      </c>
      <c r="I152" s="18">
        <v>0</v>
      </c>
      <c r="J152" s="18">
        <v>62.375603333333324</v>
      </c>
      <c r="K152" s="18">
        <v>3.3950624999999994</v>
      </c>
      <c r="L152" s="18">
        <v>1.1353408333333332</v>
      </c>
    </row>
    <row r="153" spans="1:12">
      <c r="A153" s="39">
        <v>40601</v>
      </c>
      <c r="B153" s="39"/>
      <c r="C153" s="18">
        <v>11.09718</v>
      </c>
      <c r="D153" s="18">
        <v>14.832934999999999</v>
      </c>
      <c r="E153" s="18">
        <v>13.938893749999998</v>
      </c>
      <c r="F153" s="21">
        <f t="shared" si="4"/>
        <v>768.60015476449314</v>
      </c>
      <c r="G153" s="21">
        <f t="shared" si="5"/>
        <v>188.60015476449254</v>
      </c>
      <c r="H153" s="21">
        <v>80.154657499999999</v>
      </c>
      <c r="I153" s="18">
        <v>5</v>
      </c>
      <c r="J153" s="18">
        <v>78.614100833333339</v>
      </c>
      <c r="K153" s="18">
        <v>2.1599641666666667</v>
      </c>
      <c r="L153" s="18">
        <v>0.48751041666666667</v>
      </c>
    </row>
    <row r="154" spans="1:12">
      <c r="A154" s="48">
        <v>40602</v>
      </c>
      <c r="B154" s="39"/>
      <c r="C154" s="18">
        <v>4.1227799999999997</v>
      </c>
      <c r="D154" s="18">
        <v>7.0926949999999991</v>
      </c>
      <c r="E154" s="18">
        <v>5.4075358333333341</v>
      </c>
      <c r="F154" s="49">
        <f t="shared" si="4"/>
        <v>774.00769059782647</v>
      </c>
      <c r="G154" s="49">
        <f t="shared" si="5"/>
        <v>190.00769059782587</v>
      </c>
      <c r="H154" s="21">
        <v>21.852680000000007</v>
      </c>
      <c r="I154" s="18">
        <v>2.5</v>
      </c>
      <c r="J154" s="18">
        <v>92.440441666666644</v>
      </c>
      <c r="K154" s="18">
        <v>1.7031283333333331</v>
      </c>
      <c r="L154" s="18">
        <v>0.55973166666666663</v>
      </c>
    </row>
    <row r="155" spans="1:12">
      <c r="A155" s="39">
        <v>40603</v>
      </c>
      <c r="B155" s="39"/>
      <c r="C155" s="18">
        <v>-0.12396</v>
      </c>
      <c r="D155" s="18">
        <v>2.0533999999999999</v>
      </c>
      <c r="E155" s="18">
        <v>1.6547129166666672</v>
      </c>
      <c r="F155" s="21">
        <f t="shared" si="4"/>
        <v>775.66240351449312</v>
      </c>
      <c r="G155" s="21">
        <f t="shared" si="5"/>
        <v>187.66240351449252</v>
      </c>
      <c r="H155" s="21">
        <v>10.233497083333335</v>
      </c>
      <c r="I155" s="18">
        <v>10.5</v>
      </c>
      <c r="J155" s="18">
        <v>82.983233333333331</v>
      </c>
      <c r="K155" s="18">
        <v>2.8055329166666669</v>
      </c>
      <c r="L155" s="18">
        <v>0.86173541666666653</v>
      </c>
    </row>
    <row r="156" spans="1:12">
      <c r="A156" s="39">
        <v>40604</v>
      </c>
      <c r="B156" s="39"/>
      <c r="C156" s="18">
        <v>-0.57135000000000002</v>
      </c>
      <c r="D156" s="18">
        <v>1.73536</v>
      </c>
      <c r="E156" s="18">
        <v>0.98133083333333326</v>
      </c>
      <c r="F156" s="21">
        <f t="shared" si="4"/>
        <v>776.64373434782647</v>
      </c>
      <c r="G156" s="21">
        <f t="shared" si="5"/>
        <v>184.64373434782587</v>
      </c>
      <c r="H156" s="21">
        <v>189.2179275</v>
      </c>
      <c r="I156" s="18">
        <v>0</v>
      </c>
      <c r="J156" s="18">
        <v>55.529567083333319</v>
      </c>
      <c r="K156" s="18">
        <v>3.2157191666666667</v>
      </c>
      <c r="L156" s="18">
        <v>0.96636750000000005</v>
      </c>
    </row>
    <row r="157" spans="1:12">
      <c r="A157" s="39">
        <v>40605</v>
      </c>
      <c r="B157" s="39"/>
      <c r="C157" s="18">
        <v>-1.73543</v>
      </c>
      <c r="D157" s="18">
        <v>0.3832549999999999</v>
      </c>
      <c r="E157" s="18">
        <v>-0.31201166666666663</v>
      </c>
      <c r="F157" s="21">
        <f t="shared" si="4"/>
        <v>776.33172268115982</v>
      </c>
      <c r="G157" s="21">
        <f t="shared" si="5"/>
        <v>180.33172268115919</v>
      </c>
      <c r="H157" s="21">
        <v>108.77419333333332</v>
      </c>
      <c r="I157" s="18">
        <v>0</v>
      </c>
      <c r="J157" s="18">
        <v>57.835114166666663</v>
      </c>
      <c r="K157" s="18">
        <v>3.67932375</v>
      </c>
      <c r="L157" s="18">
        <v>1.0170030434782609</v>
      </c>
    </row>
    <row r="158" spans="1:12">
      <c r="A158" s="39">
        <v>40606</v>
      </c>
      <c r="B158" s="39"/>
      <c r="C158" s="18">
        <v>-2.2359800000000001</v>
      </c>
      <c r="D158" s="18">
        <v>0.14311499999999988</v>
      </c>
      <c r="E158" s="18">
        <v>2.9514999999999975E-2</v>
      </c>
      <c r="F158" s="21">
        <f t="shared" si="4"/>
        <v>776.36123768115976</v>
      </c>
      <c r="G158" s="21">
        <f t="shared" si="5"/>
        <v>176.3612376811592</v>
      </c>
      <c r="H158" s="21">
        <v>107.12570750000002</v>
      </c>
      <c r="I158" s="18">
        <v>0</v>
      </c>
      <c r="J158" s="18">
        <v>56.610067916666672</v>
      </c>
      <c r="K158" s="18">
        <v>2.4691725</v>
      </c>
      <c r="L158" s="18">
        <v>0.80952791666666668</v>
      </c>
    </row>
    <row r="159" spans="1:12">
      <c r="A159" s="39">
        <v>40607</v>
      </c>
      <c r="B159" s="39"/>
      <c r="C159" s="18">
        <v>-3.2111200000000002</v>
      </c>
      <c r="D159" s="18">
        <v>2.8032999999999997</v>
      </c>
      <c r="E159" s="18">
        <v>2.274482083333333</v>
      </c>
      <c r="F159" s="21">
        <f t="shared" si="4"/>
        <v>778.63571976449305</v>
      </c>
      <c r="G159" s="21">
        <f t="shared" si="5"/>
        <v>174.63571976449253</v>
      </c>
      <c r="H159" s="21">
        <v>192.17570749999996</v>
      </c>
      <c r="I159" s="18">
        <v>0</v>
      </c>
      <c r="J159" s="18">
        <v>63.381637499999989</v>
      </c>
      <c r="K159" s="18">
        <v>1.5000108333333333</v>
      </c>
      <c r="L159" s="18">
        <v>0.38882416666666669</v>
      </c>
    </row>
    <row r="160" spans="1:12">
      <c r="A160" s="39">
        <v>40608</v>
      </c>
      <c r="B160" s="39"/>
      <c r="C160" s="18">
        <v>2.95112</v>
      </c>
      <c r="D160" s="18">
        <v>4.170655</v>
      </c>
      <c r="E160" s="18">
        <v>4.1198454166666663</v>
      </c>
      <c r="F160" s="21">
        <f t="shared" si="4"/>
        <v>782.75556518115968</v>
      </c>
      <c r="G160" s="21">
        <f t="shared" si="5"/>
        <v>174.7555651811592</v>
      </c>
      <c r="H160" s="21">
        <v>38.319712916666667</v>
      </c>
      <c r="I160" s="18">
        <v>0.5</v>
      </c>
      <c r="J160" s="18">
        <v>73.116321250000013</v>
      </c>
      <c r="K160" s="18">
        <v>1.1279658333333336</v>
      </c>
      <c r="L160" s="18">
        <v>0.34444625000000001</v>
      </c>
    </row>
    <row r="161" spans="1:12">
      <c r="A161" s="39">
        <v>40609</v>
      </c>
      <c r="B161" s="39"/>
      <c r="C161" s="18">
        <v>1.08361</v>
      </c>
      <c r="D161" s="18">
        <v>2.8339850000000002</v>
      </c>
      <c r="E161" s="18">
        <v>2.7807449999999996</v>
      </c>
      <c r="F161" s="21">
        <f t="shared" si="4"/>
        <v>785.53631018115971</v>
      </c>
      <c r="G161" s="21">
        <f t="shared" si="5"/>
        <v>173.53631018115919</v>
      </c>
      <c r="H161" s="21">
        <v>171.69929708333336</v>
      </c>
      <c r="I161" s="18">
        <v>0</v>
      </c>
      <c r="J161" s="18">
        <v>57.479379166666661</v>
      </c>
      <c r="K161" s="18">
        <v>3.7206162500000008</v>
      </c>
      <c r="L161" s="18">
        <v>0.95381666666666653</v>
      </c>
    </row>
    <row r="162" spans="1:12">
      <c r="A162" s="39">
        <v>40610</v>
      </c>
      <c r="B162" s="39"/>
      <c r="C162" s="18">
        <v>-9.7729999999999997E-2</v>
      </c>
      <c r="D162" s="18">
        <v>3.3602099999999999</v>
      </c>
      <c r="E162" s="18">
        <v>3.2079083333333327</v>
      </c>
      <c r="F162" s="21">
        <f t="shared" si="4"/>
        <v>788.74421851449301</v>
      </c>
      <c r="G162" s="21">
        <f t="shared" si="5"/>
        <v>172.74421851449253</v>
      </c>
      <c r="H162" s="21">
        <v>214.39694666666671</v>
      </c>
      <c r="I162" s="18">
        <v>0</v>
      </c>
      <c r="J162" s="18">
        <v>44.015868333333344</v>
      </c>
      <c r="K162" s="18">
        <v>2.5575904166666672</v>
      </c>
      <c r="L162" s="18">
        <v>0.79008416666666681</v>
      </c>
    </row>
    <row r="163" spans="1:12">
      <c r="A163" s="39">
        <v>40611</v>
      </c>
      <c r="B163" s="39"/>
      <c r="C163" s="18">
        <v>0.33376</v>
      </c>
      <c r="D163" s="18">
        <v>2.8772199999999999</v>
      </c>
      <c r="E163" s="18">
        <v>2.8460199999999998</v>
      </c>
      <c r="F163" s="21">
        <f t="shared" si="4"/>
        <v>791.59023851449297</v>
      </c>
      <c r="G163" s="21">
        <f t="shared" si="5"/>
        <v>171.59023851449254</v>
      </c>
      <c r="H163" s="21">
        <v>199.12410083333336</v>
      </c>
      <c r="I163" s="18">
        <v>0</v>
      </c>
      <c r="J163" s="18">
        <v>50.297462916666667</v>
      </c>
      <c r="K163" s="18">
        <v>2.4269845833333328</v>
      </c>
      <c r="L163" s="18">
        <v>0.73681833333333335</v>
      </c>
    </row>
    <row r="164" spans="1:12">
      <c r="A164" s="39">
        <v>40612</v>
      </c>
      <c r="B164" s="39"/>
      <c r="C164" s="18">
        <v>-0.42279</v>
      </c>
      <c r="D164" s="18">
        <v>2.8482449999999999</v>
      </c>
      <c r="E164" s="18">
        <v>2.6280349999999992</v>
      </c>
      <c r="F164" s="21">
        <f t="shared" si="4"/>
        <v>794.21827351449292</v>
      </c>
      <c r="G164" s="21">
        <f t="shared" si="5"/>
        <v>170.21827351449255</v>
      </c>
      <c r="H164" s="21">
        <v>233.96966541666657</v>
      </c>
      <c r="I164" s="18">
        <v>0</v>
      </c>
      <c r="J164" s="18">
        <v>46.658552500000006</v>
      </c>
      <c r="K164" s="18">
        <v>2.0777312499999998</v>
      </c>
      <c r="L164" s="18">
        <v>0.72730958333333329</v>
      </c>
    </row>
    <row r="165" spans="1:12">
      <c r="A165" s="39">
        <v>40613</v>
      </c>
      <c r="B165" s="39"/>
      <c r="C165" s="18">
        <v>1.2702</v>
      </c>
      <c r="D165" s="18">
        <v>6.1840550000000007</v>
      </c>
      <c r="E165" s="18">
        <v>5.5813249999999988</v>
      </c>
      <c r="F165" s="21">
        <f t="shared" si="4"/>
        <v>799.79959851449291</v>
      </c>
      <c r="G165" s="21">
        <f t="shared" si="5"/>
        <v>171.79959851449254</v>
      </c>
      <c r="H165" s="21">
        <v>229.17848875000001</v>
      </c>
      <c r="I165" s="18">
        <v>0</v>
      </c>
      <c r="J165" s="18">
        <v>40.888011249999998</v>
      </c>
      <c r="K165" s="18">
        <v>1.7668425000000003</v>
      </c>
      <c r="L165" s="18">
        <v>0.79900916666666688</v>
      </c>
    </row>
    <row r="166" spans="1:12">
      <c r="A166" s="39">
        <v>40614</v>
      </c>
      <c r="B166" s="39"/>
      <c r="C166" s="18">
        <v>1.8479300000000001</v>
      </c>
      <c r="D166" s="18">
        <v>8.2114600000000006</v>
      </c>
      <c r="E166" s="18">
        <v>7.1849916666666678</v>
      </c>
      <c r="F166" s="21">
        <f t="shared" si="4"/>
        <v>806.98459018115955</v>
      </c>
      <c r="G166" s="21">
        <f t="shared" si="5"/>
        <v>174.98459018115921</v>
      </c>
      <c r="H166" s="21">
        <v>188.84495791666674</v>
      </c>
      <c r="I166" s="18">
        <v>0</v>
      </c>
      <c r="J166" s="18">
        <v>35.884986249999997</v>
      </c>
      <c r="K166" s="18">
        <v>1.5608437500000001</v>
      </c>
      <c r="L166" s="18">
        <v>0.39284583333333339</v>
      </c>
    </row>
    <row r="167" spans="1:12">
      <c r="A167" s="39">
        <v>40615</v>
      </c>
      <c r="B167" s="39"/>
      <c r="C167" s="18">
        <v>3.0072399999999999</v>
      </c>
      <c r="D167" s="18">
        <v>9.0810449999999996</v>
      </c>
      <c r="E167" s="18">
        <v>8.6296849999999985</v>
      </c>
      <c r="F167" s="21">
        <f t="shared" si="4"/>
        <v>815.61427518115954</v>
      </c>
      <c r="G167" s="21">
        <f t="shared" si="5"/>
        <v>179.6142751811592</v>
      </c>
      <c r="H167" s="21">
        <v>219.48668041666667</v>
      </c>
      <c r="I167" s="18">
        <v>0</v>
      </c>
      <c r="J167" s="18">
        <v>63.090793333333316</v>
      </c>
      <c r="K167" s="18">
        <v>1.8741441666666667</v>
      </c>
      <c r="L167" s="18">
        <v>0.55077874999999998</v>
      </c>
    </row>
    <row r="168" spans="1:12">
      <c r="A168" s="39">
        <v>40616</v>
      </c>
      <c r="B168" s="39"/>
      <c r="C168" s="18">
        <v>3.99478</v>
      </c>
      <c r="D168" s="18">
        <v>8.5221350000000005</v>
      </c>
      <c r="E168" s="18">
        <v>7.8204320833333334</v>
      </c>
      <c r="F168" s="21">
        <f t="shared" si="4"/>
        <v>823.43470726449289</v>
      </c>
      <c r="G168" s="21">
        <f t="shared" si="5"/>
        <v>183.43470726449254</v>
      </c>
      <c r="H168" s="21">
        <v>60.390200833333331</v>
      </c>
      <c r="I168" s="18">
        <v>0</v>
      </c>
      <c r="J168" s="18">
        <v>69.52892374999999</v>
      </c>
      <c r="K168" s="18">
        <v>1.4832520833333327</v>
      </c>
      <c r="L168" s="18">
        <v>0.39431708333333337</v>
      </c>
    </row>
    <row r="169" spans="1:12">
      <c r="A169" s="48">
        <v>40617</v>
      </c>
      <c r="B169" s="39"/>
      <c r="C169" s="18">
        <v>0.43075000000000002</v>
      </c>
      <c r="D169" s="18">
        <v>2.795115</v>
      </c>
      <c r="E169" s="18">
        <v>2.5656233333333338</v>
      </c>
      <c r="F169" s="49">
        <f t="shared" si="4"/>
        <v>826.00033059782618</v>
      </c>
      <c r="G169" s="49">
        <f t="shared" si="5"/>
        <v>182.00033059782587</v>
      </c>
      <c r="H169" s="21">
        <v>146.1904725</v>
      </c>
      <c r="I169" s="18">
        <v>0</v>
      </c>
      <c r="J169" s="18">
        <v>65.593782916666669</v>
      </c>
      <c r="K169" s="18">
        <v>3.5664958333333332</v>
      </c>
      <c r="L169" s="18">
        <v>1.1264970833333334</v>
      </c>
    </row>
    <row r="170" spans="1:12">
      <c r="A170" s="39">
        <v>40618</v>
      </c>
      <c r="B170" s="39"/>
      <c r="C170" s="18">
        <v>-1.26996</v>
      </c>
      <c r="D170" s="18">
        <v>1.7652999999999999</v>
      </c>
      <c r="E170" s="18">
        <v>1.7103625000000002</v>
      </c>
      <c r="F170" s="21">
        <f t="shared" si="4"/>
        <v>827.71069309782615</v>
      </c>
      <c r="G170" s="21">
        <f t="shared" si="5"/>
        <v>179.71069309782587</v>
      </c>
      <c r="H170" s="21">
        <v>189.71659916666661</v>
      </c>
      <c r="I170" s="18">
        <v>0</v>
      </c>
      <c r="J170" s="18">
        <v>46.865224166666678</v>
      </c>
      <c r="K170" s="18">
        <v>4.3799849999999996</v>
      </c>
      <c r="L170" s="18">
        <v>1.2234843478260868</v>
      </c>
    </row>
    <row r="171" spans="1:12">
      <c r="A171" s="39">
        <v>40619</v>
      </c>
      <c r="B171" s="39"/>
      <c r="C171" s="18">
        <v>-0.97311999999999999</v>
      </c>
      <c r="D171" s="18">
        <v>2.3814850000000001</v>
      </c>
      <c r="E171" s="18">
        <v>1.8142708333333333</v>
      </c>
      <c r="F171" s="21">
        <f t="shared" si="4"/>
        <v>829.5249639311595</v>
      </c>
      <c r="G171" s="21">
        <f t="shared" si="5"/>
        <v>177.52496393115919</v>
      </c>
      <c r="H171" s="21">
        <v>219.98002666666665</v>
      </c>
      <c r="I171" s="18">
        <v>0</v>
      </c>
      <c r="J171" s="18">
        <v>46.161792083333332</v>
      </c>
      <c r="K171" s="18">
        <v>2.762448333333333</v>
      </c>
      <c r="L171" s="18">
        <v>0.80465333333333333</v>
      </c>
    </row>
    <row r="172" spans="1:12">
      <c r="A172" s="39">
        <v>40620</v>
      </c>
      <c r="B172" s="39"/>
      <c r="C172" s="18">
        <v>-1.9403999999999999</v>
      </c>
      <c r="D172" s="18">
        <v>4.6084149999999999</v>
      </c>
      <c r="E172" s="18">
        <v>4.4843829166666671</v>
      </c>
      <c r="F172" s="21">
        <f t="shared" si="4"/>
        <v>834.00934684782612</v>
      </c>
      <c r="G172" s="21">
        <f t="shared" si="5"/>
        <v>178.00934684782587</v>
      </c>
      <c r="H172" s="21">
        <v>158.15555958333331</v>
      </c>
      <c r="I172" s="18">
        <v>0</v>
      </c>
      <c r="J172" s="18">
        <v>45.796947083333329</v>
      </c>
      <c r="K172" s="18">
        <v>1.293730416666667</v>
      </c>
      <c r="L172" s="18">
        <v>0.34979125</v>
      </c>
    </row>
    <row r="173" spans="1:12">
      <c r="A173" s="39">
        <v>40621</v>
      </c>
      <c r="B173" s="39"/>
      <c r="C173" s="18">
        <v>4.2460300000000002</v>
      </c>
      <c r="D173" s="18">
        <v>9.3728300000000004</v>
      </c>
      <c r="E173" s="18">
        <v>8.987098750000003</v>
      </c>
      <c r="F173" s="21">
        <f t="shared" si="4"/>
        <v>842.9964455978261</v>
      </c>
      <c r="G173" s="21">
        <f t="shared" si="5"/>
        <v>182.99644559782587</v>
      </c>
      <c r="H173" s="21">
        <v>160.53708750000001</v>
      </c>
      <c r="I173" s="18">
        <v>0</v>
      </c>
      <c r="J173" s="18">
        <v>62.878289999999986</v>
      </c>
      <c r="K173" s="18">
        <v>1.3481862500000004</v>
      </c>
      <c r="L173" s="18">
        <v>0.42602374999999998</v>
      </c>
    </row>
    <row r="174" spans="1:12">
      <c r="A174" s="39">
        <v>40622</v>
      </c>
      <c r="B174" s="39"/>
      <c r="C174" s="18">
        <v>5.7951100000000002</v>
      </c>
      <c r="D174" s="18">
        <v>10.614750000000001</v>
      </c>
      <c r="E174" s="18">
        <v>10.112439166666665</v>
      </c>
      <c r="F174" s="21">
        <f t="shared" si="4"/>
        <v>853.10888476449281</v>
      </c>
      <c r="G174" s="21">
        <f t="shared" si="5"/>
        <v>189.10888476449253</v>
      </c>
      <c r="H174" s="21">
        <v>85.26577833333333</v>
      </c>
      <c r="I174" s="18">
        <v>4.5</v>
      </c>
      <c r="J174" s="18">
        <v>82.171063750000002</v>
      </c>
      <c r="K174" s="18">
        <v>2.3074737499999998</v>
      </c>
      <c r="L174" s="18">
        <v>0.61641250000000003</v>
      </c>
    </row>
    <row r="175" spans="1:12">
      <c r="A175" s="39">
        <v>40623</v>
      </c>
      <c r="B175" s="39"/>
      <c r="C175" s="18">
        <v>3.66797</v>
      </c>
      <c r="D175" s="18">
        <v>5.2777200000000004</v>
      </c>
      <c r="E175" s="18">
        <v>5.8127825000000009</v>
      </c>
      <c r="F175" s="21">
        <f t="shared" si="4"/>
        <v>858.92166726449284</v>
      </c>
      <c r="G175" s="21">
        <f t="shared" si="5"/>
        <v>190.92166726449253</v>
      </c>
      <c r="H175" s="21">
        <v>21.705208750000001</v>
      </c>
      <c r="I175" s="18">
        <v>24.5</v>
      </c>
      <c r="J175" s="18">
        <v>88.876954999999995</v>
      </c>
      <c r="K175" s="18">
        <v>1.0148633333333335</v>
      </c>
      <c r="L175" s="18">
        <v>0.31488041666666672</v>
      </c>
    </row>
    <row r="176" spans="1:12">
      <c r="A176" s="39">
        <v>40624</v>
      </c>
      <c r="B176" s="39"/>
      <c r="C176" s="18">
        <v>0.37839</v>
      </c>
      <c r="D176" s="18">
        <v>2.3887400000000003</v>
      </c>
      <c r="E176" s="18">
        <v>2.0789208333333331</v>
      </c>
      <c r="F176" s="21">
        <f t="shared" si="4"/>
        <v>861.00058809782615</v>
      </c>
      <c r="G176" s="21">
        <f t="shared" si="5"/>
        <v>189.00058809782587</v>
      </c>
      <c r="H176" s="21">
        <v>134.56455041666669</v>
      </c>
      <c r="I176" s="18">
        <v>0</v>
      </c>
      <c r="J176" s="18">
        <v>53.353734583333342</v>
      </c>
      <c r="K176" s="18">
        <v>2.6681783333333331</v>
      </c>
      <c r="L176" s="18">
        <v>0.81988333333333341</v>
      </c>
    </row>
    <row r="177" spans="1:12">
      <c r="A177" s="39">
        <v>40625</v>
      </c>
      <c r="B177" s="39"/>
      <c r="C177" s="18">
        <v>-0.52073000000000003</v>
      </c>
      <c r="D177" s="18">
        <v>2.0543999999999998</v>
      </c>
      <c r="E177" s="18">
        <v>1.6278329166666665</v>
      </c>
      <c r="F177" s="21">
        <f t="shared" si="4"/>
        <v>862.6284210144928</v>
      </c>
      <c r="G177" s="21">
        <f t="shared" si="5"/>
        <v>186.62842101449255</v>
      </c>
      <c r="H177" s="21">
        <v>192.08996166666668</v>
      </c>
      <c r="I177" s="18">
        <v>0</v>
      </c>
      <c r="J177" s="18">
        <v>52.008753750000004</v>
      </c>
      <c r="K177" s="18">
        <v>2.4444749999999997</v>
      </c>
      <c r="L177" s="18">
        <v>0.69619708333333341</v>
      </c>
    </row>
    <row r="178" spans="1:12">
      <c r="A178" s="39">
        <v>40626</v>
      </c>
      <c r="B178" s="39"/>
      <c r="C178" s="18">
        <v>-6.6379999999999995E-2</v>
      </c>
      <c r="D178" s="18">
        <v>4.88591</v>
      </c>
      <c r="E178" s="18">
        <v>4.9429983333333327</v>
      </c>
      <c r="F178" s="21">
        <f t="shared" si="4"/>
        <v>867.57141934782612</v>
      </c>
      <c r="G178" s="21">
        <f t="shared" si="5"/>
        <v>187.57141934782587</v>
      </c>
      <c r="H178" s="21">
        <v>223.3374554166667</v>
      </c>
      <c r="I178" s="18">
        <v>0</v>
      </c>
      <c r="J178" s="18">
        <v>42.565887499999995</v>
      </c>
      <c r="K178" s="18">
        <v>2.1839379166666668</v>
      </c>
      <c r="L178" s="18">
        <v>0.84803750000000011</v>
      </c>
    </row>
    <row r="179" spans="1:12">
      <c r="A179" s="39">
        <v>40627</v>
      </c>
      <c r="B179" s="39"/>
      <c r="C179" s="18">
        <v>1.1640200000000001</v>
      </c>
      <c r="D179" s="18">
        <v>3.0683400000000001</v>
      </c>
      <c r="E179" s="18">
        <v>3.0966887500000007</v>
      </c>
      <c r="F179" s="21">
        <f t="shared" si="4"/>
        <v>870.66810809782612</v>
      </c>
      <c r="G179" s="21">
        <f t="shared" si="5"/>
        <v>186.66810809782586</v>
      </c>
      <c r="H179" s="21">
        <v>209.80930750000005</v>
      </c>
      <c r="I179" s="18">
        <v>0</v>
      </c>
      <c r="J179" s="18">
        <v>46.957156666666663</v>
      </c>
      <c r="K179" s="18">
        <v>4.3782937499999992</v>
      </c>
      <c r="L179" s="18">
        <v>1.0852466666666667</v>
      </c>
    </row>
    <row r="180" spans="1:12">
      <c r="A180" s="39">
        <v>40628</v>
      </c>
      <c r="B180" s="39"/>
      <c r="C180" s="18">
        <v>-2.2578499999999999</v>
      </c>
      <c r="D180" s="18">
        <v>1.862045</v>
      </c>
      <c r="E180" s="18">
        <v>2.0248487499999999</v>
      </c>
      <c r="F180" s="21">
        <f t="shared" si="4"/>
        <v>872.69295684782617</v>
      </c>
      <c r="G180" s="21">
        <f t="shared" si="5"/>
        <v>184.69295684782585</v>
      </c>
      <c r="H180" s="21">
        <v>262.18423791666669</v>
      </c>
      <c r="I180" s="18">
        <v>0</v>
      </c>
      <c r="J180" s="18">
        <v>47.413374583333329</v>
      </c>
      <c r="K180" s="18">
        <v>1.7400158333333335</v>
      </c>
      <c r="L180" s="18">
        <v>0.64772250000000009</v>
      </c>
    </row>
    <row r="181" spans="1:12">
      <c r="A181" s="39">
        <v>40629</v>
      </c>
      <c r="B181" s="39"/>
      <c r="C181" s="18">
        <v>-2.0192600000000001</v>
      </c>
      <c r="D181" s="18">
        <v>4.1321150000000006</v>
      </c>
      <c r="E181" s="18">
        <v>4.6083270833333332</v>
      </c>
      <c r="F181" s="21">
        <f t="shared" si="4"/>
        <v>877.30128393115945</v>
      </c>
      <c r="G181" s="21">
        <f t="shared" si="5"/>
        <v>185.30128393115919</v>
      </c>
      <c r="H181" s="21">
        <v>239.1189558333333</v>
      </c>
      <c r="I181" s="18">
        <v>0</v>
      </c>
      <c r="J181" s="18">
        <v>41.032497916666657</v>
      </c>
      <c r="K181" s="18">
        <v>1.6674208333333331</v>
      </c>
      <c r="L181" s="18">
        <v>0.51945666666666657</v>
      </c>
    </row>
    <row r="182" spans="1:12">
      <c r="A182" s="39">
        <v>40630</v>
      </c>
      <c r="B182" s="39"/>
      <c r="C182" s="18">
        <v>1.9531400000000001</v>
      </c>
      <c r="D182" s="18">
        <v>6.2332999999999998</v>
      </c>
      <c r="E182" s="18">
        <v>6.9494112499999998</v>
      </c>
      <c r="F182" s="21">
        <f t="shared" si="4"/>
        <v>884.25069518115947</v>
      </c>
      <c r="G182" s="21">
        <f t="shared" si="5"/>
        <v>188.25069518115919</v>
      </c>
      <c r="H182" s="21">
        <v>225.76311291666661</v>
      </c>
      <c r="I182" s="18">
        <v>0</v>
      </c>
      <c r="J182" s="18">
        <v>41.111215833333333</v>
      </c>
      <c r="K182" s="18">
        <v>3.0012995833333327</v>
      </c>
      <c r="L182" s="18">
        <v>0.73410583333333346</v>
      </c>
    </row>
    <row r="183" spans="1:12">
      <c r="A183" s="48">
        <v>40631</v>
      </c>
      <c r="B183" s="39"/>
      <c r="C183" s="18">
        <v>0.6371</v>
      </c>
      <c r="D183" s="18">
        <v>4.0526349999999995</v>
      </c>
      <c r="E183" s="18">
        <v>3.7608716666666679</v>
      </c>
      <c r="F183" s="49">
        <f t="shared" si="4"/>
        <v>888.01156684782609</v>
      </c>
      <c r="G183" s="49">
        <f t="shared" si="5"/>
        <v>188.01156684782586</v>
      </c>
      <c r="H183" s="21">
        <v>100.07814958333334</v>
      </c>
      <c r="I183" s="18">
        <v>0</v>
      </c>
      <c r="J183" s="18">
        <v>58.230150000000002</v>
      </c>
      <c r="K183" s="18">
        <v>1.4847149999999998</v>
      </c>
      <c r="L183" s="18">
        <v>0.41713499999999998</v>
      </c>
    </row>
    <row r="184" spans="1:12">
      <c r="A184" s="39">
        <v>40632</v>
      </c>
      <c r="B184" s="39"/>
      <c r="C184" s="18">
        <v>0.14011999999999999</v>
      </c>
      <c r="D184" s="18">
        <v>5.5976999999999997</v>
      </c>
      <c r="E184" s="18">
        <v>5.2888579166666672</v>
      </c>
      <c r="F184" s="21">
        <f t="shared" si="4"/>
        <v>893.30042476449273</v>
      </c>
      <c r="G184" s="21">
        <f t="shared" si="5"/>
        <v>189.30042476449253</v>
      </c>
      <c r="H184" s="21">
        <v>261.78701749999999</v>
      </c>
      <c r="I184" s="18">
        <v>0</v>
      </c>
      <c r="J184" s="18">
        <v>45.285940833333342</v>
      </c>
      <c r="K184" s="18">
        <v>1.9443262499999996</v>
      </c>
      <c r="L184" s="18">
        <v>0.98745666666666654</v>
      </c>
    </row>
    <row r="185" spans="1:12">
      <c r="A185" s="39">
        <v>40633</v>
      </c>
      <c r="B185" s="39"/>
      <c r="C185" s="18">
        <v>1.22593</v>
      </c>
      <c r="D185" s="18">
        <v>8.5700050000000001</v>
      </c>
      <c r="E185" s="18">
        <v>8.1823412500000021</v>
      </c>
      <c r="F185" s="21">
        <f t="shared" si="4"/>
        <v>901.48276601449277</v>
      </c>
      <c r="G185" s="21">
        <f t="shared" si="5"/>
        <v>193.48276601449254</v>
      </c>
      <c r="H185" s="21">
        <v>262.97323875000001</v>
      </c>
      <c r="I185" s="18">
        <v>0</v>
      </c>
      <c r="J185" s="18">
        <v>36.733999166666671</v>
      </c>
      <c r="K185" s="18">
        <v>1.5206608333333334</v>
      </c>
      <c r="L185" s="18">
        <v>0.67098124999999997</v>
      </c>
    </row>
    <row r="186" spans="1:12">
      <c r="A186" s="39">
        <v>40634</v>
      </c>
      <c r="B186" s="39"/>
      <c r="C186" s="18">
        <v>3.3298800000000002</v>
      </c>
      <c r="D186" s="18">
        <v>9.8915199999999999</v>
      </c>
      <c r="E186" s="18">
        <v>9.5255325000000024</v>
      </c>
      <c r="F186" s="21">
        <f t="shared" si="4"/>
        <v>911.00829851449282</v>
      </c>
      <c r="G186" s="21">
        <f t="shared" si="5"/>
        <v>199.00829851449254</v>
      </c>
      <c r="H186" s="21">
        <v>263.55548916666675</v>
      </c>
      <c r="I186" s="18">
        <v>0</v>
      </c>
      <c r="J186" s="18">
        <v>37.410433750000003</v>
      </c>
      <c r="K186" s="18">
        <v>1.8783466666666671</v>
      </c>
      <c r="L186" s="18">
        <v>0.41731916666666663</v>
      </c>
    </row>
    <row r="187" spans="1:12">
      <c r="A187" s="39">
        <v>40635</v>
      </c>
      <c r="B187" s="39"/>
      <c r="C187" s="18">
        <v>5.0805699999999998</v>
      </c>
      <c r="D187" s="18">
        <v>9.7070249999999998</v>
      </c>
      <c r="E187" s="18">
        <v>9.0131083333333333</v>
      </c>
      <c r="F187" s="21">
        <f t="shared" si="4"/>
        <v>920.02140684782614</v>
      </c>
      <c r="G187" s="21">
        <f t="shared" si="5"/>
        <v>204.02140684782586</v>
      </c>
      <c r="H187" s="21">
        <v>115.74845375000001</v>
      </c>
      <c r="I187" s="18">
        <v>0</v>
      </c>
      <c r="J187" s="18">
        <v>62.683018750000024</v>
      </c>
      <c r="K187" s="18">
        <v>0.97451083333333333</v>
      </c>
      <c r="L187" s="18">
        <v>0.2734625</v>
      </c>
    </row>
    <row r="188" spans="1:12">
      <c r="A188" s="39">
        <v>40636</v>
      </c>
      <c r="B188" s="39"/>
      <c r="C188" s="18">
        <v>5.2599099999999996</v>
      </c>
      <c r="D188" s="18">
        <v>6.7076799999999999</v>
      </c>
      <c r="E188" s="18">
        <v>6.0917362500000012</v>
      </c>
      <c r="F188" s="21">
        <f t="shared" si="4"/>
        <v>926.1131430978262</v>
      </c>
      <c r="G188" s="21">
        <f t="shared" si="5"/>
        <v>206.11314309782585</v>
      </c>
      <c r="H188" s="21">
        <v>16.36467</v>
      </c>
      <c r="I188" s="18">
        <v>20</v>
      </c>
      <c r="J188" s="18">
        <v>86.685272916666676</v>
      </c>
      <c r="K188" s="18">
        <v>1.4131275000000001</v>
      </c>
      <c r="L188" s="18">
        <v>0.43732083333333333</v>
      </c>
    </row>
    <row r="189" spans="1:12">
      <c r="A189" s="39">
        <v>40637</v>
      </c>
      <c r="B189" s="39"/>
      <c r="C189" s="18">
        <v>3.7195900000000002</v>
      </c>
      <c r="D189" s="18">
        <v>6.6699299999999999</v>
      </c>
      <c r="E189" s="18">
        <v>6.5848583333333357</v>
      </c>
      <c r="F189" s="21">
        <f t="shared" si="4"/>
        <v>932.69800143115958</v>
      </c>
      <c r="G189" s="21">
        <f t="shared" si="5"/>
        <v>208.69800143115918</v>
      </c>
      <c r="H189" s="21">
        <v>268.09476083333334</v>
      </c>
      <c r="I189" s="18">
        <v>0</v>
      </c>
      <c r="J189" s="18">
        <v>61.784161250000011</v>
      </c>
      <c r="K189" s="18">
        <v>2.2695341666666669</v>
      </c>
      <c r="L189" s="18">
        <v>1.0022854166666668</v>
      </c>
    </row>
    <row r="190" spans="1:12">
      <c r="A190" s="39">
        <v>40638</v>
      </c>
      <c r="B190" s="39"/>
      <c r="C190" s="18">
        <v>3.3799600000000001</v>
      </c>
      <c r="D190" s="18">
        <v>7.93858</v>
      </c>
      <c r="E190" s="18">
        <v>7.7548999999999992</v>
      </c>
      <c r="F190" s="21">
        <f t="shared" si="4"/>
        <v>940.4529014311596</v>
      </c>
      <c r="G190" s="21">
        <f t="shared" si="5"/>
        <v>212.45290143115918</v>
      </c>
      <c r="H190" s="21">
        <v>286.40808708333333</v>
      </c>
      <c r="I190" s="18">
        <v>0</v>
      </c>
      <c r="J190" s="18">
        <v>56.039675416666661</v>
      </c>
      <c r="K190" s="18">
        <v>2.3956466666666669</v>
      </c>
      <c r="L190" s="18">
        <v>0.83142750000000021</v>
      </c>
    </row>
    <row r="191" spans="1:12">
      <c r="A191" s="39">
        <v>40639</v>
      </c>
      <c r="B191" s="39"/>
      <c r="C191" s="18">
        <v>1.4481999999999999</v>
      </c>
      <c r="D191" s="18">
        <v>8.7616200000000006</v>
      </c>
      <c r="E191" s="18">
        <v>9.8949058333333344</v>
      </c>
      <c r="F191" s="21">
        <f t="shared" si="4"/>
        <v>950.34780726449299</v>
      </c>
      <c r="G191" s="21">
        <f t="shared" si="5"/>
        <v>218.3478072644925</v>
      </c>
      <c r="H191" s="21">
        <v>239.45202833333329</v>
      </c>
      <c r="I191" s="18">
        <v>3</v>
      </c>
      <c r="J191" s="18">
        <v>50.22738291666667</v>
      </c>
      <c r="K191" s="18">
        <v>1.5842845833333339</v>
      </c>
      <c r="L191" s="18">
        <v>0.39421541666666665</v>
      </c>
    </row>
    <row r="192" spans="1:12">
      <c r="A192" s="39">
        <v>40640</v>
      </c>
      <c r="B192" s="39"/>
      <c r="C192" s="18">
        <v>9.92333</v>
      </c>
      <c r="D192" s="18">
        <v>13.325275</v>
      </c>
      <c r="E192" s="18">
        <v>12.934512499999999</v>
      </c>
      <c r="F192" s="21">
        <f t="shared" si="4"/>
        <v>963.28231976449297</v>
      </c>
      <c r="G192" s="21">
        <f t="shared" si="5"/>
        <v>227.28231976449251</v>
      </c>
      <c r="H192" s="21">
        <v>77.908333750000011</v>
      </c>
      <c r="I192" s="18">
        <v>14.5</v>
      </c>
      <c r="J192" s="18">
        <v>76.455099583333336</v>
      </c>
      <c r="K192" s="18">
        <v>1.6467337499999999</v>
      </c>
      <c r="L192" s="18">
        <v>0.32199249999999996</v>
      </c>
    </row>
    <row r="193" spans="1:12">
      <c r="A193" s="39">
        <v>40641</v>
      </c>
      <c r="B193" s="39"/>
      <c r="C193" s="18">
        <v>5.2762799999999999</v>
      </c>
      <c r="D193" s="18">
        <v>9.1186499999999988</v>
      </c>
      <c r="E193" s="18">
        <v>8.4792729166666678</v>
      </c>
      <c r="F193" s="21">
        <f t="shared" si="4"/>
        <v>971.76159268115964</v>
      </c>
      <c r="G193" s="21">
        <f t="shared" si="5"/>
        <v>231.76159268115919</v>
      </c>
      <c r="H193" s="21">
        <v>205.83456833333329</v>
      </c>
      <c r="I193" s="18">
        <v>9.5</v>
      </c>
      <c r="J193" s="18">
        <v>82.963044166666677</v>
      </c>
      <c r="K193" s="18">
        <v>1.4830741666666667</v>
      </c>
      <c r="L193" s="18">
        <v>0.44599166666666662</v>
      </c>
    </row>
    <row r="194" spans="1:12">
      <c r="A194" s="39">
        <v>40642</v>
      </c>
      <c r="B194" s="39"/>
      <c r="C194" s="18">
        <v>2.08473</v>
      </c>
      <c r="D194" s="18">
        <v>9.027099999999999</v>
      </c>
      <c r="E194" s="18">
        <v>9.3196758333333332</v>
      </c>
      <c r="F194" s="21">
        <f t="shared" si="4"/>
        <v>981.08126851449299</v>
      </c>
      <c r="G194" s="21">
        <f t="shared" si="5"/>
        <v>237.08126851449251</v>
      </c>
      <c r="H194" s="21">
        <v>269.64278458333337</v>
      </c>
      <c r="I194" s="18">
        <v>0</v>
      </c>
      <c r="J194" s="18">
        <v>45.114396249999999</v>
      </c>
      <c r="K194" s="18">
        <v>1.4287274999999997</v>
      </c>
      <c r="L194" s="18">
        <v>0.35611708333333331</v>
      </c>
    </row>
    <row r="195" spans="1:12">
      <c r="A195" s="39">
        <v>40643</v>
      </c>
      <c r="B195" s="39"/>
      <c r="C195" s="18">
        <v>5.90428</v>
      </c>
      <c r="D195" s="18">
        <v>11.995990000000001</v>
      </c>
      <c r="E195" s="18">
        <v>11.464179583333332</v>
      </c>
      <c r="F195" s="21">
        <f t="shared" si="4"/>
        <v>992.54544809782635</v>
      </c>
      <c r="G195" s="21">
        <f t="shared" si="5"/>
        <v>244.54544809782584</v>
      </c>
      <c r="H195" s="21">
        <v>264.50094666666661</v>
      </c>
      <c r="I195" s="18">
        <v>0</v>
      </c>
      <c r="J195" s="18">
        <v>39.493104166666662</v>
      </c>
      <c r="K195" s="18">
        <v>1.7911487499999996</v>
      </c>
      <c r="L195" s="18">
        <v>0.39375791666666665</v>
      </c>
    </row>
    <row r="196" spans="1:12">
      <c r="A196" s="39">
        <v>40644</v>
      </c>
      <c r="B196" s="39"/>
      <c r="C196" s="18">
        <v>5.1931200000000004</v>
      </c>
      <c r="D196" s="18">
        <v>8.0427700000000009</v>
      </c>
      <c r="E196" s="18">
        <v>7.5321299999999987</v>
      </c>
      <c r="F196" s="21">
        <f t="shared" si="4"/>
        <v>1000.0775780978264</v>
      </c>
      <c r="G196" s="21">
        <f t="shared" si="5"/>
        <v>248.07757809782584</v>
      </c>
      <c r="H196" s="21">
        <v>276.34071791666673</v>
      </c>
      <c r="I196" s="18">
        <v>0</v>
      </c>
      <c r="J196" s="18">
        <v>50.209337916666676</v>
      </c>
      <c r="K196" s="18">
        <v>2.143265833333333</v>
      </c>
      <c r="L196" s="18">
        <v>0.87058791666666668</v>
      </c>
    </row>
    <row r="197" spans="1:12">
      <c r="A197" s="48">
        <v>40645</v>
      </c>
      <c r="B197" s="39"/>
      <c r="C197" s="18">
        <v>1.50773</v>
      </c>
      <c r="D197" s="18">
        <v>7.7369400000000006</v>
      </c>
      <c r="E197" s="18">
        <v>8.6450870833333351</v>
      </c>
      <c r="F197" s="49">
        <f t="shared" si="4"/>
        <v>1008.7226651811598</v>
      </c>
      <c r="G197" s="49">
        <f t="shared" si="5"/>
        <v>252.72266518115916</v>
      </c>
      <c r="H197" s="21">
        <v>302.97930916666672</v>
      </c>
      <c r="I197" s="18">
        <v>0</v>
      </c>
      <c r="J197" s="18">
        <v>24.88334875</v>
      </c>
      <c r="K197" s="18">
        <v>1.8189895833333329</v>
      </c>
      <c r="L197" s="18">
        <v>0.65945708333333308</v>
      </c>
    </row>
    <row r="198" spans="1:12">
      <c r="A198" s="39">
        <v>40646</v>
      </c>
      <c r="B198" s="39"/>
      <c r="C198" s="18">
        <v>3.0880100000000001</v>
      </c>
      <c r="D198" s="18">
        <v>9.224594999999999</v>
      </c>
      <c r="E198" s="18">
        <v>9.6678395833333344</v>
      </c>
      <c r="F198" s="21">
        <f t="shared" si="4"/>
        <v>1018.3905047644931</v>
      </c>
      <c r="G198" s="21">
        <f t="shared" si="5"/>
        <v>258.3905047644925</v>
      </c>
      <c r="H198" s="21">
        <v>278.61935791666662</v>
      </c>
      <c r="I198" s="18">
        <v>0</v>
      </c>
      <c r="J198" s="18">
        <v>38.673765416666676</v>
      </c>
      <c r="K198" s="18">
        <v>1.7746529166666669</v>
      </c>
      <c r="L198" s="18">
        <v>0.53586130434782586</v>
      </c>
    </row>
    <row r="199" spans="1:12">
      <c r="A199" s="39">
        <v>40647</v>
      </c>
      <c r="B199" s="39"/>
      <c r="C199" s="18">
        <v>1.64869</v>
      </c>
      <c r="D199" s="18">
        <v>10.26141</v>
      </c>
      <c r="E199" s="18">
        <v>10.655977083333333</v>
      </c>
      <c r="F199" s="21">
        <f t="shared" si="4"/>
        <v>1029.0464818478265</v>
      </c>
      <c r="G199" s="21">
        <f t="shared" si="5"/>
        <v>265.04648184782582</v>
      </c>
      <c r="H199" s="21">
        <v>279.06698375000002</v>
      </c>
      <c r="I199" s="18">
        <v>0</v>
      </c>
      <c r="J199" s="18">
        <v>45.302302083333331</v>
      </c>
      <c r="K199" s="18">
        <v>1.6904891666666666</v>
      </c>
      <c r="L199" s="18">
        <v>0.51794043478260865</v>
      </c>
    </row>
    <row r="200" spans="1:12">
      <c r="A200" s="39">
        <v>40648</v>
      </c>
      <c r="B200" s="39"/>
      <c r="C200" s="18">
        <v>8.9606100000000009</v>
      </c>
      <c r="D200" s="18">
        <v>15.328030000000002</v>
      </c>
      <c r="E200" s="18">
        <v>15.130872083333331</v>
      </c>
      <c r="F200" s="21">
        <f t="shared" si="4"/>
        <v>1044.1773539311598</v>
      </c>
      <c r="G200" s="21">
        <f t="shared" si="5"/>
        <v>276.17735393115913</v>
      </c>
      <c r="H200" s="21">
        <v>250.64410666666672</v>
      </c>
      <c r="I200" s="18">
        <v>0</v>
      </c>
      <c r="J200" s="18">
        <v>71.489298333333352</v>
      </c>
      <c r="K200" s="18">
        <v>1.5557541666666668</v>
      </c>
      <c r="L200" s="18">
        <v>0.35646041666666667</v>
      </c>
    </row>
    <row r="201" spans="1:12">
      <c r="A201" s="39">
        <v>40649</v>
      </c>
      <c r="B201" s="39"/>
      <c r="C201" s="18">
        <v>6.0247200000000003</v>
      </c>
      <c r="D201" s="18">
        <v>9.8632299999999997</v>
      </c>
      <c r="E201" s="18">
        <v>10.3794375</v>
      </c>
      <c r="F201" s="21">
        <f t="shared" si="4"/>
        <v>1054.5567914311598</v>
      </c>
      <c r="G201" s="21">
        <f t="shared" si="5"/>
        <v>282.55679143115913</v>
      </c>
      <c r="H201" s="21">
        <v>230.80572624999999</v>
      </c>
      <c r="I201" s="18">
        <v>0</v>
      </c>
      <c r="J201" s="18">
        <v>67.111682083333321</v>
      </c>
      <c r="K201" s="18">
        <v>2.2219445833333338</v>
      </c>
      <c r="L201" s="18">
        <v>0.90939124999999976</v>
      </c>
    </row>
    <row r="202" spans="1:12">
      <c r="A202" s="39">
        <v>40650</v>
      </c>
      <c r="B202" s="39"/>
      <c r="C202" s="18">
        <v>6.8570200000000003</v>
      </c>
      <c r="D202" s="18">
        <v>10.825530000000001</v>
      </c>
      <c r="E202" s="18">
        <v>9.8991716666666676</v>
      </c>
      <c r="F202" s="21">
        <f t="shared" ref="F202:F256" si="6">F201+($E202-$F$2)</f>
        <v>1064.4559630978265</v>
      </c>
      <c r="G202" s="21">
        <f t="shared" ref="G202:G256" si="7">G201+($E202-$G$2)</f>
        <v>288.45596309782582</v>
      </c>
      <c r="H202" s="21">
        <v>272.29589541666661</v>
      </c>
      <c r="I202" s="18">
        <v>0</v>
      </c>
      <c r="J202" s="18">
        <v>66.31099833333333</v>
      </c>
      <c r="K202" s="18">
        <v>2.3926920833333329</v>
      </c>
      <c r="L202" s="18">
        <v>1.1090462499999998</v>
      </c>
    </row>
    <row r="203" spans="1:12">
      <c r="A203" s="39">
        <v>40651</v>
      </c>
      <c r="B203" s="39"/>
      <c r="C203" s="18">
        <v>3.9507400000000001</v>
      </c>
      <c r="D203" s="18">
        <v>6.1818150000000003</v>
      </c>
      <c r="E203" s="18">
        <v>6.8230533333333332</v>
      </c>
      <c r="F203" s="21">
        <f t="shared" si="6"/>
        <v>1071.2790164311598</v>
      </c>
      <c r="G203" s="21">
        <f t="shared" si="7"/>
        <v>291.27901643115916</v>
      </c>
      <c r="H203" s="21">
        <v>164.3494104166667</v>
      </c>
      <c r="I203" s="18">
        <v>0.5</v>
      </c>
      <c r="J203" s="18">
        <v>68.970218750000001</v>
      </c>
      <c r="K203" s="18">
        <v>3.5045079166666668</v>
      </c>
      <c r="L203" s="18">
        <v>1.0560766666666666</v>
      </c>
    </row>
    <row r="204" spans="1:12">
      <c r="A204" s="39">
        <v>40652</v>
      </c>
      <c r="B204" s="39"/>
      <c r="C204" s="18">
        <v>4.2030799999999999</v>
      </c>
      <c r="D204" s="18">
        <v>7.2258699999999996</v>
      </c>
      <c r="E204" s="18">
        <v>6.8450433333333329</v>
      </c>
      <c r="F204" s="21">
        <f t="shared" si="6"/>
        <v>1078.124059764493</v>
      </c>
      <c r="G204" s="21">
        <f t="shared" si="7"/>
        <v>294.12405976449247</v>
      </c>
      <c r="H204" s="21">
        <v>282.44311333333332</v>
      </c>
      <c r="I204" s="18">
        <v>0</v>
      </c>
      <c r="J204" s="18">
        <v>62.818430416666651</v>
      </c>
      <c r="K204" s="18">
        <v>3.2415387499999997</v>
      </c>
      <c r="L204" s="18">
        <v>1.069027916666667</v>
      </c>
    </row>
    <row r="205" spans="1:12">
      <c r="A205" s="39">
        <v>40653</v>
      </c>
      <c r="B205" s="39"/>
      <c r="C205" s="18">
        <v>2.4459499999999998</v>
      </c>
      <c r="D205" s="18">
        <v>9.2943750000000005</v>
      </c>
      <c r="E205" s="18">
        <v>8.9155383333333358</v>
      </c>
      <c r="F205" s="21">
        <f t="shared" si="6"/>
        <v>1087.0395980978265</v>
      </c>
      <c r="G205" s="21">
        <f t="shared" si="7"/>
        <v>299.03959809782583</v>
      </c>
      <c r="H205" s="21">
        <v>293.57691750000004</v>
      </c>
      <c r="I205" s="18">
        <v>0</v>
      </c>
      <c r="J205" s="18">
        <v>52.714761666666668</v>
      </c>
      <c r="K205" s="18">
        <v>1.47151125</v>
      </c>
      <c r="L205" s="18">
        <v>0.58306416666666661</v>
      </c>
    </row>
    <row r="206" spans="1:12">
      <c r="A206" s="39">
        <v>40654</v>
      </c>
      <c r="B206" s="39"/>
      <c r="C206" s="18">
        <v>3.6407699999999998</v>
      </c>
      <c r="D206" s="18">
        <v>10.321949999999999</v>
      </c>
      <c r="E206" s="18">
        <v>10.957837499999998</v>
      </c>
      <c r="F206" s="21">
        <f t="shared" si="6"/>
        <v>1097.9974355978266</v>
      </c>
      <c r="G206" s="21">
        <f t="shared" si="7"/>
        <v>305.99743559782581</v>
      </c>
      <c r="H206" s="21">
        <v>230.15151958333334</v>
      </c>
      <c r="I206" s="18">
        <v>0</v>
      </c>
      <c r="J206" s="18">
        <v>40.28920750000001</v>
      </c>
      <c r="K206" s="18">
        <v>1.4414799999999997</v>
      </c>
      <c r="L206" s="18">
        <v>0.41890249999999996</v>
      </c>
    </row>
    <row r="207" spans="1:12">
      <c r="A207" s="39">
        <v>40655</v>
      </c>
      <c r="B207" s="39"/>
      <c r="C207" s="18">
        <v>5.9338499999999996</v>
      </c>
      <c r="D207" s="18">
        <v>10.541879999999999</v>
      </c>
      <c r="E207" s="18">
        <v>11.745117916666665</v>
      </c>
      <c r="F207" s="21">
        <f t="shared" si="6"/>
        <v>1109.7425535144932</v>
      </c>
      <c r="G207" s="21">
        <f t="shared" si="7"/>
        <v>313.7425535144925</v>
      </c>
      <c r="H207" s="21">
        <v>43.349865000000015</v>
      </c>
      <c r="I207" s="18">
        <v>5</v>
      </c>
      <c r="J207" s="18">
        <v>77.283605416666674</v>
      </c>
      <c r="K207" s="18">
        <v>2.5642979166666664</v>
      </c>
      <c r="L207" s="18">
        <v>0.84801124999999999</v>
      </c>
    </row>
    <row r="208" spans="1:12">
      <c r="A208" s="39">
        <v>40656</v>
      </c>
      <c r="B208" s="39"/>
      <c r="C208" s="18">
        <v>5.03925</v>
      </c>
      <c r="D208" s="18">
        <v>8.4952900000000007</v>
      </c>
      <c r="E208" s="18">
        <v>7.7606358333333345</v>
      </c>
      <c r="F208" s="21">
        <f t="shared" si="6"/>
        <v>1117.5031893478265</v>
      </c>
      <c r="G208" s="21">
        <f t="shared" si="7"/>
        <v>317.50318934782581</v>
      </c>
      <c r="H208" s="21">
        <v>282.75804208333335</v>
      </c>
      <c r="I208" s="18">
        <v>0.5</v>
      </c>
      <c r="J208" s="18">
        <v>66.233602083333352</v>
      </c>
      <c r="K208" s="18">
        <v>2.4350116666666675</v>
      </c>
      <c r="L208" s="18">
        <v>1.10694</v>
      </c>
    </row>
    <row r="209" spans="1:12">
      <c r="A209" s="39">
        <v>40657</v>
      </c>
      <c r="B209" s="39"/>
      <c r="C209" s="18">
        <v>5.4610099999999999</v>
      </c>
      <c r="D209" s="18">
        <v>9.3688000000000002</v>
      </c>
      <c r="E209" s="18">
        <v>8.9104799999999997</v>
      </c>
      <c r="F209" s="21">
        <f t="shared" si="6"/>
        <v>1126.4136693478265</v>
      </c>
      <c r="G209" s="21">
        <f t="shared" si="7"/>
        <v>322.41366934782582</v>
      </c>
      <c r="H209" s="21">
        <v>231.96085166666663</v>
      </c>
      <c r="I209" s="18">
        <v>6</v>
      </c>
      <c r="J209" s="18">
        <v>61.454199166666662</v>
      </c>
      <c r="K209" s="18">
        <v>2.0192699999999992</v>
      </c>
      <c r="L209" s="18">
        <v>0.76705749999999984</v>
      </c>
    </row>
    <row r="210" spans="1:12">
      <c r="A210" s="39">
        <v>40658</v>
      </c>
      <c r="B210" s="39"/>
      <c r="C210" s="18">
        <v>7.0751600000000003</v>
      </c>
      <c r="D210" s="18">
        <v>12.333080000000001</v>
      </c>
      <c r="E210" s="18">
        <v>11.99106041666667</v>
      </c>
      <c r="F210" s="21">
        <f t="shared" si="6"/>
        <v>1138.4047297644931</v>
      </c>
      <c r="G210" s="21">
        <f t="shared" si="7"/>
        <v>330.40472976449246</v>
      </c>
      <c r="H210" s="21">
        <v>285.23493791666664</v>
      </c>
      <c r="I210" s="18">
        <v>0</v>
      </c>
      <c r="J210" s="18">
        <v>40.615602499999994</v>
      </c>
      <c r="K210" s="18">
        <v>2.2512845833333337</v>
      </c>
      <c r="L210" s="18">
        <v>0.94877749999999983</v>
      </c>
    </row>
    <row r="211" spans="1:12">
      <c r="A211" s="48">
        <v>40659</v>
      </c>
      <c r="B211" s="39"/>
      <c r="C211" s="18">
        <v>10.79935</v>
      </c>
      <c r="D211" s="18">
        <v>16.304225000000002</v>
      </c>
      <c r="E211" s="18">
        <v>18.726577500000001</v>
      </c>
      <c r="F211" s="49">
        <f t="shared" si="6"/>
        <v>1157.1313072644932</v>
      </c>
      <c r="G211" s="49">
        <f t="shared" si="7"/>
        <v>345.13130726449248</v>
      </c>
      <c r="H211" s="21">
        <v>266.83409958333334</v>
      </c>
      <c r="I211" s="18">
        <v>0</v>
      </c>
      <c r="J211" s="18">
        <v>42.843730833333332</v>
      </c>
      <c r="K211" s="18">
        <v>4.821040833333333</v>
      </c>
      <c r="L211" s="18">
        <v>1.2055120833333335</v>
      </c>
    </row>
    <row r="212" spans="1:12">
      <c r="A212" s="39">
        <v>40660</v>
      </c>
      <c r="B212" s="39"/>
      <c r="C212" s="18">
        <v>6.20052</v>
      </c>
      <c r="D212" s="18">
        <v>12.555850000000001</v>
      </c>
      <c r="E212" s="18">
        <v>12.505662083333334</v>
      </c>
      <c r="F212" s="21">
        <f t="shared" si="6"/>
        <v>1169.6369693478266</v>
      </c>
      <c r="G212" s="21">
        <f t="shared" si="7"/>
        <v>353.63696934782581</v>
      </c>
      <c r="H212" s="21">
        <v>163.28899833333332</v>
      </c>
      <c r="I212" s="18">
        <v>0</v>
      </c>
      <c r="J212" s="18">
        <v>62.298014999999985</v>
      </c>
      <c r="K212" s="18">
        <v>2.3933912500000001</v>
      </c>
      <c r="L212" s="18">
        <v>0.83228874999999991</v>
      </c>
    </row>
    <row r="213" spans="1:12">
      <c r="A213" s="39">
        <v>40661</v>
      </c>
      <c r="B213" s="39"/>
      <c r="C213" s="18">
        <v>5.2640099999999999</v>
      </c>
      <c r="D213" s="18">
        <v>8.4241799999999998</v>
      </c>
      <c r="E213" s="18">
        <v>8.0567495833333336</v>
      </c>
      <c r="F213" s="21">
        <f t="shared" si="6"/>
        <v>1177.69371893116</v>
      </c>
      <c r="G213" s="21">
        <f t="shared" si="7"/>
        <v>357.69371893115914</v>
      </c>
      <c r="H213" s="21">
        <v>309.60901374999997</v>
      </c>
      <c r="I213" s="18">
        <v>0</v>
      </c>
      <c r="J213" s="18">
        <v>54.383851250000021</v>
      </c>
      <c r="K213" s="18">
        <v>2.9175629166666659</v>
      </c>
      <c r="L213" s="18">
        <v>1.2446737499999998</v>
      </c>
    </row>
    <row r="214" spans="1:12">
      <c r="A214" s="39">
        <v>40662</v>
      </c>
      <c r="B214" s="39"/>
      <c r="C214" s="18">
        <v>3.0888399999999998</v>
      </c>
      <c r="D214" s="18">
        <v>11.424355</v>
      </c>
      <c r="E214" s="18">
        <v>12.876739583333332</v>
      </c>
      <c r="F214" s="21">
        <f t="shared" si="6"/>
        <v>1190.5704585144933</v>
      </c>
      <c r="G214" s="21">
        <f t="shared" si="7"/>
        <v>366.57045851449249</v>
      </c>
      <c r="H214" s="21">
        <v>288.50191291666664</v>
      </c>
      <c r="I214" s="18">
        <v>0</v>
      </c>
      <c r="J214" s="18">
        <v>36.205294166666668</v>
      </c>
      <c r="K214" s="18">
        <v>1.8310329166666668</v>
      </c>
      <c r="L214" s="18">
        <v>0.40217583333333334</v>
      </c>
    </row>
    <row r="215" spans="1:12">
      <c r="A215" s="39">
        <v>40663</v>
      </c>
      <c r="B215" s="39"/>
      <c r="C215" s="18">
        <v>16.04083</v>
      </c>
      <c r="D215" s="18">
        <v>19.133155000000002</v>
      </c>
      <c r="E215" s="18">
        <v>19.469205833333334</v>
      </c>
      <c r="F215" s="21">
        <f t="shared" si="6"/>
        <v>1210.0396643478266</v>
      </c>
      <c r="G215" s="21">
        <f t="shared" si="7"/>
        <v>382.03966434782581</v>
      </c>
      <c r="H215" s="21">
        <v>125.10592333333334</v>
      </c>
      <c r="I215" s="18">
        <v>7.5</v>
      </c>
      <c r="J215" s="18">
        <v>63.476702500000016</v>
      </c>
      <c r="K215" s="18">
        <v>6.6769825000000003</v>
      </c>
      <c r="L215" s="18">
        <v>2.863022083333334</v>
      </c>
    </row>
    <row r="216" spans="1:12">
      <c r="A216" s="39">
        <v>40664</v>
      </c>
      <c r="B216" s="39"/>
      <c r="C216" s="18">
        <v>9.4349500000000006</v>
      </c>
      <c r="D216" s="18">
        <v>13.511000000000001</v>
      </c>
      <c r="E216" s="18">
        <v>13.892786666666668</v>
      </c>
      <c r="F216" s="21">
        <f t="shared" si="6"/>
        <v>1223.9324510144934</v>
      </c>
      <c r="G216" s="21">
        <f t="shared" si="7"/>
        <v>391.93245101449247</v>
      </c>
      <c r="H216" s="21">
        <v>275.26768333333331</v>
      </c>
      <c r="I216" s="18">
        <v>0</v>
      </c>
      <c r="J216" s="18">
        <v>54.858389166666655</v>
      </c>
      <c r="K216" s="18">
        <v>2.785555</v>
      </c>
      <c r="L216" s="18">
        <v>1.2783820833333335</v>
      </c>
    </row>
    <row r="217" spans="1:12">
      <c r="A217" s="39">
        <v>40665</v>
      </c>
      <c r="B217" s="39"/>
      <c r="C217" s="18">
        <v>8.1625800000000002</v>
      </c>
      <c r="D217" s="18">
        <v>13.327784999999999</v>
      </c>
      <c r="E217" s="18">
        <v>12.75586333333333</v>
      </c>
      <c r="F217" s="21">
        <f t="shared" si="6"/>
        <v>1236.6883143478267</v>
      </c>
      <c r="G217" s="21">
        <f t="shared" si="7"/>
        <v>400.68831434782578</v>
      </c>
      <c r="H217" s="21">
        <v>256.39892541666666</v>
      </c>
      <c r="I217" s="18">
        <v>0</v>
      </c>
      <c r="J217" s="18">
        <v>46.706785416666662</v>
      </c>
      <c r="K217" s="18">
        <v>1.2091212499999999</v>
      </c>
      <c r="L217" s="18">
        <v>0.52791666666666659</v>
      </c>
    </row>
    <row r="218" spans="1:12">
      <c r="A218" s="39">
        <v>40666</v>
      </c>
      <c r="B218" s="39"/>
      <c r="C218" s="18">
        <v>9.2800399999999996</v>
      </c>
      <c r="D218" s="18">
        <v>13.153359999999999</v>
      </c>
      <c r="E218" s="18">
        <v>12.332466250000001</v>
      </c>
      <c r="F218" s="21">
        <f t="shared" si="6"/>
        <v>1249.0207805978266</v>
      </c>
      <c r="G218" s="21">
        <f t="shared" si="7"/>
        <v>409.02078059782576</v>
      </c>
      <c r="H218" s="21">
        <v>167.48545874999999</v>
      </c>
      <c r="I218" s="18">
        <v>1</v>
      </c>
      <c r="J218" s="18">
        <v>58.106209583333332</v>
      </c>
      <c r="K218" s="18">
        <v>1.2574983333333336</v>
      </c>
      <c r="L218" s="18">
        <v>0.45555041666666662</v>
      </c>
    </row>
    <row r="219" spans="1:12">
      <c r="A219" s="39">
        <v>40667</v>
      </c>
      <c r="B219" s="39"/>
      <c r="C219" s="18">
        <v>5.3771500000000003</v>
      </c>
      <c r="D219" s="18">
        <v>11.753120000000001</v>
      </c>
      <c r="E219" s="18">
        <v>12.484363333333333</v>
      </c>
      <c r="F219" s="21">
        <f t="shared" si="6"/>
        <v>1261.5051439311599</v>
      </c>
      <c r="G219" s="21">
        <f t="shared" si="7"/>
        <v>417.50514393115907</v>
      </c>
      <c r="H219" s="21">
        <v>252.8155366666667</v>
      </c>
      <c r="I219" s="18">
        <v>0</v>
      </c>
      <c r="J219" s="18">
        <v>47.047070833333329</v>
      </c>
      <c r="K219" s="18">
        <v>1.4988645833333329</v>
      </c>
      <c r="L219" s="18">
        <v>0.64435083333333332</v>
      </c>
    </row>
    <row r="220" spans="1:12">
      <c r="A220" s="39">
        <v>40668</v>
      </c>
      <c r="B220" s="39"/>
      <c r="C220" s="18">
        <v>7.9978100000000003</v>
      </c>
      <c r="D220" s="18">
        <v>14.608285</v>
      </c>
      <c r="E220" s="18">
        <v>14.786949999999999</v>
      </c>
      <c r="F220" s="21">
        <f t="shared" si="6"/>
        <v>1276.2920939311598</v>
      </c>
      <c r="G220" s="21">
        <f t="shared" si="7"/>
        <v>428.29209393115906</v>
      </c>
      <c r="H220" s="21">
        <v>299.33121041666658</v>
      </c>
      <c r="I220" s="18">
        <v>0</v>
      </c>
      <c r="J220" s="18">
        <v>53.209893749999992</v>
      </c>
      <c r="K220" s="18">
        <v>1.7466070833333334</v>
      </c>
      <c r="L220" s="18">
        <v>1.1812495652173916</v>
      </c>
    </row>
    <row r="221" spans="1:12">
      <c r="A221" s="39">
        <v>40669</v>
      </c>
      <c r="B221" s="39"/>
      <c r="C221" s="18">
        <v>10.54242</v>
      </c>
      <c r="D221" s="18">
        <v>16.429760000000002</v>
      </c>
      <c r="E221" s="18">
        <v>15.314872916666667</v>
      </c>
      <c r="F221" s="21">
        <f t="shared" si="6"/>
        <v>1291.6069668478265</v>
      </c>
      <c r="G221" s="21">
        <f t="shared" si="7"/>
        <v>439.60696684782573</v>
      </c>
      <c r="H221" s="21">
        <v>187.63575708333335</v>
      </c>
      <c r="I221" s="18">
        <v>0</v>
      </c>
      <c r="J221" s="18">
        <v>73.558858333333333</v>
      </c>
      <c r="K221" s="18">
        <v>1.6429737500000001</v>
      </c>
      <c r="L221" s="18">
        <v>0.58434875000000008</v>
      </c>
    </row>
    <row r="222" spans="1:12">
      <c r="A222" s="39">
        <v>40670</v>
      </c>
      <c r="B222" s="39"/>
      <c r="C222" s="18">
        <v>12.014519999999999</v>
      </c>
      <c r="D222" s="18">
        <v>17.542210000000001</v>
      </c>
      <c r="E222" s="18">
        <v>16.845002916666669</v>
      </c>
      <c r="F222" s="21">
        <f t="shared" si="6"/>
        <v>1308.4519697644932</v>
      </c>
      <c r="G222" s="21">
        <f t="shared" si="7"/>
        <v>452.45196976449239</v>
      </c>
      <c r="H222" s="21">
        <v>247.33379875</v>
      </c>
      <c r="I222" s="18">
        <v>0</v>
      </c>
      <c r="J222" s="18">
        <v>76.9111525</v>
      </c>
      <c r="K222" s="18">
        <v>0.88553416666666662</v>
      </c>
      <c r="L222" s="18">
        <v>0.4055233333333334</v>
      </c>
    </row>
    <row r="223" spans="1:12">
      <c r="A223" s="39">
        <v>40671</v>
      </c>
      <c r="B223" s="39"/>
      <c r="C223" s="18">
        <v>10.354419999999999</v>
      </c>
      <c r="D223" s="18">
        <v>16.350660000000001</v>
      </c>
      <c r="E223" s="18">
        <v>16.258656250000001</v>
      </c>
      <c r="F223" s="21">
        <f t="shared" si="6"/>
        <v>1324.7106260144933</v>
      </c>
      <c r="G223" s="21">
        <f t="shared" si="7"/>
        <v>464.71062601449239</v>
      </c>
      <c r="H223" s="21">
        <v>281.1780016666666</v>
      </c>
      <c r="I223" s="18">
        <v>0</v>
      </c>
      <c r="J223" s="18">
        <v>75.275841249999999</v>
      </c>
      <c r="K223" s="18">
        <v>0.69435208333333331</v>
      </c>
      <c r="L223" s="18">
        <v>0.34883521739130435</v>
      </c>
    </row>
    <row r="224" spans="1:12">
      <c r="A224" s="48">
        <v>40672</v>
      </c>
      <c r="B224" s="39"/>
      <c r="C224" s="18">
        <v>14.37618</v>
      </c>
      <c r="D224" s="18">
        <v>19.981314999999999</v>
      </c>
      <c r="E224" s="18">
        <v>21.151008749999999</v>
      </c>
      <c r="F224" s="49">
        <f t="shared" si="6"/>
        <v>1345.8616347644934</v>
      </c>
      <c r="G224" s="49">
        <f t="shared" si="7"/>
        <v>481.86163476449241</v>
      </c>
      <c r="H224" s="21">
        <v>178.53751666666668</v>
      </c>
      <c r="I224" s="18">
        <v>1</v>
      </c>
      <c r="J224" s="18">
        <v>70.713479583333338</v>
      </c>
      <c r="K224" s="18">
        <v>3.0043474999999997</v>
      </c>
      <c r="L224" s="18">
        <v>0.87692458333333312</v>
      </c>
    </row>
    <row r="225" spans="1:12">
      <c r="A225" s="39">
        <v>40673</v>
      </c>
      <c r="B225" s="39"/>
      <c r="C225" s="18">
        <v>20.22447</v>
      </c>
      <c r="D225" s="18">
        <v>21.456870000000002</v>
      </c>
      <c r="E225" s="18">
        <v>21.565803333333331</v>
      </c>
      <c r="F225" s="21">
        <f t="shared" si="6"/>
        <v>1367.4274380978268</v>
      </c>
      <c r="G225" s="21">
        <f t="shared" si="7"/>
        <v>499.42743809782576</v>
      </c>
      <c r="H225" s="21">
        <v>218.66041124999995</v>
      </c>
      <c r="I225" s="18">
        <v>12</v>
      </c>
      <c r="J225" s="18">
        <v>79.092875416666672</v>
      </c>
      <c r="K225" s="18">
        <v>4.9092466666666672</v>
      </c>
      <c r="L225" s="18">
        <v>2.2020529166666667</v>
      </c>
    </row>
    <row r="226" spans="1:12">
      <c r="A226" s="39">
        <v>40674</v>
      </c>
      <c r="B226" s="39"/>
      <c r="C226" s="18">
        <v>12.98709</v>
      </c>
      <c r="D226" s="18">
        <v>17.918040000000001</v>
      </c>
      <c r="E226" s="18">
        <v>20.456327083333338</v>
      </c>
      <c r="F226" s="21">
        <f t="shared" si="6"/>
        <v>1387.88376518116</v>
      </c>
      <c r="G226" s="21">
        <f t="shared" si="7"/>
        <v>515.88376518115911</v>
      </c>
      <c r="H226" s="21">
        <v>140.02989958333333</v>
      </c>
      <c r="I226" s="18">
        <v>16.5</v>
      </c>
      <c r="J226" s="18">
        <v>76.564318333333333</v>
      </c>
      <c r="K226" s="18">
        <v>5.0082245833333339</v>
      </c>
      <c r="L226" s="18">
        <v>1.2442399999999998</v>
      </c>
    </row>
    <row r="227" spans="1:12">
      <c r="A227" s="39">
        <v>40675</v>
      </c>
      <c r="B227" s="39"/>
      <c r="C227" s="18">
        <v>11.999079999999999</v>
      </c>
      <c r="D227" s="18">
        <v>14.331695</v>
      </c>
      <c r="E227" s="18">
        <v>13.960558749999999</v>
      </c>
      <c r="F227" s="21">
        <f t="shared" si="6"/>
        <v>1401.84432393116</v>
      </c>
      <c r="G227" s="21">
        <f t="shared" si="7"/>
        <v>525.84432393115912</v>
      </c>
      <c r="H227" s="21">
        <v>164.12685458333334</v>
      </c>
      <c r="I227" s="18">
        <v>0</v>
      </c>
      <c r="J227" s="18">
        <v>81.567055416666662</v>
      </c>
      <c r="K227" s="18">
        <v>1.7154</v>
      </c>
      <c r="L227" s="18">
        <v>0.78258416666666664</v>
      </c>
    </row>
    <row r="228" spans="1:12">
      <c r="A228" s="39">
        <v>40676</v>
      </c>
      <c r="B228" s="39"/>
      <c r="C228" s="18">
        <v>11.4839</v>
      </c>
      <c r="D228" s="18">
        <v>14.862825000000001</v>
      </c>
      <c r="E228" s="18">
        <v>14.566155833333333</v>
      </c>
      <c r="F228" s="21">
        <f t="shared" si="6"/>
        <v>1416.4104797644934</v>
      </c>
      <c r="G228" s="21">
        <f t="shared" si="7"/>
        <v>536.41047976449249</v>
      </c>
      <c r="H228" s="21">
        <v>314.29257791666669</v>
      </c>
      <c r="I228" s="18">
        <v>0</v>
      </c>
      <c r="J228" s="18">
        <v>34.840114999999997</v>
      </c>
      <c r="K228" s="18">
        <v>3.513151666666666</v>
      </c>
      <c r="L228" s="18">
        <v>1.6894512499999996</v>
      </c>
    </row>
    <row r="229" spans="1:12">
      <c r="A229" s="39">
        <v>40677</v>
      </c>
      <c r="B229" s="39"/>
      <c r="C229" s="18">
        <v>12.781180000000001</v>
      </c>
      <c r="D229" s="18">
        <v>16.684419999999999</v>
      </c>
      <c r="E229" s="18">
        <v>16.690859166666662</v>
      </c>
      <c r="F229" s="21">
        <f t="shared" si="6"/>
        <v>1433.1013389311602</v>
      </c>
      <c r="G229" s="21">
        <f t="shared" si="7"/>
        <v>549.10133893115915</v>
      </c>
      <c r="H229" s="21">
        <v>298.62163833333335</v>
      </c>
      <c r="I229" s="18">
        <v>0</v>
      </c>
      <c r="J229" s="18">
        <v>30.730774583333332</v>
      </c>
      <c r="K229" s="18">
        <v>2.8203729166666669</v>
      </c>
      <c r="L229" s="18">
        <v>1.1912595833333335</v>
      </c>
    </row>
    <row r="230" spans="1:12">
      <c r="A230" s="39">
        <v>40678</v>
      </c>
      <c r="B230" s="39"/>
      <c r="C230" s="18">
        <v>11.390890000000001</v>
      </c>
      <c r="D230" s="18">
        <v>16.906965</v>
      </c>
      <c r="E230" s="18">
        <v>17.487931249999995</v>
      </c>
      <c r="F230" s="21">
        <f t="shared" si="6"/>
        <v>1450.5892701811601</v>
      </c>
      <c r="G230" s="21">
        <f t="shared" si="7"/>
        <v>562.58927018115912</v>
      </c>
      <c r="H230" s="21">
        <v>266.99874541666662</v>
      </c>
      <c r="I230" s="18">
        <v>0</v>
      </c>
      <c r="J230" s="18">
        <v>24.611607916666667</v>
      </c>
      <c r="K230" s="18">
        <v>2.7038983333333335</v>
      </c>
      <c r="L230" s="18">
        <v>0.92166124999999999</v>
      </c>
    </row>
    <row r="231" spans="1:12">
      <c r="A231" s="39">
        <v>40679</v>
      </c>
      <c r="B231" s="39"/>
      <c r="C231" s="18">
        <v>10.6921</v>
      </c>
      <c r="D231" s="18">
        <v>16.471564999999998</v>
      </c>
      <c r="E231" s="18">
        <v>16.796351249999997</v>
      </c>
      <c r="F231" s="21">
        <f t="shared" si="6"/>
        <v>1467.3856214311602</v>
      </c>
      <c r="G231" s="21">
        <f t="shared" si="7"/>
        <v>575.38562143115917</v>
      </c>
      <c r="H231" s="21">
        <v>227.10938583333328</v>
      </c>
      <c r="I231" s="18">
        <v>0</v>
      </c>
      <c r="J231" s="18">
        <v>51.171757083333326</v>
      </c>
      <c r="K231" s="18">
        <v>2.6117058333333341</v>
      </c>
      <c r="L231" s="18">
        <v>0.74886833333333336</v>
      </c>
    </row>
    <row r="232" spans="1:12">
      <c r="A232" s="39">
        <v>40680</v>
      </c>
      <c r="B232" s="39"/>
      <c r="C232" s="18">
        <v>11.1783</v>
      </c>
      <c r="D232" s="18">
        <v>16.699345000000001</v>
      </c>
      <c r="E232" s="18">
        <v>15.495045000000003</v>
      </c>
      <c r="F232" s="21">
        <f t="shared" si="6"/>
        <v>1482.8806664311601</v>
      </c>
      <c r="G232" s="21">
        <f t="shared" si="7"/>
        <v>586.88066643115917</v>
      </c>
      <c r="H232" s="21">
        <v>298.20031916666665</v>
      </c>
      <c r="I232" s="18">
        <v>0</v>
      </c>
      <c r="J232" s="18">
        <v>67.647887083333345</v>
      </c>
      <c r="K232" s="18">
        <v>1.83407875</v>
      </c>
      <c r="L232" s="18">
        <v>0.5483454166666667</v>
      </c>
    </row>
    <row r="233" spans="1:12">
      <c r="A233" s="39">
        <v>40681</v>
      </c>
      <c r="B233" s="39"/>
      <c r="C233" s="18">
        <v>9.7500800000000005</v>
      </c>
      <c r="D233" s="18">
        <v>16.383315</v>
      </c>
      <c r="E233" s="18">
        <v>16.491712083333333</v>
      </c>
      <c r="F233" s="21">
        <f t="shared" si="6"/>
        <v>1499.3723785144934</v>
      </c>
      <c r="G233" s="21">
        <f t="shared" si="7"/>
        <v>599.37237851449254</v>
      </c>
      <c r="H233" s="21">
        <v>316.10440249999999</v>
      </c>
      <c r="I233" s="18">
        <v>0</v>
      </c>
      <c r="J233" s="18">
        <v>50.007857500000007</v>
      </c>
      <c r="K233" s="18">
        <v>1.6081124999999998</v>
      </c>
      <c r="L233" s="18">
        <v>0.63070541666666657</v>
      </c>
    </row>
    <row r="234" spans="1:12">
      <c r="A234" s="39">
        <v>40682</v>
      </c>
      <c r="B234" s="39"/>
      <c r="C234" s="18">
        <v>12.2102</v>
      </c>
      <c r="D234" s="18">
        <v>17.645479999999999</v>
      </c>
      <c r="E234" s="18">
        <v>17.891678750000001</v>
      </c>
      <c r="F234" s="21">
        <f t="shared" si="6"/>
        <v>1517.2640572644934</v>
      </c>
      <c r="G234" s="21">
        <f t="shared" si="7"/>
        <v>613.26405726449252</v>
      </c>
      <c r="H234" s="21">
        <v>286.48832541666661</v>
      </c>
      <c r="I234" s="18">
        <v>0</v>
      </c>
      <c r="J234" s="18">
        <v>60.173915833333346</v>
      </c>
      <c r="K234" s="18">
        <v>1.3616404166666667</v>
      </c>
      <c r="L234" s="18">
        <v>0.50505791666666666</v>
      </c>
    </row>
    <row r="235" spans="1:12">
      <c r="A235" s="39">
        <v>40683</v>
      </c>
      <c r="B235" s="39"/>
      <c r="C235" s="18">
        <v>13.48476</v>
      </c>
      <c r="D235" s="18">
        <v>18.983820000000001</v>
      </c>
      <c r="E235" s="18">
        <v>19.09636166666667</v>
      </c>
      <c r="F235" s="21">
        <f t="shared" si="6"/>
        <v>1536.3604189311602</v>
      </c>
      <c r="G235" s="21">
        <f t="shared" si="7"/>
        <v>628.36041893115919</v>
      </c>
      <c r="H235" s="21">
        <v>300.11801125</v>
      </c>
      <c r="I235" s="18">
        <v>0</v>
      </c>
      <c r="J235" s="18">
        <v>69.417772499999998</v>
      </c>
      <c r="K235" s="18">
        <v>1.4836108333333335</v>
      </c>
      <c r="L235" s="18">
        <v>0.4900483333333332</v>
      </c>
    </row>
    <row r="236" spans="1:12">
      <c r="A236" s="39">
        <v>40684</v>
      </c>
      <c r="B236" s="39"/>
      <c r="C236" s="18">
        <v>15.24324</v>
      </c>
      <c r="D236" s="18">
        <v>20.175425000000001</v>
      </c>
      <c r="E236" s="18">
        <v>18.642776666666666</v>
      </c>
      <c r="F236" s="21">
        <f t="shared" si="6"/>
        <v>1555.0031955978268</v>
      </c>
      <c r="G236" s="21">
        <f t="shared" si="7"/>
        <v>643.00319559782588</v>
      </c>
      <c r="H236" s="21">
        <v>267.15063541666666</v>
      </c>
      <c r="I236" s="18">
        <v>0</v>
      </c>
      <c r="J236" s="18">
        <v>67.980555833333327</v>
      </c>
      <c r="K236" s="18">
        <v>1.3651408333333326</v>
      </c>
      <c r="L236" s="18">
        <v>0.35656500000000002</v>
      </c>
    </row>
    <row r="237" spans="1:12">
      <c r="A237" s="39">
        <v>40685</v>
      </c>
      <c r="B237" s="39"/>
      <c r="C237" s="18">
        <v>12.46401</v>
      </c>
      <c r="D237" s="18">
        <v>14.328309999999998</v>
      </c>
      <c r="E237" s="18">
        <v>14.069632499999997</v>
      </c>
      <c r="F237" s="21">
        <f t="shared" si="6"/>
        <v>1569.0728280978267</v>
      </c>
      <c r="G237" s="21">
        <f t="shared" si="7"/>
        <v>653.07282809782589</v>
      </c>
      <c r="H237" s="21">
        <v>59.383848333333326</v>
      </c>
      <c r="I237" s="18">
        <v>1.5</v>
      </c>
      <c r="J237" s="18">
        <v>87.219581666666684</v>
      </c>
      <c r="K237" s="18">
        <v>1.7424345833333337</v>
      </c>
      <c r="L237" s="18">
        <v>0.73860499999999984</v>
      </c>
    </row>
    <row r="238" spans="1:12">
      <c r="A238" s="39">
        <v>40686</v>
      </c>
      <c r="B238" s="39"/>
      <c r="C238" s="18">
        <v>9.23339</v>
      </c>
      <c r="D238" s="18">
        <v>10.972670000000001</v>
      </c>
      <c r="E238" s="18">
        <v>10.8121375</v>
      </c>
      <c r="F238" s="21">
        <f t="shared" si="6"/>
        <v>1579.8849655978267</v>
      </c>
      <c r="G238" s="21">
        <f t="shared" si="7"/>
        <v>659.88496559782584</v>
      </c>
      <c r="H238" s="21">
        <v>32.612378333333332</v>
      </c>
      <c r="I238" s="18">
        <v>14.5</v>
      </c>
      <c r="J238" s="18">
        <v>82.170417916666665</v>
      </c>
      <c r="K238" s="18">
        <v>3.339788749999999</v>
      </c>
      <c r="L238" s="18">
        <v>1.3043625000000001</v>
      </c>
    </row>
    <row r="239" spans="1:12">
      <c r="A239" s="48">
        <v>40687</v>
      </c>
      <c r="B239" s="39"/>
      <c r="C239" s="18">
        <v>11.1111</v>
      </c>
      <c r="D239" s="18">
        <v>13.567615</v>
      </c>
      <c r="E239" s="18">
        <v>13.847825416666666</v>
      </c>
      <c r="F239" s="49">
        <f t="shared" si="6"/>
        <v>1593.7327910144934</v>
      </c>
      <c r="G239" s="49">
        <f t="shared" si="7"/>
        <v>669.73279101449248</v>
      </c>
      <c r="H239" s="21">
        <v>260.86627749999997</v>
      </c>
      <c r="I239" s="18">
        <v>0.5</v>
      </c>
      <c r="J239" s="18">
        <v>73.323944166666664</v>
      </c>
      <c r="K239" s="18">
        <v>3.0839325</v>
      </c>
      <c r="L239" s="18">
        <v>1.6207312500000004</v>
      </c>
    </row>
    <row r="240" spans="1:12">
      <c r="A240" s="39">
        <v>40688</v>
      </c>
      <c r="B240" s="39"/>
      <c r="C240" s="18">
        <v>13.99621</v>
      </c>
      <c r="D240" s="18">
        <v>15.727239999999998</v>
      </c>
      <c r="E240" s="18">
        <v>15.606681250000001</v>
      </c>
      <c r="F240" s="21">
        <f t="shared" si="6"/>
        <v>1609.3394722644935</v>
      </c>
      <c r="G240" s="21">
        <f t="shared" si="7"/>
        <v>681.33947226449243</v>
      </c>
      <c r="H240" s="21">
        <v>90.755970416666685</v>
      </c>
      <c r="I240" s="18">
        <v>1</v>
      </c>
      <c r="J240" s="18">
        <v>81.879622083333331</v>
      </c>
      <c r="K240" s="18">
        <v>2.8364033333333332</v>
      </c>
      <c r="L240" s="18">
        <v>1.3056875000000001</v>
      </c>
    </row>
    <row r="241" spans="1:12">
      <c r="A241" s="39">
        <v>40689</v>
      </c>
      <c r="B241" s="39"/>
      <c r="C241" s="18">
        <v>12.916259999999999</v>
      </c>
      <c r="D241" s="18">
        <v>14.805325</v>
      </c>
      <c r="E241" s="18">
        <v>14.075725416666669</v>
      </c>
      <c r="F241" s="21">
        <f t="shared" si="6"/>
        <v>1623.4151976811602</v>
      </c>
      <c r="G241" s="21">
        <f t="shared" si="7"/>
        <v>691.41519768115904</v>
      </c>
      <c r="H241" s="21">
        <v>133.32339499999998</v>
      </c>
      <c r="I241" s="18">
        <v>4</v>
      </c>
      <c r="J241" s="18">
        <v>88.019470416666664</v>
      </c>
      <c r="K241" s="18">
        <v>3.1122212499999997</v>
      </c>
      <c r="L241" s="18">
        <v>1.7545569565217392</v>
      </c>
    </row>
    <row r="242" spans="1:12">
      <c r="A242" s="39">
        <v>40690</v>
      </c>
      <c r="B242" s="39"/>
      <c r="C242" s="18">
        <v>12.66075</v>
      </c>
      <c r="D242" s="18">
        <v>13.924685</v>
      </c>
      <c r="E242" s="18">
        <v>13.607604583333334</v>
      </c>
      <c r="F242" s="21">
        <f t="shared" si="6"/>
        <v>1637.0228022644935</v>
      </c>
      <c r="G242" s="21">
        <f t="shared" si="7"/>
        <v>701.02280226449238</v>
      </c>
      <c r="H242" s="21">
        <v>69.380671249999992</v>
      </c>
      <c r="I242" s="18">
        <v>0</v>
      </c>
      <c r="J242" s="18">
        <v>89.850398750000011</v>
      </c>
      <c r="K242" s="18">
        <v>1.4702329166666672</v>
      </c>
      <c r="L242" s="18">
        <v>0.69803083333333327</v>
      </c>
    </row>
    <row r="243" spans="1:12">
      <c r="A243" s="39">
        <v>40691</v>
      </c>
      <c r="B243" s="39"/>
      <c r="C243" s="18">
        <v>12.902889999999999</v>
      </c>
      <c r="D243" s="18">
        <v>14.332215</v>
      </c>
      <c r="E243" s="18">
        <v>13.981590833333335</v>
      </c>
      <c r="F243" s="21">
        <f t="shared" si="6"/>
        <v>1651.0043930978268</v>
      </c>
      <c r="G243" s="21">
        <f t="shared" si="7"/>
        <v>711.00439309782575</v>
      </c>
      <c r="H243" s="21">
        <v>60.269162916666659</v>
      </c>
      <c r="I243" s="18">
        <v>0.5</v>
      </c>
      <c r="J243" s="18">
        <v>85.602440833333333</v>
      </c>
      <c r="K243" s="18">
        <v>1.6271733333333336</v>
      </c>
      <c r="L243" s="18">
        <v>0.8063300000000001</v>
      </c>
    </row>
    <row r="244" spans="1:12">
      <c r="A244" s="39">
        <v>40692</v>
      </c>
      <c r="B244" s="39"/>
      <c r="C244" s="18">
        <v>12.847110000000001</v>
      </c>
      <c r="D244" s="18">
        <v>17.820655000000002</v>
      </c>
      <c r="E244" s="18">
        <v>17.205196250000004</v>
      </c>
      <c r="F244" s="21">
        <f t="shared" si="6"/>
        <v>1668.2095893478267</v>
      </c>
      <c r="G244" s="21">
        <f t="shared" si="7"/>
        <v>724.20958934782573</v>
      </c>
      <c r="H244" s="21">
        <v>326.17231374999994</v>
      </c>
      <c r="I244" s="18">
        <v>0</v>
      </c>
      <c r="J244" s="18">
        <v>59.29145708333332</v>
      </c>
      <c r="K244" s="18">
        <v>2.0447791666666668</v>
      </c>
      <c r="L244" s="18">
        <v>0.70403791666666649</v>
      </c>
    </row>
    <row r="245" spans="1:12">
      <c r="A245" s="39">
        <v>40693</v>
      </c>
      <c r="B245" s="39"/>
      <c r="C245" s="18">
        <v>12.79959</v>
      </c>
      <c r="D245" s="18">
        <v>19.045739999999999</v>
      </c>
      <c r="E245" s="18">
        <v>19.408568750000004</v>
      </c>
      <c r="F245" s="21">
        <f t="shared" si="6"/>
        <v>1687.6181580978268</v>
      </c>
      <c r="G245" s="21">
        <f t="shared" si="7"/>
        <v>739.6181580978257</v>
      </c>
      <c r="H245" s="21">
        <v>303.43139833333333</v>
      </c>
      <c r="I245" s="18">
        <v>0</v>
      </c>
      <c r="J245" s="18">
        <v>49.953552916666659</v>
      </c>
      <c r="K245" s="18">
        <v>0.99041541666666655</v>
      </c>
      <c r="L245" s="18">
        <v>0.31622125000000001</v>
      </c>
    </row>
    <row r="246" spans="1:12">
      <c r="A246" s="39">
        <v>40694</v>
      </c>
      <c r="B246" s="39"/>
      <c r="C246" s="18">
        <v>14.655810000000001</v>
      </c>
      <c r="D246" s="18">
        <v>16.71114</v>
      </c>
      <c r="E246" s="18">
        <v>16.647240416666666</v>
      </c>
      <c r="F246" s="21">
        <f t="shared" si="6"/>
        <v>1704.2653985144934</v>
      </c>
      <c r="G246" s="21">
        <f t="shared" si="7"/>
        <v>752.2653985144924</v>
      </c>
      <c r="H246" s="21">
        <v>61.504474166666661</v>
      </c>
      <c r="I246" s="18">
        <v>0</v>
      </c>
      <c r="J246" s="18">
        <v>68.271319583333323</v>
      </c>
      <c r="K246" s="18">
        <v>0.73085875</v>
      </c>
      <c r="L246" s="18">
        <v>0.26441708333333336</v>
      </c>
    </row>
    <row r="247" spans="1:12">
      <c r="A247" s="39">
        <v>40695</v>
      </c>
      <c r="B247" s="39"/>
      <c r="C247" s="18">
        <v>11.943770000000001</v>
      </c>
      <c r="D247" s="18">
        <v>17.839280000000002</v>
      </c>
      <c r="E247" s="18">
        <v>17.859754166666669</v>
      </c>
      <c r="F247" s="21">
        <f t="shared" si="6"/>
        <v>1722.12515268116</v>
      </c>
      <c r="G247" s="21">
        <f t="shared" si="7"/>
        <v>766.12515268115908</v>
      </c>
      <c r="H247" s="21">
        <v>301.6047916666667</v>
      </c>
      <c r="I247" s="18">
        <v>0</v>
      </c>
      <c r="J247" s="18">
        <v>72.057869583333328</v>
      </c>
      <c r="K247" s="18">
        <v>1.1258324999999998</v>
      </c>
      <c r="L247" s="18">
        <v>0.5945670833333333</v>
      </c>
    </row>
    <row r="248" spans="1:12">
      <c r="A248" s="39">
        <v>40696</v>
      </c>
      <c r="B248" s="39"/>
      <c r="C248" s="18">
        <v>13.2776</v>
      </c>
      <c r="D248" s="18">
        <v>18.297364999999999</v>
      </c>
      <c r="E248" s="18">
        <v>18.135242916666666</v>
      </c>
      <c r="F248" s="21">
        <f t="shared" si="6"/>
        <v>1740.2603955978266</v>
      </c>
      <c r="G248" s="21">
        <f t="shared" si="7"/>
        <v>780.26039559782578</v>
      </c>
      <c r="H248" s="21">
        <v>299.67782499999998</v>
      </c>
      <c r="I248" s="18">
        <v>0</v>
      </c>
      <c r="J248" s="18">
        <v>70.776031250000003</v>
      </c>
      <c r="K248" s="18">
        <v>0.86167499999999997</v>
      </c>
      <c r="L248" s="18">
        <v>0.38873124999999997</v>
      </c>
    </row>
    <row r="249" spans="1:12">
      <c r="A249" s="39">
        <v>40697</v>
      </c>
      <c r="B249" s="39"/>
      <c r="C249" s="18">
        <v>11.61082</v>
      </c>
      <c r="D249" s="18">
        <v>17.39556</v>
      </c>
      <c r="E249" s="18">
        <v>17.587758750000003</v>
      </c>
      <c r="F249" s="21">
        <f t="shared" si="6"/>
        <v>1757.8481543478265</v>
      </c>
      <c r="G249" s="21">
        <f t="shared" si="7"/>
        <v>793.84815434782581</v>
      </c>
      <c r="H249" s="21">
        <v>286.54516999999993</v>
      </c>
      <c r="I249" s="18">
        <v>0</v>
      </c>
      <c r="J249" s="18">
        <v>73.707814999999997</v>
      </c>
      <c r="K249" s="18">
        <v>0.86902541666666655</v>
      </c>
      <c r="L249" s="18">
        <v>0.31100499999999992</v>
      </c>
    </row>
    <row r="250" spans="1:12">
      <c r="A250" s="39">
        <v>40698</v>
      </c>
      <c r="B250" s="39"/>
      <c r="C250" s="18">
        <v>12.55242</v>
      </c>
      <c r="D250" s="18">
        <v>18.018129999999999</v>
      </c>
      <c r="E250" s="18">
        <v>18.197616249999999</v>
      </c>
      <c r="F250" s="21">
        <f t="shared" si="6"/>
        <v>1776.0457705978265</v>
      </c>
      <c r="G250" s="21">
        <f t="shared" si="7"/>
        <v>808.04577059782582</v>
      </c>
      <c r="H250" s="21">
        <v>247.24979708333339</v>
      </c>
      <c r="I250" s="18">
        <v>0</v>
      </c>
      <c r="J250" s="18">
        <v>68.498986666666653</v>
      </c>
      <c r="K250" s="18">
        <v>1.0365883333333332</v>
      </c>
      <c r="L250" s="18">
        <v>0.45971041666666662</v>
      </c>
    </row>
    <row r="251" spans="1:12">
      <c r="A251" s="39">
        <v>40699</v>
      </c>
      <c r="B251" s="39"/>
      <c r="C251" s="18">
        <v>14.69929</v>
      </c>
      <c r="D251" s="18">
        <v>19.07422</v>
      </c>
      <c r="E251" s="18">
        <v>18.930967500000005</v>
      </c>
      <c r="F251" s="21">
        <f t="shared" si="6"/>
        <v>1794.9767380978265</v>
      </c>
      <c r="G251" s="21">
        <f t="shared" si="7"/>
        <v>822.97673809782577</v>
      </c>
      <c r="H251" s="21">
        <v>267.15337125000002</v>
      </c>
      <c r="I251" s="18">
        <v>0</v>
      </c>
      <c r="J251" s="18">
        <v>71.153582499999985</v>
      </c>
      <c r="K251" s="18">
        <v>1.1950987499999999</v>
      </c>
      <c r="L251" s="18">
        <v>0.49884333333333325</v>
      </c>
    </row>
    <row r="252" spans="1:12">
      <c r="A252" s="39">
        <v>40700</v>
      </c>
      <c r="B252" s="39"/>
      <c r="C252" s="18">
        <v>14.305</v>
      </c>
      <c r="D252" s="18">
        <v>19.3584</v>
      </c>
      <c r="E252" s="18">
        <v>18.357691249999998</v>
      </c>
      <c r="F252" s="21">
        <f t="shared" si="6"/>
        <v>1813.3344293478265</v>
      </c>
      <c r="G252" s="21">
        <f t="shared" si="7"/>
        <v>837.33442934782579</v>
      </c>
      <c r="H252" s="21">
        <v>148.688695</v>
      </c>
      <c r="I252" s="18">
        <v>0</v>
      </c>
      <c r="J252" s="18">
        <v>66.88927249999999</v>
      </c>
      <c r="K252" s="18">
        <v>0.62673291666666664</v>
      </c>
      <c r="L252" s="18">
        <v>0.19762666666666664</v>
      </c>
    </row>
    <row r="253" spans="1:12">
      <c r="A253" s="48">
        <v>40701</v>
      </c>
      <c r="B253" s="39"/>
      <c r="C253" s="18">
        <v>14.39438</v>
      </c>
      <c r="D253" s="18">
        <v>18.81128</v>
      </c>
      <c r="E253" s="18">
        <v>18.492951250000001</v>
      </c>
      <c r="F253" s="49">
        <f t="shared" si="6"/>
        <v>1831.8273805978265</v>
      </c>
      <c r="G253" s="49">
        <f t="shared" si="7"/>
        <v>851.82738059782582</v>
      </c>
      <c r="H253" s="21">
        <v>179.44839916666669</v>
      </c>
      <c r="I253" s="18">
        <v>0</v>
      </c>
      <c r="J253" s="18">
        <v>72.390081249999994</v>
      </c>
      <c r="K253" s="18">
        <v>1.1398483333333334</v>
      </c>
      <c r="L253" s="18">
        <v>0.54530083333333346</v>
      </c>
    </row>
    <row r="254" spans="1:12">
      <c r="A254" s="39">
        <v>40702</v>
      </c>
      <c r="B254" s="39"/>
      <c r="C254" s="18">
        <v>13.02595</v>
      </c>
      <c r="D254" s="18">
        <v>19.301110000000001</v>
      </c>
      <c r="E254" s="18">
        <v>19.115426666666668</v>
      </c>
      <c r="F254" s="21">
        <f t="shared" si="6"/>
        <v>1850.9428072644932</v>
      </c>
      <c r="G254" s="21">
        <f t="shared" si="7"/>
        <v>866.94280726449244</v>
      </c>
      <c r="H254" s="21">
        <v>291.64346833333332</v>
      </c>
      <c r="I254" s="18">
        <v>0</v>
      </c>
      <c r="J254" s="18">
        <v>59.984047916666668</v>
      </c>
      <c r="K254" s="18">
        <v>1.2283741666666665</v>
      </c>
      <c r="L254" s="18">
        <v>0.37596833333333329</v>
      </c>
    </row>
    <row r="255" spans="1:12">
      <c r="A255" s="39">
        <v>40703</v>
      </c>
      <c r="B255" s="39"/>
      <c r="C255" s="18">
        <v>14.1282</v>
      </c>
      <c r="D255" s="18">
        <v>19.886469999999999</v>
      </c>
      <c r="E255" s="18">
        <v>19.585450416666664</v>
      </c>
      <c r="F255" s="21">
        <f t="shared" si="6"/>
        <v>1870.5282576811599</v>
      </c>
      <c r="G255" s="21">
        <f t="shared" si="7"/>
        <v>882.52825768115906</v>
      </c>
      <c r="H255" s="21">
        <v>215.8479229166667</v>
      </c>
      <c r="I255" s="18">
        <v>0</v>
      </c>
      <c r="J255" s="18">
        <v>70.369340416666674</v>
      </c>
      <c r="K255" s="18">
        <v>0.7416670833333332</v>
      </c>
      <c r="L255" s="18">
        <v>0.50991416666666667</v>
      </c>
    </row>
    <row r="256" spans="1:12">
      <c r="A256" s="39">
        <v>40704</v>
      </c>
      <c r="B256" s="39"/>
      <c r="C256" s="18">
        <v>17.621600000000001</v>
      </c>
      <c r="D256" s="18">
        <v>20.146135000000001</v>
      </c>
      <c r="E256" s="18">
        <v>19.039662500000002</v>
      </c>
      <c r="F256" s="21">
        <f t="shared" si="6"/>
        <v>1889.5679201811599</v>
      </c>
      <c r="G256" s="21">
        <f t="shared" si="7"/>
        <v>897.56792018115902</v>
      </c>
      <c r="H256" s="21">
        <v>39.173017083333335</v>
      </c>
      <c r="I256" s="18">
        <v>4</v>
      </c>
      <c r="J256" s="18">
        <v>86.07186999999999</v>
      </c>
      <c r="K256" s="18">
        <v>0.54222291666666667</v>
      </c>
      <c r="L256" s="18">
        <v>0.26544541666666671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Y28" workbookViewId="0">
      <selection activeCell="AH36" sqref="AH36:AI51"/>
    </sheetView>
  </sheetViews>
  <sheetFormatPr defaultRowHeight="13.5"/>
  <cols>
    <col min="17" max="17" width="10.33203125" bestFit="1" customWidth="1"/>
  </cols>
  <sheetData>
    <row r="1" spans="1:35">
      <c r="A1" s="10">
        <v>29.66</v>
      </c>
      <c r="B1" s="10">
        <v>10.52</v>
      </c>
      <c r="C1" s="10">
        <v>8.35</v>
      </c>
      <c r="D1" s="10">
        <v>14.58</v>
      </c>
      <c r="E1" s="10">
        <v>36.69</v>
      </c>
      <c r="F1" s="10">
        <v>14.12</v>
      </c>
      <c r="G1" s="10">
        <v>15.98</v>
      </c>
      <c r="H1" s="10">
        <v>31.61</v>
      </c>
      <c r="I1" s="10">
        <v>6.27</v>
      </c>
      <c r="J1" s="10">
        <v>9.06</v>
      </c>
      <c r="L1" s="50">
        <f>AVERAGE(A1:J1)</f>
        <v>17.684000000000001</v>
      </c>
      <c r="M1">
        <f>_xlfn.STDEV.S(A1:J1)</f>
        <v>10.887943587085465</v>
      </c>
      <c r="N1">
        <f>M1/SQRT(10)</f>
        <v>3.4430700770613933</v>
      </c>
      <c r="O1" s="5">
        <v>40491</v>
      </c>
      <c r="P1">
        <f>O1-Q1</f>
        <v>35</v>
      </c>
      <c r="Q1" s="51">
        <v>40456</v>
      </c>
      <c r="R1" t="s">
        <v>113</v>
      </c>
    </row>
    <row r="2" spans="1:35">
      <c r="A2" s="10">
        <v>43.41</v>
      </c>
      <c r="B2" s="10">
        <v>20.7</v>
      </c>
      <c r="C2" s="10">
        <v>8.25</v>
      </c>
      <c r="D2" s="10">
        <v>35.89</v>
      </c>
      <c r="E2" s="10">
        <v>11.97</v>
      </c>
      <c r="F2" s="10">
        <v>7.35</v>
      </c>
      <c r="G2" s="10">
        <v>22.27</v>
      </c>
      <c r="H2" s="10">
        <v>53.35</v>
      </c>
      <c r="I2" s="10">
        <v>29.13</v>
      </c>
      <c r="J2" s="10">
        <v>7.23</v>
      </c>
      <c r="L2" s="50">
        <f t="shared" ref="L2:L16" si="0">AVERAGE(A2:J2)</f>
        <v>23.954999999999998</v>
      </c>
      <c r="M2">
        <f t="shared" ref="M2:M16" si="1">_xlfn.STDEV.S(A2:J2)</f>
        <v>16.230838446200696</v>
      </c>
      <c r="N2">
        <f t="shared" ref="N2:N16" si="2">M2/SQRT(10)</f>
        <v>5.132641782422251</v>
      </c>
      <c r="O2" s="5">
        <v>40505</v>
      </c>
      <c r="P2">
        <f t="shared" ref="P2:P16" si="3">O2-Q2</f>
        <v>49</v>
      </c>
      <c r="Q2" s="51">
        <v>40456</v>
      </c>
      <c r="S2" s="10">
        <v>0.11</v>
      </c>
      <c r="T2" s="10">
        <v>0.1</v>
      </c>
      <c r="U2" s="10">
        <v>0.12</v>
      </c>
      <c r="V2" s="10">
        <v>0.08</v>
      </c>
      <c r="W2" s="10">
        <v>0.17</v>
      </c>
      <c r="X2" s="10">
        <v>0.08</v>
      </c>
      <c r="Y2" s="10">
        <v>0.06</v>
      </c>
      <c r="Z2" s="10">
        <v>0.1</v>
      </c>
      <c r="AA2" s="10">
        <v>0.05</v>
      </c>
      <c r="AB2" s="10">
        <v>0.08</v>
      </c>
      <c r="AD2" s="50">
        <f>AVERAGE(S2:AB2)</f>
        <v>9.5000000000000001E-2</v>
      </c>
      <c r="AE2">
        <f>_xlfn.STDEV.S(S2:AB2)</f>
        <v>3.4075080500434833E-2</v>
      </c>
      <c r="AF2">
        <f>AE2/SQRT(10)</f>
        <v>1.0775486583496422E-2</v>
      </c>
      <c r="AH2">
        <v>9.5000000000000001E-2</v>
      </c>
      <c r="AI2">
        <v>1.0775486583496422E-2</v>
      </c>
    </row>
    <row r="3" spans="1:35">
      <c r="A3" s="12">
        <v>73.86</v>
      </c>
      <c r="B3" s="12">
        <v>34.11</v>
      </c>
      <c r="C3" s="12">
        <v>4.5199999999999996</v>
      </c>
      <c r="D3" s="12">
        <v>7.4</v>
      </c>
      <c r="E3" s="12">
        <v>14.06</v>
      </c>
      <c r="F3" s="12">
        <v>43.26</v>
      </c>
      <c r="G3" s="12">
        <v>24.5</v>
      </c>
      <c r="H3" s="12">
        <v>20.170000000000002</v>
      </c>
      <c r="I3" s="12">
        <v>22.57</v>
      </c>
      <c r="J3" s="12">
        <v>50.8</v>
      </c>
      <c r="L3" s="50">
        <f t="shared" si="0"/>
        <v>29.524999999999999</v>
      </c>
      <c r="M3">
        <f t="shared" si="1"/>
        <v>21.455278682257504</v>
      </c>
      <c r="N3">
        <f t="shared" si="2"/>
        <v>6.7847548469589762</v>
      </c>
      <c r="O3" s="5">
        <v>40519</v>
      </c>
      <c r="P3">
        <f t="shared" si="3"/>
        <v>63</v>
      </c>
      <c r="Q3" s="51">
        <v>40456</v>
      </c>
      <c r="S3" s="10">
        <v>0.22</v>
      </c>
      <c r="T3" s="10">
        <v>0.11</v>
      </c>
      <c r="U3" s="10">
        <v>0.1</v>
      </c>
      <c r="V3" s="10">
        <v>0.2</v>
      </c>
      <c r="W3" s="10">
        <v>0.11</v>
      </c>
      <c r="X3" s="10">
        <v>0.12</v>
      </c>
      <c r="Y3" s="10">
        <v>0.18</v>
      </c>
      <c r="Z3" s="10">
        <v>0.32</v>
      </c>
      <c r="AA3" s="10">
        <v>0.21</v>
      </c>
      <c r="AB3" s="10">
        <v>0.08</v>
      </c>
      <c r="AD3" s="50">
        <f t="shared" ref="AD3:AD17" si="4">AVERAGE(S3:AB3)</f>
        <v>0.16500000000000001</v>
      </c>
      <c r="AE3">
        <f t="shared" ref="AE3:AE17" si="5">_xlfn.STDEV.S(S3:AB3)</f>
        <v>7.4572857737323597E-2</v>
      </c>
      <c r="AF3">
        <f t="shared" ref="AF3:AF17" si="6">AE3/SQRT(10)</f>
        <v>2.3582008207765306E-2</v>
      </c>
      <c r="AH3">
        <v>0.16500000000000001</v>
      </c>
      <c r="AI3">
        <v>2.3582008207765306E-2</v>
      </c>
    </row>
    <row r="4" spans="1:35">
      <c r="A4" s="12">
        <v>45.83</v>
      </c>
      <c r="B4" s="12">
        <v>70.25</v>
      </c>
      <c r="C4" s="12">
        <v>26.74</v>
      </c>
      <c r="D4" s="12">
        <v>41.91</v>
      </c>
      <c r="E4" s="12">
        <v>36.119999999999997</v>
      </c>
      <c r="F4" s="12">
        <v>47.2</v>
      </c>
      <c r="G4" s="12">
        <v>24.9</v>
      </c>
      <c r="H4" s="12">
        <v>35.04</v>
      </c>
      <c r="I4" s="12">
        <v>33.01</v>
      </c>
      <c r="J4" s="12">
        <v>13.69</v>
      </c>
      <c r="L4" s="50">
        <f t="shared" si="0"/>
        <v>37.469000000000001</v>
      </c>
      <c r="M4">
        <f t="shared" si="1"/>
        <v>15.3660870823454</v>
      </c>
      <c r="N4">
        <f t="shared" si="2"/>
        <v>4.8591833904702764</v>
      </c>
      <c r="O4" s="5">
        <v>40533</v>
      </c>
      <c r="P4">
        <f t="shared" si="3"/>
        <v>77</v>
      </c>
      <c r="Q4" s="51">
        <v>40456</v>
      </c>
      <c r="S4" s="10">
        <v>0.4</v>
      </c>
      <c r="T4" s="10">
        <v>0.2</v>
      </c>
      <c r="U4" s="10">
        <v>0.1</v>
      </c>
      <c r="V4" s="10">
        <v>0.1</v>
      </c>
      <c r="W4" s="10">
        <v>0.2</v>
      </c>
      <c r="X4" s="10">
        <v>0.3</v>
      </c>
      <c r="Y4" s="10">
        <v>0.4</v>
      </c>
      <c r="Z4" s="10">
        <v>0.2</v>
      </c>
      <c r="AA4" s="10">
        <v>0.2</v>
      </c>
      <c r="AB4" s="10">
        <v>0.4</v>
      </c>
      <c r="AD4" s="50">
        <f t="shared" si="4"/>
        <v>0.25</v>
      </c>
      <c r="AE4">
        <f t="shared" si="5"/>
        <v>0.11785113019775803</v>
      </c>
      <c r="AF4">
        <f t="shared" si="6"/>
        <v>3.7267799624996524E-2</v>
      </c>
      <c r="AH4">
        <v>0.25</v>
      </c>
      <c r="AI4">
        <v>3.7267799624996524E-2</v>
      </c>
    </row>
    <row r="5" spans="1:35">
      <c r="A5" s="12">
        <v>94.76</v>
      </c>
      <c r="B5" s="12">
        <v>74.69</v>
      </c>
      <c r="C5" s="12">
        <v>62.56</v>
      </c>
      <c r="D5" s="12">
        <v>84.15</v>
      </c>
      <c r="E5" s="12">
        <v>32.200000000000003</v>
      </c>
      <c r="F5" s="12">
        <v>45.16</v>
      </c>
      <c r="G5" s="12">
        <v>38.71</v>
      </c>
      <c r="H5" s="12">
        <v>23.75</v>
      </c>
      <c r="I5" s="12">
        <v>24.99</v>
      </c>
      <c r="J5" s="12">
        <v>4.4400000000000004</v>
      </c>
      <c r="L5" s="50">
        <f t="shared" si="0"/>
        <v>48.540999999999997</v>
      </c>
      <c r="M5">
        <f t="shared" si="1"/>
        <v>29.389621921124931</v>
      </c>
      <c r="N5">
        <f t="shared" si="2"/>
        <v>9.2938144841968242</v>
      </c>
      <c r="O5" s="5">
        <v>40547</v>
      </c>
      <c r="P5">
        <f t="shared" si="3"/>
        <v>91</v>
      </c>
      <c r="Q5" s="51">
        <v>40456</v>
      </c>
      <c r="S5" s="10">
        <v>0.3</v>
      </c>
      <c r="T5" s="10">
        <v>0.57999999999999996</v>
      </c>
      <c r="U5" s="10">
        <v>0.21</v>
      </c>
      <c r="V5" s="10">
        <v>0.28999999999999998</v>
      </c>
      <c r="W5" s="10">
        <v>0.36</v>
      </c>
      <c r="X5" s="10">
        <v>0.28000000000000003</v>
      </c>
      <c r="Y5" s="10">
        <v>0.16</v>
      </c>
      <c r="Z5" s="10">
        <v>0.26</v>
      </c>
      <c r="AA5" s="10">
        <v>0.3</v>
      </c>
      <c r="AB5" s="10">
        <v>0.22</v>
      </c>
      <c r="AD5" s="50">
        <f t="shared" si="4"/>
        <v>0.29599999999999993</v>
      </c>
      <c r="AE5">
        <f t="shared" si="5"/>
        <v>0.11452316602135813</v>
      </c>
      <c r="AF5">
        <f t="shared" si="6"/>
        <v>3.6215404948109521E-2</v>
      </c>
      <c r="AH5">
        <v>0.29599999999999993</v>
      </c>
      <c r="AI5">
        <v>3.6215404948109521E-2</v>
      </c>
    </row>
    <row r="6" spans="1:35">
      <c r="A6" s="12">
        <v>19.54</v>
      </c>
      <c r="B6" s="12">
        <v>55.75</v>
      </c>
      <c r="C6" s="12">
        <v>24.8</v>
      </c>
      <c r="D6" s="12">
        <v>42.76</v>
      </c>
      <c r="E6" s="12">
        <v>67.02</v>
      </c>
      <c r="F6" s="12">
        <v>58.95</v>
      </c>
      <c r="G6" s="12">
        <v>45.91</v>
      </c>
      <c r="H6" s="12">
        <v>72.28</v>
      </c>
      <c r="I6" s="12">
        <v>27.35</v>
      </c>
      <c r="J6" s="12">
        <v>59.6</v>
      </c>
      <c r="L6" s="50">
        <f t="shared" si="0"/>
        <v>47.396000000000001</v>
      </c>
      <c r="M6">
        <f t="shared" si="1"/>
        <v>18.465028326842894</v>
      </c>
      <c r="N6">
        <f t="shared" si="2"/>
        <v>5.8391546572351585</v>
      </c>
      <c r="O6" s="5">
        <v>40561</v>
      </c>
      <c r="P6">
        <f t="shared" si="3"/>
        <v>105</v>
      </c>
      <c r="Q6" s="51">
        <v>40456</v>
      </c>
      <c r="S6" s="10">
        <v>0.56999999999999995</v>
      </c>
      <c r="T6" s="10">
        <v>0.59</v>
      </c>
      <c r="U6" s="10">
        <v>0.43</v>
      </c>
      <c r="V6" s="10">
        <v>0.55000000000000004</v>
      </c>
      <c r="W6" s="10">
        <v>0.35</v>
      </c>
      <c r="X6" s="10">
        <v>0.38</v>
      </c>
      <c r="Y6" s="10">
        <v>0.4</v>
      </c>
      <c r="Z6" s="10">
        <v>0.15</v>
      </c>
      <c r="AA6" s="10">
        <v>0.18</v>
      </c>
      <c r="AB6" s="10">
        <v>7.0000000000000007E-2</v>
      </c>
      <c r="AD6" s="50">
        <f t="shared" si="4"/>
        <v>0.36699999999999994</v>
      </c>
      <c r="AE6">
        <f t="shared" si="5"/>
        <v>0.18263807562134099</v>
      </c>
      <c r="AF6">
        <f t="shared" si="6"/>
        <v>5.7755230643350967E-2</v>
      </c>
      <c r="AH6">
        <v>0.36699999999999994</v>
      </c>
      <c r="AI6">
        <v>5.7755230643350967E-2</v>
      </c>
    </row>
    <row r="7" spans="1:35">
      <c r="A7" s="12">
        <v>74.5</v>
      </c>
      <c r="B7" s="12">
        <v>64.13</v>
      </c>
      <c r="C7" s="12">
        <v>46.92</v>
      </c>
      <c r="D7" s="12">
        <v>47.38</v>
      </c>
      <c r="E7" s="12">
        <v>32.229999999999997</v>
      </c>
      <c r="F7" s="12">
        <v>31.37</v>
      </c>
      <c r="G7" s="12">
        <v>84.06</v>
      </c>
      <c r="H7" s="12">
        <v>31.91</v>
      </c>
      <c r="I7" s="12">
        <v>57.01</v>
      </c>
      <c r="J7" s="12">
        <v>24.37</v>
      </c>
      <c r="L7" s="50">
        <f t="shared" si="0"/>
        <v>49.388000000000005</v>
      </c>
      <c r="M7">
        <f t="shared" si="1"/>
        <v>20.190016124587672</v>
      </c>
      <c r="N7">
        <f t="shared" si="2"/>
        <v>6.3846436949222944</v>
      </c>
      <c r="O7" s="5">
        <v>40575</v>
      </c>
      <c r="P7">
        <f t="shared" si="3"/>
        <v>119</v>
      </c>
      <c r="Q7" s="51">
        <v>40456</v>
      </c>
      <c r="S7" s="10">
        <v>0.26</v>
      </c>
      <c r="T7" s="10">
        <v>0.56999999999999995</v>
      </c>
      <c r="U7" s="10">
        <v>0.45</v>
      </c>
      <c r="V7" s="10">
        <v>0.6</v>
      </c>
      <c r="W7" s="10">
        <v>0.79</v>
      </c>
      <c r="X7" s="10">
        <v>0.81</v>
      </c>
      <c r="Y7" s="10">
        <v>0.63</v>
      </c>
      <c r="Z7" s="10">
        <v>0.99</v>
      </c>
      <c r="AA7" s="10">
        <v>0.53</v>
      </c>
      <c r="AB7" s="10">
        <v>1.21</v>
      </c>
      <c r="AD7" s="50">
        <f t="shared" si="4"/>
        <v>0.68400000000000005</v>
      </c>
      <c r="AE7">
        <f t="shared" si="5"/>
        <v>0.27459869709167289</v>
      </c>
      <c r="AF7">
        <f t="shared" si="6"/>
        <v>8.6835732532434082E-2</v>
      </c>
      <c r="AH7">
        <v>0.68400000000000005</v>
      </c>
      <c r="AI7">
        <v>8.6835732532434082E-2</v>
      </c>
    </row>
    <row r="8" spans="1:35">
      <c r="A8" s="12">
        <v>71.25</v>
      </c>
      <c r="B8" s="12">
        <v>25.15</v>
      </c>
      <c r="C8" s="12">
        <v>45.48</v>
      </c>
      <c r="D8" s="12">
        <v>20.81</v>
      </c>
      <c r="E8" s="12">
        <v>15.31</v>
      </c>
      <c r="F8" s="12">
        <v>27.84</v>
      </c>
      <c r="G8" s="12">
        <v>51.09</v>
      </c>
      <c r="H8" s="12">
        <v>29.61</v>
      </c>
      <c r="I8" s="12">
        <v>5.3</v>
      </c>
      <c r="J8" s="12">
        <v>13.61</v>
      </c>
      <c r="L8" s="50">
        <f t="shared" si="0"/>
        <v>30.545000000000005</v>
      </c>
      <c r="M8">
        <f t="shared" si="1"/>
        <v>19.973107614434404</v>
      </c>
      <c r="N8">
        <f t="shared" si="2"/>
        <v>6.3160512013264869</v>
      </c>
      <c r="O8" s="5">
        <v>40589</v>
      </c>
      <c r="P8">
        <f t="shared" si="3"/>
        <v>133</v>
      </c>
      <c r="Q8" s="51">
        <v>40456</v>
      </c>
      <c r="S8" s="10">
        <v>1.18</v>
      </c>
      <c r="T8" s="10">
        <v>1.17</v>
      </c>
      <c r="U8" s="10">
        <v>0.96</v>
      </c>
      <c r="V8" s="10">
        <v>0.62</v>
      </c>
      <c r="W8" s="10">
        <v>0.5</v>
      </c>
      <c r="X8" s="10">
        <v>0.6</v>
      </c>
      <c r="Y8" s="10">
        <v>1.19</v>
      </c>
      <c r="Z8" s="10">
        <v>0.97</v>
      </c>
      <c r="AA8" s="10">
        <v>0.65</v>
      </c>
      <c r="AB8" s="10">
        <v>0.39</v>
      </c>
      <c r="AD8" s="50">
        <f t="shared" si="4"/>
        <v>0.82299999999999984</v>
      </c>
      <c r="AE8">
        <f t="shared" si="5"/>
        <v>0.30470568677915388</v>
      </c>
      <c r="AF8">
        <f t="shared" si="6"/>
        <v>9.635639862279817E-2</v>
      </c>
      <c r="AH8">
        <v>0.82299999999999984</v>
      </c>
      <c r="AI8">
        <v>9.635639862279817E-2</v>
      </c>
    </row>
    <row r="9" spans="1:35">
      <c r="A9" s="12">
        <v>68.930000000000007</v>
      </c>
      <c r="B9" s="12">
        <v>132.12</v>
      </c>
      <c r="C9" s="12">
        <v>112.79</v>
      </c>
      <c r="D9" s="12">
        <v>85.08</v>
      </c>
      <c r="E9" s="12">
        <v>98.16</v>
      </c>
      <c r="F9" s="12">
        <v>123.01</v>
      </c>
      <c r="G9" s="12">
        <v>89.55</v>
      </c>
      <c r="H9" s="12">
        <v>83.2</v>
      </c>
      <c r="I9" s="12">
        <v>78.95</v>
      </c>
      <c r="J9" s="12">
        <v>83.83</v>
      </c>
      <c r="L9" s="50">
        <f t="shared" si="0"/>
        <v>95.562000000000012</v>
      </c>
      <c r="M9">
        <f t="shared" si="1"/>
        <v>20.588915464394898</v>
      </c>
      <c r="N9">
        <f t="shared" si="2"/>
        <v>6.5107867420151253</v>
      </c>
      <c r="O9" s="5">
        <v>40602</v>
      </c>
      <c r="P9">
        <f t="shared" si="3"/>
        <v>146</v>
      </c>
      <c r="Q9" s="51">
        <v>40456</v>
      </c>
      <c r="S9" s="10">
        <v>1.0900000000000001</v>
      </c>
      <c r="T9" s="10">
        <v>0.56999999999999995</v>
      </c>
      <c r="U9" s="10">
        <v>0.61</v>
      </c>
      <c r="V9" s="10">
        <v>0.72</v>
      </c>
      <c r="W9" s="10">
        <v>0.5</v>
      </c>
      <c r="X9" s="10">
        <v>0.51</v>
      </c>
      <c r="Y9" s="10">
        <v>0.75</v>
      </c>
      <c r="Z9" s="10">
        <v>0.61</v>
      </c>
      <c r="AA9" s="10">
        <v>0.32</v>
      </c>
      <c r="AB9" s="10">
        <v>0.27</v>
      </c>
      <c r="AD9" s="50">
        <f t="shared" si="4"/>
        <v>0.59500000000000008</v>
      </c>
      <c r="AE9">
        <f t="shared" si="5"/>
        <v>0.23172061721919426</v>
      </c>
      <c r="AF9">
        <f t="shared" si="6"/>
        <v>7.327649312326863E-2</v>
      </c>
      <c r="AH9">
        <v>0.59500000000000008</v>
      </c>
      <c r="AI9">
        <v>7.327649312326863E-2</v>
      </c>
    </row>
    <row r="10" spans="1:35">
      <c r="A10" s="12">
        <v>175.12</v>
      </c>
      <c r="B10" s="12">
        <v>147.55000000000001</v>
      </c>
      <c r="C10" s="12">
        <v>99.86</v>
      </c>
      <c r="D10" s="12">
        <v>105.59</v>
      </c>
      <c r="E10" s="12">
        <v>62.25</v>
      </c>
      <c r="F10" s="12">
        <v>167.12</v>
      </c>
      <c r="G10" s="12">
        <v>106.53</v>
      </c>
      <c r="H10" s="12">
        <v>87.89</v>
      </c>
      <c r="I10" s="12">
        <v>98.46</v>
      </c>
      <c r="J10" s="12">
        <v>42.25</v>
      </c>
      <c r="L10" s="50">
        <f t="shared" si="0"/>
        <v>109.26199999999999</v>
      </c>
      <c r="M10">
        <f t="shared" si="1"/>
        <v>42.861951736553841</v>
      </c>
      <c r="N10">
        <f t="shared" si="2"/>
        <v>13.554139244771948</v>
      </c>
      <c r="O10" s="5">
        <v>40617</v>
      </c>
      <c r="P10">
        <f t="shared" si="3"/>
        <v>161</v>
      </c>
      <c r="Q10" s="51">
        <v>40456</v>
      </c>
      <c r="S10" s="10">
        <v>0.76</v>
      </c>
      <c r="T10" s="10">
        <v>1.23</v>
      </c>
      <c r="U10" s="10">
        <v>1.41</v>
      </c>
      <c r="V10" s="10">
        <v>0.93</v>
      </c>
      <c r="W10" s="10">
        <v>1.1599999999999999</v>
      </c>
      <c r="X10" s="10">
        <v>1.05</v>
      </c>
      <c r="Y10" s="10">
        <v>1.01</v>
      </c>
      <c r="Z10" s="10">
        <v>1.1000000000000001</v>
      </c>
      <c r="AA10" s="10">
        <v>0.64</v>
      </c>
      <c r="AB10" s="10">
        <v>0.86</v>
      </c>
      <c r="AD10" s="50">
        <f t="shared" si="4"/>
        <v>1.0150000000000001</v>
      </c>
      <c r="AE10">
        <f t="shared" si="5"/>
        <v>0.228193387770597</v>
      </c>
      <c r="AF10">
        <f t="shared" si="6"/>
        <v>7.2161085234509911E-2</v>
      </c>
      <c r="AH10">
        <v>1.0150000000000001</v>
      </c>
      <c r="AI10">
        <v>7.2161085234509911E-2</v>
      </c>
    </row>
    <row r="11" spans="1:35">
      <c r="A11" s="12">
        <v>166.94</v>
      </c>
      <c r="B11" s="12">
        <v>137.82</v>
      </c>
      <c r="C11" s="12">
        <v>95.99</v>
      </c>
      <c r="D11" s="12">
        <v>94.4</v>
      </c>
      <c r="E11" s="12">
        <v>194.83</v>
      </c>
      <c r="F11" s="12">
        <v>124.31</v>
      </c>
      <c r="G11" s="12">
        <v>112.41</v>
      </c>
      <c r="H11" s="12">
        <v>97.94</v>
      </c>
      <c r="I11" s="12">
        <v>106.83</v>
      </c>
      <c r="J11" s="12">
        <v>134.56</v>
      </c>
      <c r="L11" s="50">
        <f t="shared" si="0"/>
        <v>126.60299999999998</v>
      </c>
      <c r="M11">
        <f t="shared" si="1"/>
        <v>33.1068291209601</v>
      </c>
      <c r="N11">
        <f t="shared" si="2"/>
        <v>10.469298612822406</v>
      </c>
      <c r="O11" s="5">
        <v>40631</v>
      </c>
      <c r="P11">
        <f t="shared" si="3"/>
        <v>175</v>
      </c>
      <c r="Q11" s="51">
        <v>40456</v>
      </c>
      <c r="S11" s="10">
        <v>2.21</v>
      </c>
      <c r="T11" s="10">
        <v>1.86</v>
      </c>
      <c r="U11" s="10">
        <v>1.06</v>
      </c>
      <c r="V11" s="10">
        <v>1.06</v>
      </c>
      <c r="W11" s="10">
        <v>0.76</v>
      </c>
      <c r="X11" s="10">
        <v>1.76</v>
      </c>
      <c r="Y11" s="10">
        <v>1.01</v>
      </c>
      <c r="Z11" s="10">
        <v>1.1200000000000001</v>
      </c>
      <c r="AA11" s="10">
        <v>0.85</v>
      </c>
      <c r="AB11" s="10">
        <v>0.68</v>
      </c>
      <c r="AD11" s="50">
        <f t="shared" si="4"/>
        <v>1.2369999999999999</v>
      </c>
      <c r="AE11">
        <f t="shared" si="5"/>
        <v>0.51895300579360937</v>
      </c>
      <c r="AF11">
        <f t="shared" si="6"/>
        <v>0.16410734968983623</v>
      </c>
      <c r="AH11">
        <v>1.2369999999999999</v>
      </c>
      <c r="AI11">
        <v>0.16410734968983623</v>
      </c>
    </row>
    <row r="12" spans="1:35">
      <c r="A12" s="12">
        <v>525.03</v>
      </c>
      <c r="B12" s="12">
        <v>323.63</v>
      </c>
      <c r="C12" s="12">
        <v>282.47000000000003</v>
      </c>
      <c r="D12" s="12">
        <v>176.66</v>
      </c>
      <c r="E12" s="12">
        <v>229.89</v>
      </c>
      <c r="F12" s="12">
        <v>156.13999999999999</v>
      </c>
      <c r="G12" s="12">
        <v>169.92</v>
      </c>
      <c r="H12" s="12">
        <v>125.75</v>
      </c>
      <c r="I12" s="12">
        <v>165.06</v>
      </c>
      <c r="J12" s="12"/>
      <c r="L12" s="50">
        <f t="shared" si="0"/>
        <v>239.39444444444447</v>
      </c>
      <c r="M12">
        <f t="shared" si="1"/>
        <v>124.88165308714399</v>
      </c>
      <c r="N12">
        <f>M12/SQRT(9)</f>
        <v>41.627217695714663</v>
      </c>
      <c r="O12" s="5">
        <v>40645</v>
      </c>
      <c r="P12">
        <f t="shared" si="3"/>
        <v>189</v>
      </c>
      <c r="Q12" s="51">
        <v>40456</v>
      </c>
      <c r="S12" s="10">
        <v>1.51</v>
      </c>
      <c r="T12" s="10">
        <v>1.36</v>
      </c>
      <c r="U12" s="10">
        <v>1.1299999999999999</v>
      </c>
      <c r="V12" s="10">
        <v>1.0900000000000001</v>
      </c>
      <c r="W12" s="10">
        <v>1.77</v>
      </c>
      <c r="X12" s="10">
        <v>1.19</v>
      </c>
      <c r="Y12" s="10">
        <v>0.9</v>
      </c>
      <c r="Z12" s="10">
        <v>0.91</v>
      </c>
      <c r="AA12" s="10">
        <v>0.85</v>
      </c>
      <c r="AB12" s="10">
        <v>1.1000000000000001</v>
      </c>
      <c r="AD12" s="50">
        <f t="shared" si="4"/>
        <v>1.1809999999999998</v>
      </c>
      <c r="AE12">
        <f t="shared" si="5"/>
        <v>0.29186945331394004</v>
      </c>
      <c r="AF12">
        <f t="shared" si="6"/>
        <v>9.2297225190023036E-2</v>
      </c>
      <c r="AH12">
        <v>1.1809999999999998</v>
      </c>
      <c r="AI12">
        <v>9.2297225190023036E-2</v>
      </c>
    </row>
    <row r="13" spans="1:35">
      <c r="A13" s="12">
        <v>198.53</v>
      </c>
      <c r="B13" s="12">
        <v>213.29</v>
      </c>
      <c r="C13" s="12">
        <v>129.78</v>
      </c>
      <c r="D13" s="12">
        <v>299.97000000000003</v>
      </c>
      <c r="E13" s="12">
        <v>428.35</v>
      </c>
      <c r="F13" s="12">
        <v>107.19</v>
      </c>
      <c r="G13" s="12">
        <v>371.44</v>
      </c>
      <c r="H13" s="12">
        <v>257.3</v>
      </c>
      <c r="I13" s="12">
        <v>128.97999999999999</v>
      </c>
      <c r="J13" s="12">
        <v>141.38</v>
      </c>
      <c r="L13" s="50">
        <f t="shared" si="0"/>
        <v>227.62100000000001</v>
      </c>
      <c r="M13">
        <f t="shared" si="1"/>
        <v>110.24566753392178</v>
      </c>
      <c r="N13">
        <f t="shared" si="2"/>
        <v>34.862741157287118</v>
      </c>
      <c r="O13" s="5">
        <v>40659</v>
      </c>
      <c r="P13">
        <f t="shared" si="3"/>
        <v>203</v>
      </c>
      <c r="Q13" s="51">
        <v>40456</v>
      </c>
      <c r="S13" s="10">
        <v>5.51</v>
      </c>
      <c r="T13" s="10">
        <v>3.4</v>
      </c>
      <c r="U13" s="10">
        <v>2.58</v>
      </c>
      <c r="V13" s="10">
        <v>1.72</v>
      </c>
      <c r="W13" s="10">
        <v>3.19</v>
      </c>
      <c r="X13" s="10">
        <v>1.92</v>
      </c>
      <c r="Y13" s="10">
        <v>1.47</v>
      </c>
      <c r="Z13" s="10">
        <v>1.68</v>
      </c>
      <c r="AA13" s="10">
        <v>1.97</v>
      </c>
      <c r="AB13" s="10"/>
      <c r="AD13" s="50">
        <f t="shared" si="4"/>
        <v>2.6044444444444443</v>
      </c>
      <c r="AE13">
        <f t="shared" si="5"/>
        <v>1.2851761660479775</v>
      </c>
      <c r="AF13">
        <f>AE13/SQRT(9)</f>
        <v>0.42839205534932584</v>
      </c>
      <c r="AH13">
        <v>2.6044444444444443</v>
      </c>
      <c r="AI13">
        <v>0.42839205534932584</v>
      </c>
    </row>
    <row r="14" spans="1:35">
      <c r="A14" s="12">
        <v>396.54</v>
      </c>
      <c r="B14" s="12">
        <v>254.09</v>
      </c>
      <c r="C14" s="12">
        <v>352.78</v>
      </c>
      <c r="D14" s="12">
        <v>336.75</v>
      </c>
      <c r="E14" s="12">
        <v>365.58</v>
      </c>
      <c r="F14" s="12">
        <v>237.52</v>
      </c>
      <c r="G14" s="12">
        <v>285.57</v>
      </c>
      <c r="H14" s="12">
        <v>304.77</v>
      </c>
      <c r="I14" s="12">
        <v>169.58</v>
      </c>
      <c r="J14" s="12">
        <v>219.99</v>
      </c>
      <c r="L14" s="50">
        <f t="shared" si="0"/>
        <v>292.31700000000001</v>
      </c>
      <c r="M14">
        <f t="shared" si="1"/>
        <v>72.126545282887619</v>
      </c>
      <c r="N14">
        <f t="shared" si="2"/>
        <v>22.808416285319851</v>
      </c>
      <c r="O14" s="5">
        <v>40672</v>
      </c>
      <c r="P14">
        <f t="shared" si="3"/>
        <v>216</v>
      </c>
      <c r="Q14" s="51">
        <v>40456</v>
      </c>
      <c r="S14" s="10">
        <v>2.82</v>
      </c>
      <c r="T14" s="10">
        <v>3.81</v>
      </c>
      <c r="U14" s="10">
        <v>2.23</v>
      </c>
      <c r="V14" s="10">
        <v>5.34</v>
      </c>
      <c r="W14" s="10">
        <v>7.52</v>
      </c>
      <c r="X14" s="10">
        <v>2.2799999999999998</v>
      </c>
      <c r="Y14" s="10">
        <v>6.37</v>
      </c>
      <c r="Z14" s="10">
        <v>5.33</v>
      </c>
      <c r="AA14" s="10">
        <v>1.76</v>
      </c>
      <c r="AB14" s="10">
        <v>2.96</v>
      </c>
      <c r="AD14" s="50">
        <f t="shared" si="4"/>
        <v>4.0419999999999998</v>
      </c>
      <c r="AE14">
        <f t="shared" si="5"/>
        <v>1.9768988059303598</v>
      </c>
      <c r="AF14">
        <f t="shared" si="6"/>
        <v>0.62515029304071212</v>
      </c>
      <c r="AH14">
        <v>4.0419999999999998</v>
      </c>
      <c r="AI14">
        <v>0.62515029304071212</v>
      </c>
    </row>
    <row r="15" spans="1:35">
      <c r="A15" s="12">
        <v>228.89</v>
      </c>
      <c r="B15" s="12">
        <v>236.75</v>
      </c>
      <c r="C15" s="12">
        <v>166.75</v>
      </c>
      <c r="D15" s="12">
        <v>334.82</v>
      </c>
      <c r="E15" s="12">
        <v>110.45</v>
      </c>
      <c r="F15" s="12">
        <v>173.97</v>
      </c>
      <c r="G15" s="12">
        <v>139.22</v>
      </c>
      <c r="H15" s="12">
        <v>86.76</v>
      </c>
      <c r="I15" s="12">
        <v>122.06</v>
      </c>
      <c r="J15" s="12">
        <v>72.47</v>
      </c>
      <c r="L15" s="50">
        <f t="shared" si="0"/>
        <v>167.214</v>
      </c>
      <c r="M15">
        <f t="shared" si="1"/>
        <v>80.464474866586613</v>
      </c>
      <c r="N15">
        <f t="shared" si="2"/>
        <v>25.445101130778685</v>
      </c>
      <c r="O15" s="5">
        <v>40687</v>
      </c>
      <c r="P15">
        <f t="shared" si="3"/>
        <v>231</v>
      </c>
      <c r="Q15" s="51">
        <v>40456</v>
      </c>
      <c r="S15" s="10">
        <v>6.22</v>
      </c>
      <c r="T15" s="10">
        <v>4.6900000000000004</v>
      </c>
      <c r="U15" s="10">
        <v>5.25</v>
      </c>
      <c r="V15" s="10">
        <v>6.97</v>
      </c>
      <c r="W15" s="10">
        <v>7.29</v>
      </c>
      <c r="X15" s="10">
        <v>3.46</v>
      </c>
      <c r="Y15" s="10">
        <v>6.14</v>
      </c>
      <c r="Z15" s="10">
        <v>5.45</v>
      </c>
      <c r="AA15" s="10">
        <v>4.24</v>
      </c>
      <c r="AB15" s="10">
        <v>3.72</v>
      </c>
      <c r="AD15" s="50">
        <f t="shared" si="4"/>
        <v>5.343</v>
      </c>
      <c r="AE15">
        <f t="shared" si="5"/>
        <v>1.3201519272837916</v>
      </c>
      <c r="AF15">
        <f t="shared" si="6"/>
        <v>0.41746869476777648</v>
      </c>
      <c r="AH15">
        <v>5.343</v>
      </c>
      <c r="AI15">
        <v>0.41746869476777648</v>
      </c>
    </row>
    <row r="16" spans="1:35">
      <c r="A16" s="12">
        <v>148.5</v>
      </c>
      <c r="B16" s="12">
        <v>116.92</v>
      </c>
      <c r="C16" s="12">
        <v>116.7</v>
      </c>
      <c r="D16" s="12">
        <v>124.79</v>
      </c>
      <c r="E16" s="12">
        <v>243.4</v>
      </c>
      <c r="F16" s="12">
        <v>126.82</v>
      </c>
      <c r="G16" s="12">
        <v>79.39</v>
      </c>
      <c r="H16" s="12">
        <v>59.02</v>
      </c>
      <c r="I16" s="12">
        <v>67.17</v>
      </c>
      <c r="J16" s="12">
        <v>30.62</v>
      </c>
      <c r="L16" s="50">
        <f t="shared" si="0"/>
        <v>111.333</v>
      </c>
      <c r="M16">
        <f t="shared" si="1"/>
        <v>59.185208183952327</v>
      </c>
      <c r="N16">
        <f t="shared" si="2"/>
        <v>18.716006165252718</v>
      </c>
      <c r="O16" s="5">
        <v>40701</v>
      </c>
      <c r="P16">
        <f t="shared" si="3"/>
        <v>245</v>
      </c>
      <c r="Q16" s="51">
        <v>40456</v>
      </c>
      <c r="S16" s="10">
        <v>5.03</v>
      </c>
      <c r="T16" s="10">
        <v>5.82</v>
      </c>
      <c r="U16" s="10">
        <v>3.86</v>
      </c>
      <c r="V16" s="10">
        <v>8.5</v>
      </c>
      <c r="W16" s="10">
        <v>2.5299999999999998</v>
      </c>
      <c r="X16" s="10">
        <v>3.83</v>
      </c>
      <c r="Y16" s="10">
        <v>3.63</v>
      </c>
      <c r="Z16" s="10">
        <v>3.37</v>
      </c>
      <c r="AA16" s="10">
        <v>3.8</v>
      </c>
      <c r="AB16" s="10">
        <v>2.41</v>
      </c>
      <c r="AD16" s="50">
        <f t="shared" si="4"/>
        <v>4.2780000000000005</v>
      </c>
      <c r="AE16">
        <f t="shared" si="5"/>
        <v>1.8000543201680204</v>
      </c>
      <c r="AF16">
        <f t="shared" si="6"/>
        <v>0.56922715637569099</v>
      </c>
      <c r="AH16">
        <v>4.2780000000000005</v>
      </c>
      <c r="AI16">
        <v>0.56922715637569099</v>
      </c>
    </row>
    <row r="17" spans="1:35">
      <c r="S17" s="10">
        <v>3.21</v>
      </c>
      <c r="T17" s="10">
        <v>2.77</v>
      </c>
      <c r="U17" s="10">
        <v>2</v>
      </c>
      <c r="V17" s="10">
        <v>2.65</v>
      </c>
      <c r="W17" s="10">
        <v>4.24</v>
      </c>
      <c r="X17" s="10">
        <v>2.21</v>
      </c>
      <c r="Y17" s="10">
        <v>1.82</v>
      </c>
      <c r="Z17" s="10">
        <v>2.2200000000000002</v>
      </c>
      <c r="AA17" s="10">
        <v>2.0499999999999998</v>
      </c>
      <c r="AB17" s="10">
        <v>1.64</v>
      </c>
      <c r="AD17" s="50">
        <f t="shared" si="4"/>
        <v>2.4810000000000003</v>
      </c>
      <c r="AE17">
        <f t="shared" si="5"/>
        <v>0.7774952661520762</v>
      </c>
      <c r="AF17">
        <f t="shared" si="6"/>
        <v>0.24586559110393788</v>
      </c>
      <c r="AH17">
        <v>2.4810000000000003</v>
      </c>
      <c r="AI17">
        <v>0.24586559110393788</v>
      </c>
    </row>
    <row r="18" spans="1:35">
      <c r="A18" s="10">
        <v>0.27</v>
      </c>
      <c r="B18" s="10">
        <v>0.25</v>
      </c>
      <c r="C18" s="10">
        <v>0.18</v>
      </c>
      <c r="D18" s="10">
        <v>0.13</v>
      </c>
      <c r="E18" s="10">
        <v>0.41</v>
      </c>
      <c r="F18" s="10">
        <v>0.2</v>
      </c>
      <c r="G18" s="10">
        <v>0.19</v>
      </c>
      <c r="H18" s="10">
        <v>0.26</v>
      </c>
      <c r="I18" s="10">
        <v>0.14000000000000001</v>
      </c>
      <c r="J18" s="10">
        <v>0.11</v>
      </c>
      <c r="K18" s="10"/>
      <c r="L18" s="50">
        <f>AVERAGE(A18:J18)</f>
        <v>0.21399999999999997</v>
      </c>
      <c r="M18">
        <f>_xlfn.STDEV.S(A18:J18)</f>
        <v>8.8342766791879829E-2</v>
      </c>
      <c r="N18">
        <f>M18/SQRT(10)</f>
        <v>2.7936435786342653E-2</v>
      </c>
      <c r="O18" s="10"/>
      <c r="P18" s="10"/>
      <c r="Q18" s="10"/>
      <c r="R18" t="s">
        <v>114</v>
      </c>
    </row>
    <row r="19" spans="1:35">
      <c r="A19" s="12">
        <v>0.38</v>
      </c>
      <c r="B19" s="12">
        <v>0.28000000000000003</v>
      </c>
      <c r="C19" s="12">
        <v>0.19</v>
      </c>
      <c r="D19" s="12">
        <v>0.44</v>
      </c>
      <c r="E19" s="12">
        <v>0.14000000000000001</v>
      </c>
      <c r="F19" s="12">
        <v>0.23</v>
      </c>
      <c r="G19" s="12">
        <v>0.34</v>
      </c>
      <c r="H19" s="12">
        <v>0.56999999999999995</v>
      </c>
      <c r="I19" s="12">
        <v>0.39</v>
      </c>
      <c r="J19" s="12">
        <v>0.17</v>
      </c>
      <c r="K19" s="12"/>
      <c r="L19" s="50">
        <f t="shared" ref="L19:L33" si="7">AVERAGE(A19:J19)</f>
        <v>0.313</v>
      </c>
      <c r="M19">
        <f t="shared" ref="M19:M33" si="8">_xlfn.STDEV.S(A19:J19)</f>
        <v>0.13614126650080949</v>
      </c>
      <c r="N19">
        <f t="shared" ref="N19:N32" si="9">M19/SQRT(10)</f>
        <v>4.3051648568253956E-2</v>
      </c>
      <c r="O19" s="12"/>
      <c r="P19" s="12"/>
      <c r="Q19" s="12"/>
      <c r="S19" s="10"/>
      <c r="T19" s="10"/>
      <c r="U19" s="10"/>
      <c r="V19" s="10"/>
      <c r="W19" s="10"/>
      <c r="X19" s="10"/>
      <c r="Y19" s="10"/>
      <c r="Z19" s="10"/>
      <c r="AA19" s="10"/>
      <c r="AB19" s="15"/>
    </row>
    <row r="20" spans="1:35">
      <c r="A20" s="12">
        <v>0.9</v>
      </c>
      <c r="B20" s="12">
        <v>0.4</v>
      </c>
      <c r="C20" s="12">
        <v>0.1</v>
      </c>
      <c r="D20" s="12">
        <v>0.1</v>
      </c>
      <c r="E20" s="12">
        <v>0.3</v>
      </c>
      <c r="F20" s="12">
        <v>0.5</v>
      </c>
      <c r="G20" s="12">
        <v>0.3</v>
      </c>
      <c r="H20" s="12">
        <v>0.2</v>
      </c>
      <c r="I20" s="12">
        <v>0.3</v>
      </c>
      <c r="J20" s="12">
        <v>0.7</v>
      </c>
      <c r="K20" s="12"/>
      <c r="L20" s="50">
        <f t="shared" si="7"/>
        <v>0.38</v>
      </c>
      <c r="M20">
        <f t="shared" si="8"/>
        <v>0.25733678754158379</v>
      </c>
      <c r="N20">
        <f t="shared" si="9"/>
        <v>8.1377037438224692E-2</v>
      </c>
      <c r="O20" s="12"/>
      <c r="P20" s="12"/>
      <c r="Q20" s="12"/>
      <c r="S20" s="10"/>
      <c r="T20" s="10"/>
      <c r="U20" s="10"/>
      <c r="V20" s="10"/>
      <c r="W20" s="10"/>
      <c r="X20" s="10"/>
      <c r="Y20" s="10"/>
      <c r="Z20" s="10"/>
      <c r="AA20" s="10"/>
      <c r="AB20" s="15"/>
    </row>
    <row r="21" spans="1:35">
      <c r="A21" s="12">
        <v>0.72</v>
      </c>
      <c r="B21" s="12">
        <v>0.95</v>
      </c>
      <c r="C21" s="12">
        <v>0.42</v>
      </c>
      <c r="D21" s="12">
        <v>0.65</v>
      </c>
      <c r="E21" s="12">
        <v>0.49</v>
      </c>
      <c r="F21" s="12">
        <v>0.54</v>
      </c>
      <c r="G21" s="12">
        <v>0.28000000000000003</v>
      </c>
      <c r="H21" s="12">
        <v>0.46</v>
      </c>
      <c r="I21" s="12">
        <v>0.39</v>
      </c>
      <c r="J21" s="12">
        <v>0.28999999999999998</v>
      </c>
      <c r="K21" s="12"/>
      <c r="L21" s="50">
        <f t="shared" si="7"/>
        <v>0.51899999999999991</v>
      </c>
      <c r="M21">
        <f t="shared" si="8"/>
        <v>0.20658331652548004</v>
      </c>
      <c r="N21">
        <f t="shared" si="9"/>
        <v>6.5327380681201863E-2</v>
      </c>
      <c r="O21" s="12"/>
      <c r="P21" s="12"/>
      <c r="Q21" s="12"/>
      <c r="S21" s="10"/>
      <c r="T21" s="10"/>
      <c r="U21" s="10"/>
      <c r="V21" s="10"/>
      <c r="W21" s="10"/>
      <c r="X21" s="10"/>
      <c r="Y21" s="10"/>
      <c r="Z21" s="10"/>
      <c r="AA21" s="10"/>
      <c r="AB21" s="15"/>
    </row>
    <row r="22" spans="1:35">
      <c r="A22" s="12">
        <v>1.0900000000000001</v>
      </c>
      <c r="B22" s="12">
        <v>0.86</v>
      </c>
      <c r="C22" s="12">
        <v>0.67</v>
      </c>
      <c r="D22" s="12">
        <v>0.99</v>
      </c>
      <c r="E22" s="12">
        <v>0.53</v>
      </c>
      <c r="F22" s="12">
        <v>0.56999999999999995</v>
      </c>
      <c r="G22" s="12">
        <v>0.46</v>
      </c>
      <c r="H22" s="12">
        <v>0.26</v>
      </c>
      <c r="I22" s="12">
        <v>0.28999999999999998</v>
      </c>
      <c r="J22" s="12">
        <v>0.1</v>
      </c>
      <c r="K22" s="12"/>
      <c r="L22" s="50">
        <f t="shared" si="7"/>
        <v>0.58200000000000007</v>
      </c>
      <c r="M22">
        <f t="shared" si="8"/>
        <v>0.32464681664164746</v>
      </c>
      <c r="N22">
        <f t="shared" si="9"/>
        <v>0.10266233757106617</v>
      </c>
      <c r="O22" s="12"/>
      <c r="P22" s="12"/>
      <c r="Q22" s="12"/>
      <c r="S22" s="10"/>
      <c r="T22" s="10"/>
      <c r="U22" s="10"/>
      <c r="V22" s="10"/>
      <c r="W22" s="10"/>
      <c r="X22" s="10"/>
      <c r="Y22" s="10"/>
      <c r="Z22" s="10"/>
      <c r="AA22" s="10"/>
      <c r="AB22" s="15"/>
    </row>
    <row r="23" spans="1:35">
      <c r="A23" s="12">
        <v>0.24</v>
      </c>
      <c r="B23" s="12">
        <v>0.71</v>
      </c>
      <c r="C23" s="12">
        <v>0.32</v>
      </c>
      <c r="D23" s="12">
        <v>0.55000000000000004</v>
      </c>
      <c r="E23" s="12">
        <v>0.86</v>
      </c>
      <c r="F23" s="12">
        <v>0.77</v>
      </c>
      <c r="G23" s="12">
        <v>0.6</v>
      </c>
      <c r="H23" s="12">
        <v>1.02</v>
      </c>
      <c r="I23" s="12">
        <v>0.64</v>
      </c>
      <c r="J23" s="12">
        <v>0.86</v>
      </c>
      <c r="K23" s="12"/>
      <c r="L23" s="50">
        <f t="shared" si="7"/>
        <v>0.65700000000000003</v>
      </c>
      <c r="M23">
        <f t="shared" si="8"/>
        <v>0.24317574805980233</v>
      </c>
      <c r="N23">
        <f t="shared" si="9"/>
        <v>7.6898923558424703E-2</v>
      </c>
      <c r="O23" s="12"/>
      <c r="P23" s="12"/>
      <c r="Q23" s="12"/>
      <c r="S23" s="10"/>
      <c r="T23" s="10"/>
      <c r="U23" s="10"/>
      <c r="V23" s="10"/>
      <c r="W23" s="10"/>
      <c r="X23" s="10"/>
      <c r="Y23" s="10"/>
      <c r="Z23" s="10"/>
      <c r="AA23" s="10"/>
      <c r="AB23" s="15"/>
    </row>
    <row r="24" spans="1:35">
      <c r="A24" s="12">
        <v>1.25</v>
      </c>
      <c r="B24" s="12">
        <v>1.07</v>
      </c>
      <c r="C24" s="12">
        <v>0.84</v>
      </c>
      <c r="D24" s="12">
        <v>0.5</v>
      </c>
      <c r="E24" s="12">
        <v>0.54</v>
      </c>
      <c r="F24" s="12">
        <v>0.52</v>
      </c>
      <c r="G24" s="12">
        <v>1.17</v>
      </c>
      <c r="H24" s="12">
        <v>0.61</v>
      </c>
      <c r="I24" s="12">
        <v>0.98</v>
      </c>
      <c r="J24" s="12">
        <v>0.38</v>
      </c>
      <c r="K24" s="12"/>
      <c r="L24" s="50">
        <f t="shared" si="7"/>
        <v>0.78600000000000003</v>
      </c>
      <c r="M24">
        <f t="shared" si="8"/>
        <v>0.31496737044405776</v>
      </c>
      <c r="N24">
        <f t="shared" si="9"/>
        <v>9.9601427923722202E-2</v>
      </c>
      <c r="O24" s="12"/>
      <c r="P24" s="12"/>
      <c r="Q24" s="12"/>
      <c r="S24" s="10"/>
      <c r="T24" s="10"/>
      <c r="U24" s="10"/>
      <c r="V24" s="10"/>
      <c r="W24" s="10"/>
      <c r="X24" s="10"/>
      <c r="Y24" s="10"/>
      <c r="Z24" s="10"/>
      <c r="AA24" s="10"/>
      <c r="AB24" s="15"/>
    </row>
    <row r="25" spans="1:35">
      <c r="A25" s="12">
        <v>1.1399999999999999</v>
      </c>
      <c r="B25" s="12">
        <v>0.48</v>
      </c>
      <c r="C25" s="12">
        <v>0.65</v>
      </c>
      <c r="D25" s="12">
        <v>0.49</v>
      </c>
      <c r="E25" s="12">
        <v>0.32</v>
      </c>
      <c r="F25" s="12">
        <v>0.45</v>
      </c>
      <c r="G25" s="12">
        <v>0.7</v>
      </c>
      <c r="H25" s="12">
        <v>0.49</v>
      </c>
      <c r="I25" s="12">
        <v>0.28000000000000003</v>
      </c>
      <c r="J25" s="12">
        <v>0.19</v>
      </c>
      <c r="K25" s="12"/>
      <c r="L25" s="50">
        <f t="shared" si="7"/>
        <v>0.51900000000000002</v>
      </c>
      <c r="M25">
        <f t="shared" si="8"/>
        <v>0.26842958936086808</v>
      </c>
      <c r="N25">
        <f t="shared" si="9"/>
        <v>8.4884889376404482E-2</v>
      </c>
      <c r="O25" s="12"/>
      <c r="P25" s="12"/>
      <c r="Q25" s="12"/>
      <c r="S25" s="10"/>
      <c r="T25" s="10"/>
      <c r="U25" s="10"/>
      <c r="V25" s="10"/>
      <c r="W25" s="10"/>
      <c r="X25" s="10"/>
      <c r="Y25" s="10"/>
      <c r="Z25" s="10"/>
      <c r="AA25" s="10"/>
      <c r="AB25" s="15"/>
    </row>
    <row r="26" spans="1:35">
      <c r="A26" s="12">
        <v>0.91</v>
      </c>
      <c r="B26" s="12">
        <v>1.5</v>
      </c>
      <c r="C26" s="12">
        <v>1.31</v>
      </c>
      <c r="D26" s="12">
        <v>1.02</v>
      </c>
      <c r="E26" s="12">
        <v>1.18</v>
      </c>
      <c r="F26" s="12">
        <v>1.1399999999999999</v>
      </c>
      <c r="G26" s="12">
        <v>1.02</v>
      </c>
      <c r="H26" s="12">
        <v>1.1100000000000001</v>
      </c>
      <c r="I26" s="12">
        <v>0.8</v>
      </c>
      <c r="J26" s="12">
        <v>0.93</v>
      </c>
      <c r="K26" s="12"/>
      <c r="L26" s="50">
        <f t="shared" si="7"/>
        <v>1.0920000000000001</v>
      </c>
      <c r="M26">
        <f t="shared" si="8"/>
        <v>0.20530735766433536</v>
      </c>
      <c r="N26">
        <f t="shared" si="9"/>
        <v>6.4923887061012694E-2</v>
      </c>
      <c r="O26" s="12"/>
      <c r="P26" s="12"/>
      <c r="Q26" s="12"/>
      <c r="S26" s="10"/>
      <c r="T26" s="10"/>
      <c r="U26" s="10"/>
      <c r="V26" s="10"/>
      <c r="W26" s="10"/>
      <c r="X26" s="10"/>
      <c r="Y26" s="10"/>
      <c r="Z26" s="10"/>
      <c r="AA26" s="10"/>
      <c r="AB26" s="15"/>
    </row>
    <row r="27" spans="1:35">
      <c r="A27" s="12">
        <v>1.88</v>
      </c>
      <c r="B27" s="12">
        <v>1.83</v>
      </c>
      <c r="C27" s="12">
        <v>1.1000000000000001</v>
      </c>
      <c r="D27" s="12">
        <v>1.1399999999999999</v>
      </c>
      <c r="E27" s="12">
        <v>0.81</v>
      </c>
      <c r="F27" s="12">
        <v>2.0299999999999998</v>
      </c>
      <c r="G27" s="12">
        <v>1.1599999999999999</v>
      </c>
      <c r="H27" s="12">
        <v>1.04</v>
      </c>
      <c r="I27" s="12">
        <v>0.73</v>
      </c>
      <c r="J27" s="12">
        <v>0.56999999999999995</v>
      </c>
      <c r="K27" s="12"/>
      <c r="L27" s="50">
        <f t="shared" si="7"/>
        <v>1.2289999999999999</v>
      </c>
      <c r="M27">
        <f t="shared" si="8"/>
        <v>0.5110435945744316</v>
      </c>
      <c r="N27">
        <f t="shared" si="9"/>
        <v>0.16160617424948714</v>
      </c>
      <c r="O27" s="12"/>
      <c r="P27" s="12"/>
      <c r="Q27" s="12"/>
      <c r="S27" s="10"/>
      <c r="T27" s="10"/>
      <c r="U27" s="10"/>
      <c r="V27" s="10"/>
      <c r="W27" s="10"/>
      <c r="X27" s="10"/>
      <c r="Y27" s="10"/>
      <c r="Z27" s="10"/>
      <c r="AA27" s="10"/>
      <c r="AB27" s="15"/>
    </row>
    <row r="28" spans="1:35">
      <c r="A28" s="12">
        <v>1.83</v>
      </c>
      <c r="B28" s="12">
        <v>1.4</v>
      </c>
      <c r="C28" s="12">
        <v>0.97</v>
      </c>
      <c r="D28" s="12">
        <v>1.03</v>
      </c>
      <c r="E28" s="12">
        <v>1.98</v>
      </c>
      <c r="F28" s="12">
        <v>1.23</v>
      </c>
      <c r="G28" s="12">
        <v>1.1599999999999999</v>
      </c>
      <c r="H28" s="12">
        <v>1.08</v>
      </c>
      <c r="I28" s="12">
        <v>1.1399999999999999</v>
      </c>
      <c r="J28" s="12">
        <v>1.36</v>
      </c>
      <c r="K28" s="12"/>
      <c r="L28" s="50">
        <f t="shared" si="7"/>
        <v>1.3180000000000001</v>
      </c>
      <c r="M28">
        <f t="shared" si="8"/>
        <v>0.33894607896307594</v>
      </c>
      <c r="N28">
        <f t="shared" si="9"/>
        <v>0.10718416135066025</v>
      </c>
      <c r="O28" s="12"/>
      <c r="P28" s="12"/>
      <c r="Q28" s="12"/>
      <c r="S28" s="10"/>
      <c r="T28" s="10"/>
      <c r="U28" s="10"/>
      <c r="V28" s="10"/>
      <c r="W28" s="10"/>
      <c r="X28" s="10"/>
      <c r="Y28" s="10"/>
      <c r="Z28" s="10"/>
      <c r="AA28" s="10"/>
      <c r="AB28" s="15"/>
    </row>
    <row r="29" spans="1:35">
      <c r="A29" s="12">
        <v>6.12</v>
      </c>
      <c r="B29" s="12">
        <v>3.54</v>
      </c>
      <c r="C29" s="12">
        <v>2.88</v>
      </c>
      <c r="D29" s="12">
        <v>1.87</v>
      </c>
      <c r="E29" s="12">
        <v>2.72</v>
      </c>
      <c r="F29" s="12">
        <v>1.86</v>
      </c>
      <c r="G29" s="12">
        <v>1.88</v>
      </c>
      <c r="H29" s="12">
        <v>1.5</v>
      </c>
      <c r="I29" s="12">
        <v>1.88</v>
      </c>
      <c r="J29" s="12"/>
      <c r="K29" s="12"/>
      <c r="L29" s="50">
        <f t="shared" si="7"/>
        <v>2.6944444444444442</v>
      </c>
      <c r="M29">
        <f t="shared" si="8"/>
        <v>1.4410856247210926</v>
      </c>
      <c r="N29">
        <f>M29/SQRT(9)</f>
        <v>0.48036187490703086</v>
      </c>
      <c r="O29" s="12"/>
      <c r="P29" s="12"/>
      <c r="Q29" s="12"/>
      <c r="S29" s="10">
        <v>0.15</v>
      </c>
      <c r="T29" s="10">
        <v>0.13</v>
      </c>
      <c r="U29" s="10">
        <v>0.22</v>
      </c>
      <c r="V29" s="10">
        <v>0.19</v>
      </c>
      <c r="W29" s="10">
        <v>0.32</v>
      </c>
      <c r="X29" s="10">
        <v>0.44</v>
      </c>
      <c r="Y29" s="10">
        <v>0.19</v>
      </c>
      <c r="Z29" s="10">
        <v>0.18</v>
      </c>
      <c r="AA29" s="10">
        <v>0.28000000000000003</v>
      </c>
      <c r="AB29" s="10">
        <v>0.33</v>
      </c>
      <c r="AD29" s="50">
        <f t="shared" ref="AD29:AD33" si="10">AVERAGE(S29:AB29)</f>
        <v>0.24299999999999997</v>
      </c>
      <c r="AE29">
        <f t="shared" ref="AE29:AE33" si="11">_xlfn.STDEV.S(S29:AB29)</f>
        <v>9.7302506533890429E-2</v>
      </c>
      <c r="AF29">
        <f>AE29/SQRT(10)</f>
        <v>3.0769754269050945E-2</v>
      </c>
      <c r="AH29">
        <v>0.24299999999999997</v>
      </c>
      <c r="AI29">
        <v>3.0769754269050945E-2</v>
      </c>
    </row>
    <row r="30" spans="1:35">
      <c r="A30" s="12">
        <v>2.29</v>
      </c>
      <c r="B30" s="12">
        <v>2.4900000000000002</v>
      </c>
      <c r="C30" s="12">
        <v>1.61</v>
      </c>
      <c r="D30" s="12">
        <v>3.63</v>
      </c>
      <c r="E30" s="12">
        <v>5.5</v>
      </c>
      <c r="F30" s="12">
        <v>1.36</v>
      </c>
      <c r="G30" s="12">
        <v>4.95</v>
      </c>
      <c r="H30" s="12">
        <v>3.07</v>
      </c>
      <c r="I30" s="12">
        <v>1.7</v>
      </c>
      <c r="J30" s="12">
        <v>1.9</v>
      </c>
      <c r="K30" s="12"/>
      <c r="L30" s="50">
        <f t="shared" si="7"/>
        <v>2.8499999999999996</v>
      </c>
      <c r="M30">
        <f t="shared" si="8"/>
        <v>1.4343097449450892</v>
      </c>
      <c r="N30">
        <f t="shared" si="9"/>
        <v>0.45356856642016613</v>
      </c>
      <c r="O30" s="12"/>
      <c r="P30" s="12"/>
      <c r="Q30" s="12"/>
      <c r="S30" s="10">
        <v>0.46</v>
      </c>
      <c r="T30" s="10">
        <v>0.44</v>
      </c>
      <c r="U30" s="10">
        <v>0.22</v>
      </c>
      <c r="V30" s="10">
        <v>0.23</v>
      </c>
      <c r="W30" s="10">
        <v>0.28999999999999998</v>
      </c>
      <c r="X30" s="10">
        <v>0.12</v>
      </c>
      <c r="Y30" s="10">
        <v>0.4</v>
      </c>
      <c r="Z30" s="10">
        <v>0.51</v>
      </c>
      <c r="AA30" s="10">
        <v>0.19</v>
      </c>
      <c r="AB30" s="10"/>
      <c r="AD30" s="50">
        <f t="shared" si="10"/>
        <v>0.31777777777777777</v>
      </c>
      <c r="AE30">
        <f t="shared" si="11"/>
        <v>0.13800161029656302</v>
      </c>
      <c r="AF30">
        <f>AE30/SQRT(9)</f>
        <v>4.6000536765521009E-2</v>
      </c>
      <c r="AH30">
        <v>0.31777777777777777</v>
      </c>
      <c r="AI30">
        <v>4.6000536765521009E-2</v>
      </c>
    </row>
    <row r="31" spans="1:35">
      <c r="A31" s="12">
        <v>5.79</v>
      </c>
      <c r="B31" s="12">
        <v>3.24</v>
      </c>
      <c r="C31" s="12">
        <v>4.7</v>
      </c>
      <c r="D31" s="12">
        <v>4.34</v>
      </c>
      <c r="E31" s="12">
        <v>4.93</v>
      </c>
      <c r="F31" s="12">
        <v>3.33</v>
      </c>
      <c r="G31" s="12">
        <v>3.73</v>
      </c>
      <c r="H31" s="12">
        <v>4.82</v>
      </c>
      <c r="I31" s="12">
        <v>2.62</v>
      </c>
      <c r="J31" s="12">
        <v>3.28</v>
      </c>
      <c r="K31" s="12"/>
      <c r="L31" s="50">
        <f t="shared" si="7"/>
        <v>4.0779999999999994</v>
      </c>
      <c r="M31">
        <f t="shared" si="8"/>
        <v>0.98929604601791077</v>
      </c>
      <c r="N31">
        <f t="shared" si="9"/>
        <v>0.31284287856153481</v>
      </c>
      <c r="O31" s="12"/>
      <c r="P31" s="12"/>
      <c r="Q31" s="12"/>
      <c r="S31" s="10">
        <v>0.42</v>
      </c>
      <c r="T31" s="10">
        <v>0.39</v>
      </c>
      <c r="U31" s="10">
        <v>0.41</v>
      </c>
      <c r="V31" s="10">
        <v>0.24</v>
      </c>
      <c r="W31" s="10">
        <v>0.38</v>
      </c>
      <c r="X31" s="10">
        <v>0.26</v>
      </c>
      <c r="Y31" s="10">
        <v>0.28000000000000003</v>
      </c>
      <c r="Z31" s="10">
        <v>0.48</v>
      </c>
      <c r="AA31" s="10">
        <v>0.28999999999999998</v>
      </c>
      <c r="AB31" s="10">
        <v>0.34</v>
      </c>
      <c r="AD31" s="50">
        <f t="shared" si="10"/>
        <v>0.34899999999999998</v>
      </c>
      <c r="AE31">
        <f t="shared" si="11"/>
        <v>7.9365539681204855E-2</v>
      </c>
      <c r="AF31">
        <f t="shared" ref="AF31:AF33" si="12">AE31/SQRT(10)</f>
        <v>2.5097587312108115E-2</v>
      </c>
      <c r="AH31">
        <v>0.34899999999999998</v>
      </c>
      <c r="AI31">
        <v>2.5097587312108115E-2</v>
      </c>
    </row>
    <row r="32" spans="1:35">
      <c r="A32" s="12">
        <v>2.5099999999999998</v>
      </c>
      <c r="B32" s="12">
        <v>2.59</v>
      </c>
      <c r="C32" s="12">
        <v>1.72</v>
      </c>
      <c r="D32" s="12">
        <v>3.77</v>
      </c>
      <c r="E32" s="12">
        <v>1.35</v>
      </c>
      <c r="F32" s="12">
        <v>1.7</v>
      </c>
      <c r="G32" s="12">
        <v>1.62</v>
      </c>
      <c r="H32" s="12">
        <v>1.1399999999999999</v>
      </c>
      <c r="I32" s="12">
        <v>1.67</v>
      </c>
      <c r="J32" s="12">
        <v>0.68</v>
      </c>
      <c r="K32" s="12"/>
      <c r="L32" s="50">
        <f t="shared" si="7"/>
        <v>1.875</v>
      </c>
      <c r="M32">
        <f t="shared" si="8"/>
        <v>0.87629586581499064</v>
      </c>
      <c r="N32">
        <f t="shared" si="9"/>
        <v>0.27710908401646528</v>
      </c>
      <c r="O32" s="12"/>
      <c r="P32" s="12"/>
      <c r="Q32" s="12"/>
      <c r="S32" s="10">
        <v>2.98</v>
      </c>
      <c r="T32" s="10">
        <v>1.72</v>
      </c>
      <c r="U32" s="10">
        <v>0.6</v>
      </c>
      <c r="V32" s="10">
        <v>1.59</v>
      </c>
      <c r="W32" s="10">
        <v>0.33</v>
      </c>
      <c r="X32" s="10">
        <v>1.1100000000000001</v>
      </c>
      <c r="Y32" s="10">
        <v>0.54</v>
      </c>
      <c r="Z32" s="10">
        <v>0.72</v>
      </c>
      <c r="AA32" s="10">
        <v>0.45</v>
      </c>
      <c r="AB32" s="10">
        <v>0.32</v>
      </c>
      <c r="AD32" s="50">
        <f t="shared" si="10"/>
        <v>1.036</v>
      </c>
      <c r="AE32">
        <f t="shared" si="11"/>
        <v>0.84655117322515616</v>
      </c>
      <c r="AF32">
        <f t="shared" si="12"/>
        <v>0.26770298632792433</v>
      </c>
      <c r="AH32">
        <v>1.036</v>
      </c>
      <c r="AI32">
        <v>0.26770298632792433</v>
      </c>
    </row>
    <row r="33" spans="1:35">
      <c r="A33" s="12">
        <v>1.96</v>
      </c>
      <c r="B33" s="12">
        <v>1.74</v>
      </c>
      <c r="C33" s="12">
        <v>1.44</v>
      </c>
      <c r="D33" s="12">
        <v>1.67</v>
      </c>
      <c r="E33" s="12">
        <v>2.8</v>
      </c>
      <c r="F33" s="12">
        <v>1.54</v>
      </c>
      <c r="G33" s="12">
        <v>1.1499999999999999</v>
      </c>
      <c r="H33" s="12">
        <v>1.07</v>
      </c>
      <c r="I33" s="12">
        <v>1.23</v>
      </c>
      <c r="J33" s="12"/>
      <c r="K33" s="12"/>
      <c r="L33" s="50">
        <f t="shared" si="7"/>
        <v>1.6222222222222222</v>
      </c>
      <c r="M33">
        <f t="shared" si="8"/>
        <v>0.5290505121861655</v>
      </c>
      <c r="N33">
        <f>M33/SQRT(9)</f>
        <v>0.17635017072872183</v>
      </c>
      <c r="O33" s="12"/>
      <c r="P33" s="12"/>
      <c r="Q33" s="12"/>
      <c r="S33" s="10">
        <v>0.49</v>
      </c>
      <c r="T33" s="10">
        <v>0.51</v>
      </c>
      <c r="U33" s="10">
        <v>0.53</v>
      </c>
      <c r="V33" s="10">
        <v>0.51</v>
      </c>
      <c r="W33" s="10">
        <v>0.43</v>
      </c>
      <c r="X33" s="10">
        <v>0.63</v>
      </c>
      <c r="Y33" s="10">
        <v>0.4</v>
      </c>
      <c r="Z33" s="10">
        <v>0.26</v>
      </c>
      <c r="AA33" s="10">
        <v>0.51</v>
      </c>
      <c r="AB33" s="10">
        <v>0.21</v>
      </c>
      <c r="AD33" s="50">
        <f t="shared" si="10"/>
        <v>0.44799999999999995</v>
      </c>
      <c r="AE33">
        <f t="shared" si="11"/>
        <v>0.12813187650923488</v>
      </c>
      <c r="AF33">
        <f t="shared" si="12"/>
        <v>4.05188570640607E-2</v>
      </c>
      <c r="AH33">
        <v>0.44799999999999995</v>
      </c>
      <c r="AI33">
        <v>4.05188570640607E-2</v>
      </c>
    </row>
    <row r="34" spans="1:35">
      <c r="S34" s="10">
        <v>0.43</v>
      </c>
      <c r="T34" s="10">
        <v>0.48</v>
      </c>
      <c r="U34" s="10">
        <v>1.18</v>
      </c>
      <c r="V34" s="10">
        <v>0.56999999999999995</v>
      </c>
      <c r="W34" s="10">
        <v>0.31</v>
      </c>
      <c r="X34" s="10">
        <v>1.02</v>
      </c>
      <c r="Y34" s="10">
        <v>0.36</v>
      </c>
      <c r="Z34" s="10">
        <v>0.18</v>
      </c>
      <c r="AA34" s="10">
        <v>0.21</v>
      </c>
      <c r="AB34" s="10">
        <v>0.32</v>
      </c>
      <c r="AD34" s="50">
        <f t="shared" ref="AD34" si="13">AVERAGE(S34:AB34)</f>
        <v>0.50600000000000001</v>
      </c>
      <c r="AE34">
        <f t="shared" ref="AE34" si="14">_xlfn.STDEV.S(S34:AB34)</f>
        <v>0.33619438821412029</v>
      </c>
      <c r="AF34">
        <f>AE34/SQRT(10)</f>
        <v>0.10631400033234881</v>
      </c>
      <c r="AH34">
        <v>0.50600000000000001</v>
      </c>
      <c r="AI34">
        <v>0.10631400033234881</v>
      </c>
    </row>
    <row r="35" spans="1:35">
      <c r="R35" t="s">
        <v>115</v>
      </c>
    </row>
    <row r="36" spans="1:35"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35"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35"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35"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35"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35"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35"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35"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35"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35"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35"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35"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35"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9:35">
      <c r="S49" s="22">
        <v>7.6</v>
      </c>
      <c r="T49" s="22">
        <v>4.2300000000000004</v>
      </c>
      <c r="U49" s="22">
        <v>5.56</v>
      </c>
      <c r="V49" s="22">
        <v>4.8899999999999997</v>
      </c>
      <c r="W49" s="22">
        <v>5.73</v>
      </c>
      <c r="X49" s="22">
        <v>2.96</v>
      </c>
      <c r="Y49" s="22">
        <v>4.28</v>
      </c>
      <c r="Z49" s="22">
        <v>2.96</v>
      </c>
      <c r="AA49" s="22">
        <v>2.17</v>
      </c>
      <c r="AB49" s="22">
        <v>2.2999999999999998</v>
      </c>
      <c r="AD49" s="50">
        <f t="shared" ref="AD49:AD51" si="15">AVERAGE(S49:AB49)</f>
        <v>4.2679999999999998</v>
      </c>
      <c r="AE49">
        <f t="shared" ref="AE49:AE51" si="16">_xlfn.STDEV.S(S49:AB49)</f>
        <v>1.7318506479101072</v>
      </c>
      <c r="AF49">
        <f t="shared" ref="AF49:AF50" si="17">AE49/SQRT(10)</f>
        <v>0.54765926146342658</v>
      </c>
      <c r="AH49">
        <v>4.2679999999999998</v>
      </c>
      <c r="AI49">
        <v>0.54765926146342658</v>
      </c>
    </row>
    <row r="50" spans="19:35">
      <c r="S50" s="22">
        <v>6.58</v>
      </c>
      <c r="T50" s="22">
        <v>7.07</v>
      </c>
      <c r="U50" s="22">
        <v>5.56</v>
      </c>
      <c r="V50" s="22">
        <v>6.73</v>
      </c>
      <c r="W50" s="22">
        <v>4.95</v>
      </c>
      <c r="X50" s="22">
        <v>5.22</v>
      </c>
      <c r="Y50" s="22">
        <v>5.94</v>
      </c>
      <c r="Z50" s="22">
        <v>3.11</v>
      </c>
      <c r="AA50" s="22">
        <v>5.35</v>
      </c>
      <c r="AB50" s="22">
        <v>1.96</v>
      </c>
      <c r="AD50" s="50">
        <f t="shared" si="15"/>
        <v>5.2469999999999999</v>
      </c>
      <c r="AE50">
        <f t="shared" si="16"/>
        <v>1.6106730822168036</v>
      </c>
      <c r="AF50">
        <f t="shared" si="17"/>
        <v>0.5093395505728745</v>
      </c>
      <c r="AH50">
        <v>5.2469999999999999</v>
      </c>
      <c r="AI50">
        <v>0.5093395505728745</v>
      </c>
    </row>
    <row r="51" spans="19:35">
      <c r="S51" s="22">
        <v>9.9700000000000006</v>
      </c>
      <c r="T51" s="22">
        <v>8.0299999999999994</v>
      </c>
      <c r="U51" s="22">
        <v>8.2100000000000009</v>
      </c>
      <c r="V51" s="22">
        <v>10.16</v>
      </c>
      <c r="W51" s="22">
        <v>13.13</v>
      </c>
      <c r="X51" s="22">
        <v>8.51</v>
      </c>
      <c r="Y51" s="22">
        <v>4.58</v>
      </c>
      <c r="Z51" s="22">
        <v>4.1900000000000004</v>
      </c>
      <c r="AA51" s="22">
        <v>3.91</v>
      </c>
      <c r="AB51" s="22">
        <v>2.85</v>
      </c>
      <c r="AD51" s="50">
        <f t="shared" si="15"/>
        <v>7.3539999999999992</v>
      </c>
      <c r="AE51">
        <f t="shared" si="16"/>
        <v>3.3409652630473277</v>
      </c>
      <c r="AF51">
        <f>AE51/SQRT(10)</f>
        <v>1.0565059814733138</v>
      </c>
      <c r="AH51">
        <v>7.3539999999999992</v>
      </c>
      <c r="AI51">
        <v>1.0565059814733138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A21" sqref="A21:Z21"/>
    </sheetView>
  </sheetViews>
  <sheetFormatPr defaultRowHeight="13.5"/>
  <sheetData>
    <row r="1" spans="1:20">
      <c r="A1" s="22">
        <v>25.57</v>
      </c>
      <c r="B1" s="22">
        <v>7.6</v>
      </c>
      <c r="C1" s="22">
        <v>15.18</v>
      </c>
      <c r="D1" s="22">
        <v>4.2300000000000004</v>
      </c>
      <c r="E1" s="22">
        <v>19.59</v>
      </c>
      <c r="F1" s="22">
        <v>5.56</v>
      </c>
      <c r="G1" s="22">
        <v>17.399999999999999</v>
      </c>
      <c r="H1" s="22">
        <v>4.8899999999999997</v>
      </c>
      <c r="I1" s="22">
        <v>20.99</v>
      </c>
      <c r="J1" s="22">
        <v>5.73</v>
      </c>
      <c r="K1" s="22">
        <v>11.01</v>
      </c>
      <c r="L1" s="22">
        <v>2.96</v>
      </c>
      <c r="M1" s="22">
        <v>14.29</v>
      </c>
      <c r="N1" s="22">
        <v>4.28</v>
      </c>
      <c r="O1" s="22">
        <v>11.51</v>
      </c>
      <c r="P1" s="22">
        <v>2.96</v>
      </c>
      <c r="Q1" s="22">
        <v>7.85</v>
      </c>
      <c r="R1" s="22">
        <v>2.17</v>
      </c>
      <c r="S1" s="22">
        <v>7.8</v>
      </c>
      <c r="T1" s="22">
        <v>2.2999999999999998</v>
      </c>
    </row>
    <row r="2" spans="1:20">
      <c r="A2" s="22">
        <v>22.52</v>
      </c>
      <c r="B2" s="22">
        <v>6.58</v>
      </c>
      <c r="C2" s="22">
        <v>23.08</v>
      </c>
      <c r="D2" s="22">
        <v>7.07</v>
      </c>
      <c r="E2" s="22">
        <v>17.38</v>
      </c>
      <c r="F2" s="22">
        <v>5.56</v>
      </c>
      <c r="G2" s="22">
        <v>22.41</v>
      </c>
      <c r="H2" s="22">
        <v>6.73</v>
      </c>
      <c r="I2" s="22">
        <v>15.26</v>
      </c>
      <c r="J2" s="22">
        <v>4.95</v>
      </c>
      <c r="K2" s="22">
        <v>17.16</v>
      </c>
      <c r="L2" s="22">
        <v>5.22</v>
      </c>
      <c r="M2" s="22">
        <v>17.84</v>
      </c>
      <c r="N2" s="22">
        <v>5.94</v>
      </c>
      <c r="O2" s="22">
        <v>9.48</v>
      </c>
      <c r="P2" s="22">
        <v>3.11</v>
      </c>
      <c r="Q2" s="22">
        <v>16.84</v>
      </c>
      <c r="R2" s="22">
        <v>5.35</v>
      </c>
      <c r="S2" s="22">
        <v>6.92</v>
      </c>
      <c r="T2" s="22">
        <v>1.96</v>
      </c>
    </row>
    <row r="3" spans="1:20">
      <c r="A3" s="22">
        <v>26.56</v>
      </c>
      <c r="B3" s="22">
        <v>9.9700000000000006</v>
      </c>
      <c r="C3" s="22">
        <v>21.19</v>
      </c>
      <c r="D3" s="22">
        <v>8.0299999999999994</v>
      </c>
      <c r="E3" s="22">
        <v>21.68</v>
      </c>
      <c r="F3" s="22">
        <v>8.2100000000000009</v>
      </c>
      <c r="G3" s="22">
        <v>25.67</v>
      </c>
      <c r="H3" s="22">
        <v>10.16</v>
      </c>
      <c r="I3" s="22">
        <v>35.36</v>
      </c>
      <c r="J3" s="22">
        <v>13.13</v>
      </c>
      <c r="K3" s="22">
        <v>22.6</v>
      </c>
      <c r="L3" s="22">
        <v>8.51</v>
      </c>
      <c r="M3" s="22">
        <v>11.48</v>
      </c>
      <c r="N3" s="22">
        <v>4.58</v>
      </c>
      <c r="O3" s="22">
        <v>11.83</v>
      </c>
      <c r="P3" s="22">
        <v>4.1900000000000004</v>
      </c>
      <c r="Q3" s="22">
        <v>10.19</v>
      </c>
      <c r="R3" s="22">
        <v>3.91</v>
      </c>
      <c r="S3" s="22">
        <v>7.45</v>
      </c>
      <c r="T3" s="22">
        <v>2.85</v>
      </c>
    </row>
    <row r="6" spans="1:20">
      <c r="A6" s="22">
        <v>7.6</v>
      </c>
      <c r="B6" s="22">
        <v>4.2300000000000004</v>
      </c>
      <c r="C6" s="22">
        <v>5.56</v>
      </c>
      <c r="D6" s="22">
        <v>4.8899999999999997</v>
      </c>
      <c r="E6" s="22">
        <v>5.73</v>
      </c>
      <c r="F6" s="22">
        <v>2.96</v>
      </c>
      <c r="G6" s="22">
        <v>4.28</v>
      </c>
      <c r="H6" s="22">
        <v>2.96</v>
      </c>
      <c r="I6" s="22">
        <v>2.17</v>
      </c>
      <c r="J6" s="22">
        <v>2.2999999999999998</v>
      </c>
      <c r="L6" s="50">
        <f>AVERAGE(A6:J6)</f>
        <v>4.2679999999999998</v>
      </c>
    </row>
    <row r="7" spans="1:20">
      <c r="A7" s="22">
        <v>6.58</v>
      </c>
      <c r="B7" s="22">
        <v>7.07</v>
      </c>
      <c r="C7" s="22">
        <v>5.56</v>
      </c>
      <c r="D7" s="22">
        <v>6.73</v>
      </c>
      <c r="E7" s="22">
        <v>4.95</v>
      </c>
      <c r="F7" s="22">
        <v>5.22</v>
      </c>
      <c r="G7" s="22">
        <v>5.94</v>
      </c>
      <c r="H7" s="22">
        <v>3.11</v>
      </c>
      <c r="I7" s="22">
        <v>5.35</v>
      </c>
      <c r="J7" s="22">
        <v>1.96</v>
      </c>
      <c r="L7" s="50">
        <f t="shared" ref="L7:L12" si="0">AVERAGE(A7:J7)</f>
        <v>5.2469999999999999</v>
      </c>
    </row>
    <row r="8" spans="1:20">
      <c r="A8" s="22">
        <v>9.9700000000000006</v>
      </c>
      <c r="B8" s="22">
        <v>8.0299999999999994</v>
      </c>
      <c r="C8" s="22">
        <v>8.2100000000000009</v>
      </c>
      <c r="D8" s="22">
        <v>10.16</v>
      </c>
      <c r="E8" s="22">
        <v>13.13</v>
      </c>
      <c r="F8" s="22">
        <v>8.51</v>
      </c>
      <c r="G8" s="22">
        <v>4.58</v>
      </c>
      <c r="H8" s="22">
        <v>4.1900000000000004</v>
      </c>
      <c r="I8" s="22">
        <v>3.91</v>
      </c>
      <c r="J8" s="22">
        <v>2.85</v>
      </c>
      <c r="L8" s="50">
        <f t="shared" si="0"/>
        <v>7.3539999999999992</v>
      </c>
    </row>
    <row r="9" spans="1:20">
      <c r="L9" s="50"/>
    </row>
    <row r="10" spans="1:20">
      <c r="A10" s="22">
        <v>25.57</v>
      </c>
      <c r="B10" s="22">
        <v>15.18</v>
      </c>
      <c r="C10" s="22">
        <v>19.59</v>
      </c>
      <c r="D10" s="22">
        <v>17.399999999999999</v>
      </c>
      <c r="E10" s="22">
        <v>20.99</v>
      </c>
      <c r="F10" s="22">
        <v>11.01</v>
      </c>
      <c r="G10" s="22">
        <v>14.29</v>
      </c>
      <c r="H10" s="22">
        <v>11.51</v>
      </c>
      <c r="I10" s="22">
        <v>7.85</v>
      </c>
      <c r="J10" s="22">
        <v>7.8</v>
      </c>
      <c r="L10" s="50">
        <f t="shared" si="0"/>
        <v>15.119</v>
      </c>
      <c r="M10">
        <f>L6/L10</f>
        <v>0.28229380250016534</v>
      </c>
    </row>
    <row r="11" spans="1:20">
      <c r="A11" s="22">
        <v>22.52</v>
      </c>
      <c r="B11" s="22">
        <v>23.08</v>
      </c>
      <c r="C11" s="22">
        <v>17.38</v>
      </c>
      <c r="D11" s="22">
        <v>22.41</v>
      </c>
      <c r="E11" s="22">
        <v>15.26</v>
      </c>
      <c r="F11" s="22">
        <v>17.16</v>
      </c>
      <c r="G11" s="22">
        <v>17.84</v>
      </c>
      <c r="H11" s="22">
        <v>9.48</v>
      </c>
      <c r="I11" s="22">
        <v>16.84</v>
      </c>
      <c r="J11" s="22">
        <v>6.92</v>
      </c>
      <c r="L11" s="50">
        <f t="shared" si="0"/>
        <v>16.888999999999996</v>
      </c>
      <c r="M11">
        <f t="shared" ref="M11:M12" si="1">L7/L11</f>
        <v>0.31067558766060754</v>
      </c>
    </row>
    <row r="12" spans="1:20">
      <c r="A12" s="22">
        <v>26.56</v>
      </c>
      <c r="B12" s="22">
        <v>21.19</v>
      </c>
      <c r="C12" s="22">
        <v>21.68</v>
      </c>
      <c r="D12" s="22">
        <v>25.67</v>
      </c>
      <c r="E12" s="22">
        <v>35.36</v>
      </c>
      <c r="F12" s="22">
        <v>22.6</v>
      </c>
      <c r="G12" s="22">
        <v>11.48</v>
      </c>
      <c r="H12" s="22">
        <v>11.83</v>
      </c>
      <c r="I12" s="22">
        <v>10.19</v>
      </c>
      <c r="J12" s="22">
        <v>7.45</v>
      </c>
      <c r="L12" s="50">
        <f t="shared" si="0"/>
        <v>19.401</v>
      </c>
      <c r="M12">
        <f t="shared" si="1"/>
        <v>0.37905262615329105</v>
      </c>
    </row>
    <row r="21" spans="1:26">
      <c r="A21" s="28">
        <v>21.459500000000002</v>
      </c>
      <c r="B21" s="16">
        <v>0.93569323442427399</v>
      </c>
      <c r="C21" s="31">
        <v>16.3005</v>
      </c>
      <c r="D21" s="16">
        <v>1.4993529262213143</v>
      </c>
      <c r="E21">
        <v>21.239411764705885</v>
      </c>
      <c r="F21">
        <v>1.3287185529974272</v>
      </c>
      <c r="G21" s="28">
        <v>11.225649999999998</v>
      </c>
      <c r="H21" s="16">
        <v>0.95534090161024576</v>
      </c>
      <c r="I21" s="28">
        <v>19.461000000000002</v>
      </c>
      <c r="J21" s="16">
        <v>1.2338226649000439</v>
      </c>
      <c r="K21" s="28">
        <v>19.032500000000002</v>
      </c>
      <c r="L21" s="16">
        <v>1.4800234484273316</v>
      </c>
      <c r="M21" s="28">
        <v>13.905000000000001</v>
      </c>
      <c r="N21" s="16">
        <v>1.2466993264321262</v>
      </c>
      <c r="O21" s="28">
        <v>22.829499999999999</v>
      </c>
      <c r="P21" s="16">
        <v>1.4087690548844403</v>
      </c>
      <c r="Q21" s="28">
        <v>24.561499999999999</v>
      </c>
      <c r="R21" s="16">
        <v>1.5718315289060585</v>
      </c>
      <c r="S21" s="28">
        <v>14.0405</v>
      </c>
      <c r="T21" s="16">
        <v>1.2163116106535055</v>
      </c>
      <c r="U21" s="28">
        <v>17.358499999999999</v>
      </c>
      <c r="V21" s="16">
        <v>1.437073831564831</v>
      </c>
      <c r="W21" s="28">
        <v>15.803000000000003</v>
      </c>
      <c r="X21" s="16">
        <v>0.91581315607611968</v>
      </c>
      <c r="Y21" s="28">
        <v>7.9114999999999993</v>
      </c>
      <c r="Z21" s="16">
        <v>0.79212381906924245</v>
      </c>
    </row>
    <row r="22" spans="1:26">
      <c r="A22" s="28"/>
      <c r="B22" s="31"/>
      <c r="C22" s="34"/>
      <c r="D22" s="28"/>
      <c r="E2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노지마늘</vt:lpstr>
      <vt:lpstr>수확후(암갈색, 6.27)</vt:lpstr>
      <vt:lpstr>전체정리</vt:lpstr>
      <vt:lpstr>기상자료</vt:lpstr>
      <vt:lpstr>Sheet1</vt:lpstr>
      <vt:lpstr>Sheet2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Soo-Hyung Kim</cp:lastModifiedBy>
  <dcterms:created xsi:type="dcterms:W3CDTF">2011-03-29T07:34:10Z</dcterms:created>
  <dcterms:modified xsi:type="dcterms:W3CDTF">2012-11-11T02:09:51Z</dcterms:modified>
</cp:coreProperties>
</file>