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2928B606-E2F7-E642-98E8-A0785DA16EDA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Beginning_bl" sheetId="9" r:id="rId1"/>
    <sheet name="Beginning_rc" sheetId="10" r:id="rId2"/>
    <sheet name="Beginning_general" sheetId="11" r:id="rId3"/>
    <sheet name="Middle_dist" sheetId="12" r:id="rId4"/>
    <sheet name="Middle_vision" sheetId="13" r:id="rId5"/>
    <sheet name="Ending_muc" sheetId="14" r:id="rId6"/>
    <sheet name="Ending_br" sheetId="15" r:id="rId7"/>
    <sheet name="Beginning with AHP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5" l="1"/>
  <c r="D3" i="15"/>
  <c r="D2" i="15"/>
  <c r="E4" i="13"/>
  <c r="E3" i="13"/>
  <c r="E2" i="13"/>
  <c r="C5" i="14"/>
  <c r="C4" i="14"/>
  <c r="C2" i="14"/>
  <c r="C5" i="12"/>
  <c r="C4" i="12"/>
  <c r="C2" i="12"/>
  <c r="B5" i="10"/>
  <c r="B4" i="10"/>
  <c r="B3" i="10"/>
  <c r="C5" i="9"/>
  <c r="C4" i="9"/>
  <c r="C2" i="9"/>
  <c r="G21" i="6" l="1"/>
  <c r="B5" i="6"/>
  <c r="B6" i="6" s="1"/>
  <c r="B12" i="6" s="1"/>
  <c r="B4" i="6"/>
  <c r="C2" i="6"/>
  <c r="E6" i="6"/>
  <c r="E12" i="6" s="1"/>
  <c r="D5" i="6"/>
  <c r="D6" i="6" s="1"/>
  <c r="D9" i="6" s="1"/>
  <c r="C5" i="6"/>
  <c r="C4" i="6"/>
  <c r="C6" i="6" l="1"/>
  <c r="C11" i="6" s="1"/>
  <c r="D10" i="6"/>
  <c r="D11" i="6"/>
  <c r="D12" i="6"/>
  <c r="E9" i="6"/>
  <c r="E10" i="6"/>
  <c r="E11" i="6"/>
  <c r="B9" i="6"/>
  <c r="C9" i="6"/>
  <c r="B10" i="6"/>
  <c r="B11" i="6"/>
  <c r="C12" i="6" l="1"/>
  <c r="F12" i="6" s="1"/>
  <c r="E18" i="6" s="1"/>
  <c r="C10" i="6"/>
  <c r="F10" i="6" s="1"/>
  <c r="C19" i="6" s="1"/>
  <c r="F9" i="6"/>
  <c r="B16" i="6" s="1"/>
  <c r="F11" i="6"/>
  <c r="D18" i="6" s="1"/>
  <c r="E16" i="6"/>
  <c r="B17" i="6"/>
  <c r="E19" i="6"/>
  <c r="E17" i="6"/>
  <c r="B18" i="6" l="1"/>
  <c r="F18" i="6" s="1"/>
  <c r="G18" i="6" s="1"/>
  <c r="D17" i="6"/>
  <c r="B19" i="6"/>
  <c r="C16" i="6"/>
  <c r="C17" i="6"/>
  <c r="F17" i="6" s="1"/>
  <c r="G17" i="6" s="1"/>
  <c r="C18" i="6"/>
  <c r="D16" i="6"/>
  <c r="D19" i="6"/>
  <c r="F19" i="6" s="1"/>
  <c r="G19" i="6" s="1"/>
  <c r="F16" i="6"/>
  <c r="G16" i="6" s="1"/>
  <c r="G20" i="6" l="1"/>
  <c r="G22" i="6" s="1"/>
</calcChain>
</file>

<file path=xl/sharedStrings.xml><?xml version="1.0" encoding="utf-8"?>
<sst xmlns="http://schemas.openxmlformats.org/spreadsheetml/2006/main" count="87" uniqueCount="11">
  <si>
    <t>risk with size, %</t>
  </si>
  <si>
    <t>blood loss, mL</t>
  </si>
  <si>
    <t>risk of  a cancer, %</t>
  </si>
  <si>
    <t>risk to liver, %</t>
  </si>
  <si>
    <t>criteria weights</t>
  </si>
  <si>
    <t>weighted sum value</t>
  </si>
  <si>
    <t>lambda</t>
  </si>
  <si>
    <t>lambda max</t>
  </si>
  <si>
    <t>ci</t>
  </si>
  <si>
    <t>CR</t>
  </si>
  <si>
    <t>&lt;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</si>
</sst>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1FAC-3BD6-E349-BABB-3C8E02B5DE1A}">
  <dimension ref="A1:K5"/>
  <sheetViews>
    <sheetView workbookViewId="0">
      <selection sqref="A1:E5"/>
    </sheetView>
  </sheetViews>
  <sheetFormatPr baseColWidth="10" defaultRowHeight="15" x14ac:dyDescent="0.2"/>
  <sheetData>
    <row r="1" spans="1:11" ht="40" x14ac:dyDescent="0.2">
      <c r="A1" s="16"/>
      <c r="B1" s="17" t="s">
        <v>2</v>
      </c>
      <c r="C1" s="17" t="s">
        <v>1</v>
      </c>
      <c r="D1" s="17" t="s">
        <v>0</v>
      </c>
      <c r="E1" s="17" t="s">
        <v>3</v>
      </c>
    </row>
    <row r="2" spans="1:11" ht="40" x14ac:dyDescent="0.2">
      <c r="A2" s="18" t="s">
        <v>2</v>
      </c>
      <c r="B2" s="19">
        <v>1</v>
      </c>
      <c r="C2" s="20">
        <f>1/9</f>
        <v>0.1111111111111111</v>
      </c>
      <c r="D2" s="19">
        <v>1</v>
      </c>
      <c r="E2" s="19">
        <v>1</v>
      </c>
      <c r="H2" s="15"/>
      <c r="I2" s="15"/>
      <c r="J2" s="15"/>
      <c r="K2" s="15"/>
    </row>
    <row r="3" spans="1:11" ht="40" x14ac:dyDescent="0.2">
      <c r="A3" s="18" t="s">
        <v>1</v>
      </c>
      <c r="B3" s="20">
        <v>9</v>
      </c>
      <c r="C3" s="19">
        <v>1</v>
      </c>
      <c r="D3" s="19">
        <v>9</v>
      </c>
      <c r="E3" s="20">
        <v>9</v>
      </c>
    </row>
    <row r="4" spans="1:11" ht="40" x14ac:dyDescent="0.2">
      <c r="A4" s="18" t="s">
        <v>0</v>
      </c>
      <c r="B4" s="20">
        <v>1</v>
      </c>
      <c r="C4" s="20">
        <f>1/9</f>
        <v>0.1111111111111111</v>
      </c>
      <c r="D4" s="19">
        <v>1</v>
      </c>
      <c r="E4" s="19">
        <v>1</v>
      </c>
    </row>
    <row r="5" spans="1:11" ht="40" x14ac:dyDescent="0.2">
      <c r="A5" s="18" t="s">
        <v>3</v>
      </c>
      <c r="B5" s="19">
        <v>1</v>
      </c>
      <c r="C5" s="20">
        <f>1/9</f>
        <v>0.1111111111111111</v>
      </c>
      <c r="D5" s="19">
        <v>1</v>
      </c>
      <c r="E5" s="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F3F4-681D-A849-8699-77A705C447FB}">
  <dimension ref="A1:E5"/>
  <sheetViews>
    <sheetView workbookViewId="0">
      <selection sqref="A1:E5"/>
    </sheetView>
  </sheetViews>
  <sheetFormatPr baseColWidth="10" defaultRowHeight="15" x14ac:dyDescent="0.2"/>
  <sheetData>
    <row r="1" spans="1:5" ht="40" x14ac:dyDescent="0.2">
      <c r="A1" s="16"/>
      <c r="B1" s="17" t="s">
        <v>2</v>
      </c>
      <c r="C1" s="17" t="s">
        <v>1</v>
      </c>
      <c r="D1" s="17" t="s">
        <v>0</v>
      </c>
      <c r="E1" s="17" t="s">
        <v>3</v>
      </c>
    </row>
    <row r="2" spans="1:5" ht="40" x14ac:dyDescent="0.2">
      <c r="A2" s="18" t="s">
        <v>2</v>
      </c>
      <c r="B2" s="19">
        <v>1</v>
      </c>
      <c r="C2" s="20">
        <v>9</v>
      </c>
      <c r="D2" s="19">
        <v>9</v>
      </c>
      <c r="E2" s="19">
        <v>9</v>
      </c>
    </row>
    <row r="3" spans="1:5" ht="40" x14ac:dyDescent="0.2">
      <c r="A3" s="18" t="s">
        <v>1</v>
      </c>
      <c r="B3" s="20">
        <f>1/9</f>
        <v>0.1111111111111111</v>
      </c>
      <c r="C3" s="19">
        <v>1</v>
      </c>
      <c r="D3" s="19">
        <v>1</v>
      </c>
      <c r="E3" s="20">
        <v>1</v>
      </c>
    </row>
    <row r="4" spans="1:5" ht="40" x14ac:dyDescent="0.2">
      <c r="A4" s="18" t="s">
        <v>0</v>
      </c>
      <c r="B4" s="20">
        <f>1/9</f>
        <v>0.1111111111111111</v>
      </c>
      <c r="C4" s="20">
        <v>1</v>
      </c>
      <c r="D4" s="19">
        <v>1</v>
      </c>
      <c r="E4" s="19">
        <v>1</v>
      </c>
    </row>
    <row r="5" spans="1:5" ht="40" x14ac:dyDescent="0.2">
      <c r="A5" s="18" t="s">
        <v>3</v>
      </c>
      <c r="B5" s="19">
        <f>1/9</f>
        <v>0.1111111111111111</v>
      </c>
      <c r="C5" s="20">
        <v>1</v>
      </c>
      <c r="D5" s="19">
        <v>1</v>
      </c>
      <c r="E5" s="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DB60-D85B-174D-B7B0-8CFEFABF47DE}">
  <dimension ref="A1:E5"/>
  <sheetViews>
    <sheetView workbookViewId="0">
      <selection activeCell="E25" sqref="E25"/>
    </sheetView>
  </sheetViews>
  <sheetFormatPr baseColWidth="10" defaultRowHeight="15" x14ac:dyDescent="0.2"/>
  <sheetData>
    <row r="1" spans="1:5" ht="40" x14ac:dyDescent="0.2">
      <c r="A1" s="16"/>
      <c r="B1" s="17" t="s">
        <v>2</v>
      </c>
      <c r="C1" s="17" t="s">
        <v>1</v>
      </c>
      <c r="D1" s="17" t="s">
        <v>0</v>
      </c>
      <c r="E1" s="17" t="s">
        <v>3</v>
      </c>
    </row>
    <row r="2" spans="1:5" ht="40" x14ac:dyDescent="0.2">
      <c r="A2" s="18" t="s">
        <v>2</v>
      </c>
      <c r="B2" s="19">
        <v>1</v>
      </c>
      <c r="C2" s="20">
        <v>1</v>
      </c>
      <c r="D2" s="19">
        <v>1</v>
      </c>
      <c r="E2" s="19">
        <v>1</v>
      </c>
    </row>
    <row r="3" spans="1:5" ht="40" x14ac:dyDescent="0.2">
      <c r="A3" s="18" t="s">
        <v>1</v>
      </c>
      <c r="B3" s="20">
        <v>1</v>
      </c>
      <c r="C3" s="19">
        <v>1</v>
      </c>
      <c r="D3" s="19">
        <v>1</v>
      </c>
      <c r="E3" s="20">
        <v>1</v>
      </c>
    </row>
    <row r="4" spans="1:5" ht="40" x14ac:dyDescent="0.2">
      <c r="A4" s="18" t="s">
        <v>0</v>
      </c>
      <c r="B4" s="20">
        <v>1</v>
      </c>
      <c r="C4" s="20">
        <v>1</v>
      </c>
      <c r="D4" s="19">
        <v>1</v>
      </c>
      <c r="E4" s="19">
        <v>1</v>
      </c>
    </row>
    <row r="5" spans="1:5" ht="40" x14ac:dyDescent="0.2">
      <c r="A5" s="18" t="s">
        <v>3</v>
      </c>
      <c r="B5" s="19">
        <v>1</v>
      </c>
      <c r="C5" s="20">
        <v>1</v>
      </c>
      <c r="D5" s="19">
        <v>1</v>
      </c>
      <c r="E5" s="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0E6C-C9C0-8548-8793-B48518EC0E57}">
  <dimension ref="A1:E5"/>
  <sheetViews>
    <sheetView workbookViewId="0">
      <selection sqref="A1:E5"/>
    </sheetView>
  </sheetViews>
  <sheetFormatPr baseColWidth="10" defaultRowHeight="15" x14ac:dyDescent="0.2"/>
  <sheetData>
    <row r="1" spans="1:5" ht="40" x14ac:dyDescent="0.2">
      <c r="A1" s="16"/>
      <c r="B1" s="17" t="s">
        <v>2</v>
      </c>
      <c r="C1" s="17" t="s">
        <v>1</v>
      </c>
      <c r="D1" s="17" t="s">
        <v>0</v>
      </c>
      <c r="E1" s="17" t="s">
        <v>3</v>
      </c>
    </row>
    <row r="2" spans="1:5" ht="40" x14ac:dyDescent="0.2">
      <c r="A2" s="18" t="s">
        <v>2</v>
      </c>
      <c r="B2" s="19">
        <v>1</v>
      </c>
      <c r="C2" s="20">
        <f>1/9</f>
        <v>0.1111111111111111</v>
      </c>
      <c r="D2" s="19">
        <v>1</v>
      </c>
      <c r="E2" s="19">
        <v>1</v>
      </c>
    </row>
    <row r="3" spans="1:5" ht="40" x14ac:dyDescent="0.2">
      <c r="A3" s="18" t="s">
        <v>1</v>
      </c>
      <c r="B3" s="20">
        <v>9</v>
      </c>
      <c r="C3" s="19">
        <v>1</v>
      </c>
      <c r="D3" s="19">
        <v>9</v>
      </c>
      <c r="E3" s="20">
        <v>9</v>
      </c>
    </row>
    <row r="4" spans="1:5" ht="40" x14ac:dyDescent="0.2">
      <c r="A4" s="18" t="s">
        <v>0</v>
      </c>
      <c r="B4" s="20">
        <v>1</v>
      </c>
      <c r="C4" s="20">
        <f>1/9</f>
        <v>0.1111111111111111</v>
      </c>
      <c r="D4" s="19">
        <v>1</v>
      </c>
      <c r="E4" s="19">
        <v>1</v>
      </c>
    </row>
    <row r="5" spans="1:5" ht="40" x14ac:dyDescent="0.2">
      <c r="A5" s="18" t="s">
        <v>3</v>
      </c>
      <c r="B5" s="19">
        <v>1</v>
      </c>
      <c r="C5" s="20">
        <f>1/9</f>
        <v>0.1111111111111111</v>
      </c>
      <c r="D5" s="19">
        <v>1</v>
      </c>
      <c r="E5" s="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370D-9893-2B40-A3C3-5F13EC2D76AA}">
  <dimension ref="A1:E5"/>
  <sheetViews>
    <sheetView workbookViewId="0">
      <selection activeCell="F5" sqref="F5"/>
    </sheetView>
  </sheetViews>
  <sheetFormatPr baseColWidth="10" defaultRowHeight="15" x14ac:dyDescent="0.2"/>
  <sheetData>
    <row r="1" spans="1:5" ht="40" x14ac:dyDescent="0.2">
      <c r="A1" s="16"/>
      <c r="B1" s="17" t="s">
        <v>2</v>
      </c>
      <c r="C1" s="17" t="s">
        <v>1</v>
      </c>
      <c r="D1" s="17" t="s">
        <v>0</v>
      </c>
      <c r="E1" s="17" t="s">
        <v>3</v>
      </c>
    </row>
    <row r="2" spans="1:5" ht="40" x14ac:dyDescent="0.2">
      <c r="A2" s="18" t="s">
        <v>2</v>
      </c>
      <c r="B2" s="19">
        <v>1</v>
      </c>
      <c r="C2" s="20">
        <v>1</v>
      </c>
      <c r="D2" s="19">
        <v>1</v>
      </c>
      <c r="E2" s="19">
        <f>1/9</f>
        <v>0.1111111111111111</v>
      </c>
    </row>
    <row r="3" spans="1:5" ht="40" x14ac:dyDescent="0.2">
      <c r="A3" s="18" t="s">
        <v>1</v>
      </c>
      <c r="B3" s="20">
        <v>1</v>
      </c>
      <c r="C3" s="19">
        <v>1</v>
      </c>
      <c r="D3" s="19">
        <v>1</v>
      </c>
      <c r="E3" s="20">
        <f>1/9</f>
        <v>0.1111111111111111</v>
      </c>
    </row>
    <row r="4" spans="1:5" ht="40" x14ac:dyDescent="0.2">
      <c r="A4" s="18" t="s">
        <v>0</v>
      </c>
      <c r="B4" s="20">
        <v>1</v>
      </c>
      <c r="C4" s="20">
        <v>1</v>
      </c>
      <c r="D4" s="19">
        <v>1</v>
      </c>
      <c r="E4" s="19">
        <f>1/9</f>
        <v>0.1111111111111111</v>
      </c>
    </row>
    <row r="5" spans="1:5" ht="40" x14ac:dyDescent="0.2">
      <c r="A5" s="18" t="s">
        <v>3</v>
      </c>
      <c r="B5" s="19">
        <v>9</v>
      </c>
      <c r="C5" s="20">
        <v>9</v>
      </c>
      <c r="D5" s="19">
        <v>9</v>
      </c>
      <c r="E5" s="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D7C4-DC08-BD40-ACC8-1D9725BF46C8}">
  <dimension ref="A1:E5"/>
  <sheetViews>
    <sheetView workbookViewId="0">
      <selection activeCell="D7" sqref="D7"/>
    </sheetView>
  </sheetViews>
  <sheetFormatPr baseColWidth="10" defaultRowHeight="15" x14ac:dyDescent="0.2"/>
  <sheetData>
    <row r="1" spans="1:5" ht="40" x14ac:dyDescent="0.2">
      <c r="A1" s="16"/>
      <c r="B1" s="17" t="s">
        <v>2</v>
      </c>
      <c r="C1" s="17" t="s">
        <v>1</v>
      </c>
      <c r="D1" s="17" t="s">
        <v>0</v>
      </c>
      <c r="E1" s="17" t="s">
        <v>3</v>
      </c>
    </row>
    <row r="2" spans="1:5" ht="40" x14ac:dyDescent="0.2">
      <c r="A2" s="18" t="s">
        <v>2</v>
      </c>
      <c r="B2" s="19">
        <v>1</v>
      </c>
      <c r="C2" s="20">
        <f>1/9</f>
        <v>0.1111111111111111</v>
      </c>
      <c r="D2" s="19">
        <v>1</v>
      </c>
      <c r="E2" s="19">
        <v>1</v>
      </c>
    </row>
    <row r="3" spans="1:5" ht="40" x14ac:dyDescent="0.2">
      <c r="A3" s="18" t="s">
        <v>1</v>
      </c>
      <c r="B3" s="20">
        <v>9</v>
      </c>
      <c r="C3" s="19">
        <v>1</v>
      </c>
      <c r="D3" s="19">
        <v>9</v>
      </c>
      <c r="E3" s="20">
        <v>9</v>
      </c>
    </row>
    <row r="4" spans="1:5" ht="40" x14ac:dyDescent="0.2">
      <c r="A4" s="18" t="s">
        <v>0</v>
      </c>
      <c r="B4" s="20">
        <v>1</v>
      </c>
      <c r="C4" s="20">
        <f>1/9</f>
        <v>0.1111111111111111</v>
      </c>
      <c r="D4" s="19">
        <v>1</v>
      </c>
      <c r="E4" s="19">
        <v>1</v>
      </c>
    </row>
    <row r="5" spans="1:5" ht="40" x14ac:dyDescent="0.2">
      <c r="A5" s="18" t="s">
        <v>3</v>
      </c>
      <c r="B5" s="19">
        <v>1</v>
      </c>
      <c r="C5" s="20">
        <f>1/9</f>
        <v>0.1111111111111111</v>
      </c>
      <c r="D5" s="19">
        <v>1</v>
      </c>
      <c r="E5" s="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87DD-BBF2-ED47-8BDE-6F0CC373986B}">
  <dimension ref="A1:E5"/>
  <sheetViews>
    <sheetView tabSelected="1" workbookViewId="0">
      <selection activeCell="D6" sqref="D6"/>
    </sheetView>
  </sheetViews>
  <sheetFormatPr baseColWidth="10" defaultRowHeight="15" x14ac:dyDescent="0.2"/>
  <sheetData>
    <row r="1" spans="1:5" ht="40" x14ac:dyDescent="0.2">
      <c r="A1" s="21"/>
      <c r="B1" s="22" t="s">
        <v>2</v>
      </c>
      <c r="C1" s="22" t="s">
        <v>1</v>
      </c>
      <c r="D1" s="22" t="s">
        <v>0</v>
      </c>
      <c r="E1" s="22" t="s">
        <v>3</v>
      </c>
    </row>
    <row r="2" spans="1:5" ht="40" x14ac:dyDescent="0.2">
      <c r="A2" s="23" t="s">
        <v>2</v>
      </c>
      <c r="B2" s="24">
        <v>1</v>
      </c>
      <c r="C2" s="24">
        <v>1</v>
      </c>
      <c r="D2" s="24">
        <f>1/9</f>
        <v>0.1111111111111111</v>
      </c>
      <c r="E2" s="24">
        <v>1</v>
      </c>
    </row>
    <row r="3" spans="1:5" ht="40" x14ac:dyDescent="0.2">
      <c r="A3" s="25" t="s">
        <v>1</v>
      </c>
      <c r="B3" s="26">
        <v>1</v>
      </c>
      <c r="C3" s="26">
        <v>1</v>
      </c>
      <c r="D3" s="26">
        <f>1/9</f>
        <v>0.1111111111111111</v>
      </c>
      <c r="E3" s="26">
        <v>1</v>
      </c>
    </row>
    <row r="4" spans="1:5" ht="40" x14ac:dyDescent="0.2">
      <c r="A4" s="25" t="s">
        <v>0</v>
      </c>
      <c r="B4" s="26">
        <v>9</v>
      </c>
      <c r="C4" s="26">
        <v>9</v>
      </c>
      <c r="D4" s="26">
        <v>1</v>
      </c>
      <c r="E4" s="26">
        <v>9</v>
      </c>
    </row>
    <row r="5" spans="1:5" ht="40" x14ac:dyDescent="0.2">
      <c r="A5" s="25" t="s">
        <v>3</v>
      </c>
      <c r="B5" s="26">
        <v>1</v>
      </c>
      <c r="C5" s="26">
        <v>1</v>
      </c>
      <c r="D5" s="26">
        <f>1/9</f>
        <v>0.1111111111111111</v>
      </c>
      <c r="E5" s="2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9DB7-3A39-6E41-BA82-C0D3131EFA52}">
  <dimension ref="A1:S65"/>
  <sheetViews>
    <sheetView workbookViewId="0">
      <selection activeCell="G4" sqref="G4"/>
    </sheetView>
  </sheetViews>
  <sheetFormatPr baseColWidth="10" defaultColWidth="9.1640625" defaultRowHeight="19" x14ac:dyDescent="0.2"/>
  <cols>
    <col min="1" max="1" width="15.5" style="1" customWidth="1"/>
    <col min="2" max="2" width="17" style="1" customWidth="1"/>
    <col min="3" max="3" width="11.5" style="1" customWidth="1"/>
    <col min="4" max="4" width="10.33203125" style="1" customWidth="1"/>
    <col min="5" max="5" width="12.5" style="1" customWidth="1"/>
    <col min="6" max="6" width="13.33203125" style="1" customWidth="1"/>
    <col min="7" max="7" width="9.1640625" style="1"/>
    <col min="8" max="8" width="9.1640625" style="1" customWidth="1"/>
    <col min="9" max="9" width="10.83203125" style="1" customWidth="1"/>
    <col min="10" max="10" width="8.83203125" style="1" customWidth="1"/>
    <col min="11" max="11" width="10.1640625" style="1" customWidth="1"/>
    <col min="12" max="13" width="9.1640625" style="1"/>
    <col min="14" max="14" width="11.6640625" style="1" customWidth="1"/>
    <col min="15" max="15" width="19.6640625" style="1" bestFit="1" customWidth="1"/>
    <col min="16" max="16384" width="9.1640625" style="1"/>
  </cols>
  <sheetData>
    <row r="1" spans="1:17" ht="40" x14ac:dyDescent="0.2">
      <c r="B1" s="2" t="s">
        <v>2</v>
      </c>
      <c r="C1" s="2" t="s">
        <v>1</v>
      </c>
      <c r="D1" s="2" t="s">
        <v>0</v>
      </c>
      <c r="E1" s="2" t="s">
        <v>3</v>
      </c>
    </row>
    <row r="2" spans="1:17" ht="40" x14ac:dyDescent="0.2">
      <c r="A2" s="11" t="s">
        <v>2</v>
      </c>
      <c r="B2" s="4">
        <v>1</v>
      </c>
      <c r="C2" s="13">
        <f>1/3</f>
        <v>0.33333333333333331</v>
      </c>
      <c r="D2" s="4">
        <v>2</v>
      </c>
      <c r="E2" s="4">
        <v>4</v>
      </c>
      <c r="F2" s="9"/>
      <c r="H2" s="9"/>
    </row>
    <row r="3" spans="1:17" ht="51" customHeight="1" x14ac:dyDescent="0.2">
      <c r="A3" s="11" t="s">
        <v>1</v>
      </c>
      <c r="B3" s="4">
        <v>3</v>
      </c>
      <c r="C3" s="4">
        <v>1</v>
      </c>
      <c r="D3" s="4">
        <v>7</v>
      </c>
      <c r="E3" s="4">
        <v>6</v>
      </c>
    </row>
    <row r="4" spans="1:17" ht="57" customHeight="1" x14ac:dyDescent="0.2">
      <c r="A4" s="11" t="s">
        <v>0</v>
      </c>
      <c r="B4" s="13">
        <f>1/2</f>
        <v>0.5</v>
      </c>
      <c r="C4" s="4">
        <f>1/7</f>
        <v>0.14285714285714285</v>
      </c>
      <c r="D4" s="4">
        <v>1</v>
      </c>
      <c r="E4" s="4">
        <v>3</v>
      </c>
      <c r="Q4" s="9"/>
    </row>
    <row r="5" spans="1:17" ht="20" x14ac:dyDescent="0.2">
      <c r="A5" s="11" t="s">
        <v>3</v>
      </c>
      <c r="B5" s="4">
        <f>1/4</f>
        <v>0.25</v>
      </c>
      <c r="C5" s="4">
        <f>1/6</f>
        <v>0.16666666666666666</v>
      </c>
      <c r="D5" s="4">
        <f>1/3</f>
        <v>0.33333333333333331</v>
      </c>
      <c r="E5" s="4">
        <v>1</v>
      </c>
    </row>
    <row r="6" spans="1:17" x14ac:dyDescent="0.2">
      <c r="B6" s="4">
        <f>SUM(B2:B5)</f>
        <v>4.75</v>
      </c>
      <c r="C6" s="4">
        <f t="shared" ref="C6:E6" si="0">SUM(C2:C5)</f>
        <v>1.6428571428571428</v>
      </c>
      <c r="D6" s="4">
        <f t="shared" si="0"/>
        <v>10.333333333333334</v>
      </c>
      <c r="E6" s="4">
        <f t="shared" si="0"/>
        <v>14</v>
      </c>
      <c r="F6" s="9"/>
      <c r="G6" s="9"/>
      <c r="H6" s="9"/>
    </row>
    <row r="8" spans="1:17" ht="40" x14ac:dyDescent="0.2">
      <c r="B8" s="11" t="s">
        <v>2</v>
      </c>
      <c r="C8" s="11" t="s">
        <v>1</v>
      </c>
      <c r="D8" s="11" t="s">
        <v>0</v>
      </c>
      <c r="E8" s="11" t="s">
        <v>3</v>
      </c>
      <c r="F8" s="14" t="s">
        <v>4</v>
      </c>
      <c r="J8" s="7"/>
      <c r="K8" s="6"/>
      <c r="L8" s="6"/>
      <c r="M8" s="6"/>
      <c r="N8" s="6"/>
      <c r="Q8" s="9"/>
    </row>
    <row r="9" spans="1:17" ht="40" x14ac:dyDescent="0.2">
      <c r="A9" s="11" t="s">
        <v>2</v>
      </c>
      <c r="B9" s="4">
        <f>B2/B6</f>
        <v>0.21052631578947367</v>
      </c>
      <c r="C9" s="13">
        <f>C2/C6</f>
        <v>0.20289855072463767</v>
      </c>
      <c r="D9" s="4">
        <f>D2/D6</f>
        <v>0.19354838709677419</v>
      </c>
      <c r="E9" s="4">
        <f>E2/E6</f>
        <v>0.2857142857142857</v>
      </c>
      <c r="F9" s="4">
        <f>SUM(B9:E9)/4</f>
        <v>0.22317188483129283</v>
      </c>
      <c r="J9" s="6"/>
      <c r="K9" s="7"/>
      <c r="L9" s="7"/>
      <c r="M9" s="7"/>
      <c r="N9" s="7"/>
    </row>
    <row r="10" spans="1:17" ht="31" customHeight="1" x14ac:dyDescent="0.2">
      <c r="A10" s="11" t="s">
        <v>1</v>
      </c>
      <c r="B10" s="4">
        <f>B3/B6</f>
        <v>0.63157894736842102</v>
      </c>
      <c r="C10" s="13">
        <f>C3/C6</f>
        <v>0.60869565217391308</v>
      </c>
      <c r="D10" s="4">
        <f>D3/D6</f>
        <v>0.67741935483870963</v>
      </c>
      <c r="E10" s="4">
        <f>E3/E6</f>
        <v>0.42857142857142855</v>
      </c>
      <c r="F10" s="4">
        <f t="shared" ref="F10:F12" si="1">SUM(B10:E10)/4</f>
        <v>0.58656634573811806</v>
      </c>
      <c r="J10" s="6"/>
      <c r="K10" s="7"/>
      <c r="L10" s="7"/>
      <c r="M10" s="7"/>
      <c r="N10" s="7"/>
    </row>
    <row r="11" spans="1:17" ht="40" x14ac:dyDescent="0.2">
      <c r="A11" s="11" t="s">
        <v>0</v>
      </c>
      <c r="B11" s="4">
        <f>B4/B6</f>
        <v>0.10526315789473684</v>
      </c>
      <c r="C11" s="13">
        <f>C4/C6</f>
        <v>8.6956521739130432E-2</v>
      </c>
      <c r="D11" s="4">
        <f>D4/D6</f>
        <v>9.6774193548387094E-2</v>
      </c>
      <c r="E11" s="4">
        <f>E4/E6</f>
        <v>0.21428571428571427</v>
      </c>
      <c r="F11" s="4">
        <f t="shared" si="1"/>
        <v>0.12581989686699216</v>
      </c>
      <c r="G11" s="5"/>
      <c r="H11" s="5"/>
      <c r="J11" s="6"/>
      <c r="K11" s="7"/>
      <c r="L11" s="7"/>
      <c r="M11" s="7"/>
      <c r="N11" s="7"/>
    </row>
    <row r="12" spans="1:17" ht="34" customHeight="1" x14ac:dyDescent="0.2">
      <c r="A12" s="2" t="s">
        <v>3</v>
      </c>
      <c r="B12" s="4">
        <f>B5/B6</f>
        <v>5.2631578947368418E-2</v>
      </c>
      <c r="C12" s="13">
        <f>C5/C6</f>
        <v>0.10144927536231883</v>
      </c>
      <c r="D12" s="4">
        <f>D5/D6</f>
        <v>3.2258064516129031E-2</v>
      </c>
      <c r="E12" s="4">
        <f>E5/E6</f>
        <v>7.1428571428571425E-2</v>
      </c>
      <c r="F12" s="4">
        <f t="shared" si="1"/>
        <v>6.444187256359693E-2</v>
      </c>
      <c r="J12" s="6"/>
      <c r="K12" s="7"/>
      <c r="L12" s="7"/>
      <c r="M12" s="7"/>
      <c r="N12" s="7"/>
    </row>
    <row r="13" spans="1:17" x14ac:dyDescent="0.2">
      <c r="A13" s="8"/>
      <c r="Q13" s="5"/>
    </row>
    <row r="15" spans="1:17" ht="40" x14ac:dyDescent="0.2">
      <c r="B15" s="11" t="s">
        <v>2</v>
      </c>
      <c r="C15" s="11" t="s">
        <v>1</v>
      </c>
      <c r="D15" s="11" t="s">
        <v>0</v>
      </c>
      <c r="E15" s="11" t="s">
        <v>3</v>
      </c>
      <c r="F15" s="14" t="s">
        <v>5</v>
      </c>
      <c r="G15" s="3" t="s">
        <v>6</v>
      </c>
    </row>
    <row r="16" spans="1:17" ht="40" x14ac:dyDescent="0.2">
      <c r="A16" s="11" t="s">
        <v>2</v>
      </c>
      <c r="B16" s="4">
        <f>B2*F9</f>
        <v>0.22317188483129283</v>
      </c>
      <c r="C16" s="13">
        <f>C2*F10</f>
        <v>0.19552211524603935</v>
      </c>
      <c r="D16" s="4">
        <f>D2*F11</f>
        <v>0.25163979373398432</v>
      </c>
      <c r="E16" s="4">
        <f>E2*F12</f>
        <v>0.25776749025438772</v>
      </c>
      <c r="F16" s="4">
        <f>SUM(B16:E16)</f>
        <v>0.92810128406570425</v>
      </c>
      <c r="G16" s="4">
        <f>F16/F9</f>
        <v>4.1586837193551691</v>
      </c>
    </row>
    <row r="17" spans="1:18" ht="20" x14ac:dyDescent="0.2">
      <c r="A17" s="11" t="s">
        <v>1</v>
      </c>
      <c r="B17" s="4">
        <f>B3*F9</f>
        <v>0.66951565449387851</v>
      </c>
      <c r="C17" s="13">
        <f>C3*F10</f>
        <v>0.58656634573811806</v>
      </c>
      <c r="D17" s="4">
        <f>D3*F11</f>
        <v>0.88073927806894514</v>
      </c>
      <c r="E17" s="4">
        <f>E3*F12</f>
        <v>0.38665123538158158</v>
      </c>
      <c r="F17" s="4">
        <f t="shared" ref="F17:F19" si="2">SUM(B17:E17)</f>
        <v>2.5234725136825231</v>
      </c>
      <c r="G17" s="4">
        <f>F17/F10</f>
        <v>4.3021092703623465</v>
      </c>
    </row>
    <row r="18" spans="1:18" ht="40" x14ac:dyDescent="0.2">
      <c r="A18" s="11" t="s">
        <v>0</v>
      </c>
      <c r="B18" s="4">
        <f>B4*F9</f>
        <v>0.11158594241564641</v>
      </c>
      <c r="C18" s="13">
        <f>C4*F10</f>
        <v>8.3795192248302577E-2</v>
      </c>
      <c r="D18" s="4">
        <f>D4*F11</f>
        <v>0.12581989686699216</v>
      </c>
      <c r="E18" s="4">
        <f>E4*F12</f>
        <v>0.19332561769079079</v>
      </c>
      <c r="F18" s="4">
        <f t="shared" si="2"/>
        <v>0.51452664922173197</v>
      </c>
      <c r="G18" s="4">
        <f>F18/F11</f>
        <v>4.089390168278813</v>
      </c>
    </row>
    <row r="19" spans="1:18" ht="20" x14ac:dyDescent="0.2">
      <c r="A19" s="11" t="s">
        <v>3</v>
      </c>
      <c r="B19" s="4">
        <f>B5*F9</f>
        <v>5.5792971207823207E-2</v>
      </c>
      <c r="C19" s="13">
        <f>C5*F10</f>
        <v>9.7761057623019676E-2</v>
      </c>
      <c r="D19" s="4">
        <f>D5*F11</f>
        <v>4.1939965622330717E-2</v>
      </c>
      <c r="E19" s="4">
        <f>E5*F12</f>
        <v>6.444187256359693E-2</v>
      </c>
      <c r="F19" s="4">
        <f t="shared" si="2"/>
        <v>0.25993586701677052</v>
      </c>
      <c r="G19" s="4">
        <f>F19/F12</f>
        <v>4.0336485684869388</v>
      </c>
    </row>
    <row r="20" spans="1:18" x14ac:dyDescent="0.2">
      <c r="F20" s="3" t="s">
        <v>7</v>
      </c>
      <c r="G20" s="4">
        <f>SUM(G16:G19)/4</f>
        <v>4.145957931620817</v>
      </c>
    </row>
    <row r="21" spans="1:18" x14ac:dyDescent="0.2">
      <c r="F21" s="3" t="s">
        <v>8</v>
      </c>
      <c r="G21" s="4">
        <f>(G20-4)/3</f>
        <v>4.8652643873605683E-2</v>
      </c>
    </row>
    <row r="22" spans="1:18" x14ac:dyDescent="0.2">
      <c r="F22" s="3" t="s">
        <v>9</v>
      </c>
      <c r="G22" s="4">
        <f>G21/0.9</f>
        <v>5.4058493192895199E-2</v>
      </c>
      <c r="H22" s="1" t="s">
        <v>10</v>
      </c>
    </row>
    <row r="25" spans="1:18" x14ac:dyDescent="0.2">
      <c r="A25" s="6"/>
      <c r="B25" s="7"/>
      <c r="C25" s="7"/>
      <c r="D25" s="7"/>
      <c r="E25" s="7"/>
    </row>
    <row r="26" spans="1:18" x14ac:dyDescent="0.2">
      <c r="A26" s="6"/>
      <c r="B26" s="7"/>
      <c r="C26" s="7"/>
      <c r="D26" s="7"/>
      <c r="E26" s="7"/>
    </row>
    <row r="27" spans="1:18" x14ac:dyDescent="0.2">
      <c r="A27" s="6"/>
      <c r="B27" s="7"/>
      <c r="C27" s="7"/>
      <c r="D27" s="7"/>
      <c r="E27" s="7"/>
    </row>
    <row r="28" spans="1:18" x14ac:dyDescent="0.2">
      <c r="A28" s="6"/>
      <c r="B28" s="7"/>
      <c r="C28" s="7"/>
      <c r="D28" s="7"/>
      <c r="E28" s="7"/>
    </row>
    <row r="29" spans="1:18" x14ac:dyDescent="0.2">
      <c r="A29" s="7"/>
      <c r="B29" s="7"/>
      <c r="C29" s="7"/>
      <c r="D29" s="7"/>
      <c r="E29" s="7"/>
    </row>
    <row r="30" spans="1:18" x14ac:dyDescent="0.2">
      <c r="A30" s="7"/>
      <c r="B30" s="12"/>
      <c r="C30" s="12"/>
      <c r="D30" s="12"/>
      <c r="E30" s="12"/>
      <c r="F30" s="9"/>
      <c r="G30" s="9"/>
      <c r="H30" s="9"/>
      <c r="I30" s="9"/>
    </row>
    <row r="31" spans="1:18" x14ac:dyDescent="0.2">
      <c r="A31" s="6"/>
      <c r="B31" s="7"/>
      <c r="C31" s="7"/>
      <c r="D31" s="7"/>
      <c r="E31" s="7"/>
    </row>
    <row r="32" spans="1:18" x14ac:dyDescent="0.2">
      <c r="A32" s="6"/>
      <c r="B32" s="7"/>
      <c r="C32" s="7"/>
      <c r="D32" s="7"/>
      <c r="E32" s="7"/>
      <c r="R32" s="9"/>
    </row>
    <row r="33" spans="1:19" x14ac:dyDescent="0.2">
      <c r="A33" s="6"/>
      <c r="B33" s="7"/>
      <c r="C33" s="7"/>
      <c r="D33" s="7"/>
      <c r="E33" s="7"/>
    </row>
    <row r="34" spans="1:19" x14ac:dyDescent="0.2">
      <c r="A34" s="6"/>
      <c r="B34" s="7"/>
      <c r="C34" s="7"/>
      <c r="D34" s="7"/>
      <c r="E34" s="7"/>
    </row>
    <row r="35" spans="1:19" x14ac:dyDescent="0.2">
      <c r="A35" s="6"/>
      <c r="B35" s="7"/>
      <c r="C35" s="7"/>
      <c r="D35" s="7"/>
      <c r="E35" s="7"/>
    </row>
    <row r="36" spans="1:19" x14ac:dyDescent="0.2">
      <c r="A36" s="6"/>
      <c r="B36" s="7"/>
      <c r="C36" s="7"/>
      <c r="D36" s="7"/>
      <c r="E36" s="7"/>
      <c r="R36" s="9"/>
    </row>
    <row r="37" spans="1:19" x14ac:dyDescent="0.2">
      <c r="A37" s="6"/>
      <c r="B37" s="7"/>
      <c r="C37" s="7"/>
      <c r="D37" s="7"/>
      <c r="E37" s="7"/>
    </row>
    <row r="38" spans="1:19" x14ac:dyDescent="0.2">
      <c r="A38" s="6"/>
      <c r="B38" s="7"/>
      <c r="C38" s="7"/>
      <c r="D38" s="7"/>
      <c r="E38" s="7"/>
    </row>
    <row r="39" spans="1:19" x14ac:dyDescent="0.2">
      <c r="A39" s="6"/>
      <c r="B39" s="7"/>
      <c r="C39" s="7"/>
      <c r="D39" s="7"/>
      <c r="E39" s="7"/>
    </row>
    <row r="40" spans="1:19" x14ac:dyDescent="0.2">
      <c r="A40" s="6"/>
      <c r="B40" s="7"/>
      <c r="C40" s="7"/>
      <c r="D40" s="7"/>
      <c r="E40" s="7"/>
      <c r="R40" s="9"/>
    </row>
    <row r="41" spans="1:19" x14ac:dyDescent="0.2">
      <c r="A41" s="6"/>
      <c r="B41" s="7"/>
      <c r="C41" s="7"/>
      <c r="D41" s="7"/>
      <c r="E41" s="7"/>
    </row>
    <row r="42" spans="1:19" x14ac:dyDescent="0.2">
      <c r="A42" s="6"/>
      <c r="B42" s="7"/>
      <c r="C42" s="7"/>
      <c r="D42" s="7"/>
      <c r="E42" s="7"/>
      <c r="I42" s="7"/>
    </row>
    <row r="43" spans="1:19" x14ac:dyDescent="0.2">
      <c r="A43" s="6"/>
      <c r="B43" s="7"/>
      <c r="C43" s="7"/>
      <c r="D43" s="7"/>
      <c r="E43" s="7"/>
      <c r="I43" s="10"/>
    </row>
    <row r="46" spans="1:19" x14ac:dyDescent="0.2">
      <c r="R46" s="5"/>
      <c r="S46" s="5"/>
    </row>
    <row r="47" spans="1:19" x14ac:dyDescent="0.2">
      <c r="K47" s="10"/>
    </row>
    <row r="48" spans="1:19" x14ac:dyDescent="0.2">
      <c r="K48" s="10"/>
      <c r="R48" s="9"/>
      <c r="S48" s="5"/>
    </row>
    <row r="49" spans="11:11" x14ac:dyDescent="0.2">
      <c r="K49" s="10"/>
    </row>
    <row r="50" spans="11:11" x14ac:dyDescent="0.2">
      <c r="K50" s="10"/>
    </row>
    <row r="51" spans="11:11" x14ac:dyDescent="0.2">
      <c r="K51" s="10"/>
    </row>
    <row r="52" spans="11:11" x14ac:dyDescent="0.2">
      <c r="K52" s="10"/>
    </row>
    <row r="53" spans="11:11" x14ac:dyDescent="0.2">
      <c r="K53" s="10"/>
    </row>
    <row r="54" spans="11:11" x14ac:dyDescent="0.2">
      <c r="K54" s="10"/>
    </row>
    <row r="55" spans="11:11" x14ac:dyDescent="0.2">
      <c r="K55" s="10"/>
    </row>
    <row r="56" spans="11:11" x14ac:dyDescent="0.2">
      <c r="K56" s="10"/>
    </row>
    <row r="57" spans="11:11" x14ac:dyDescent="0.2">
      <c r="K57" s="10"/>
    </row>
    <row r="58" spans="11:11" x14ac:dyDescent="0.2">
      <c r="K58" s="10"/>
    </row>
    <row r="65" spans="18:18" x14ac:dyDescent="0.2">
      <c r="R65" s="5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Beginning_bl</vt:lpstr>
      <vt:lpstr>Beginning_rc</vt:lpstr>
      <vt:lpstr>Beginning_general</vt:lpstr>
      <vt:lpstr>Middle_dist</vt:lpstr>
      <vt:lpstr>Middle_vision</vt:lpstr>
      <vt:lpstr>Ending_muc</vt:lpstr>
      <vt:lpstr>Ending_br</vt:lpstr>
      <vt:lpstr>Beginning with AHP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2021-12-01T03:19:55Z</dcterms:modified>
</cp:coreProperties>
</file>