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75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20" i="1" l="1"/>
  <c r="H21" i="1"/>
  <c r="H22" i="1"/>
  <c r="H23" i="1"/>
  <c r="H19" i="1"/>
  <c r="H28" i="1"/>
  <c r="H29" i="1"/>
  <c r="H30" i="1"/>
  <c r="H31" i="1"/>
  <c r="H32" i="1"/>
  <c r="H25" i="1"/>
  <c r="H26" i="1"/>
  <c r="H27" i="1"/>
  <c r="H34" i="1"/>
  <c r="H33" i="1"/>
  <c r="H24" i="1" l="1"/>
  <c r="H18" i="1"/>
  <c r="H7" i="1"/>
  <c r="H6" i="1" l="1"/>
  <c r="F11" i="1"/>
  <c r="H11" i="1" s="1"/>
  <c r="F12" i="1"/>
  <c r="H12" i="1" s="1"/>
  <c r="F13" i="1"/>
  <c r="H13" i="1" s="1"/>
  <c r="F14" i="1"/>
  <c r="H14" i="1" s="1"/>
  <c r="F16" i="1"/>
  <c r="H16" i="1" s="1"/>
  <c r="E17" i="1"/>
  <c r="F17" i="1" s="1"/>
  <c r="E15" i="1"/>
  <c r="F15" i="1" s="1"/>
  <c r="H15" i="1" l="1"/>
  <c r="H17" i="1"/>
  <c r="H5" i="1"/>
  <c r="H4" i="1"/>
  <c r="H10" i="1" l="1"/>
  <c r="H3" i="1"/>
  <c r="H2" i="1" l="1"/>
</calcChain>
</file>

<file path=xl/sharedStrings.xml><?xml version="1.0" encoding="utf-8"?>
<sst xmlns="http://schemas.openxmlformats.org/spreadsheetml/2006/main" count="98" uniqueCount="76">
  <si>
    <t>Ítem</t>
  </si>
  <si>
    <t xml:space="preserve">Descripción </t>
  </si>
  <si>
    <t>Cantidad Q</t>
  </si>
  <si>
    <t>Unidad</t>
  </si>
  <si>
    <t>Material precio unitario</t>
  </si>
  <si>
    <t>Costo material</t>
  </si>
  <si>
    <t>Equipos/transporte</t>
  </si>
  <si>
    <t>Subtotal</t>
  </si>
  <si>
    <t>Comentarios</t>
  </si>
  <si>
    <t>unidad</t>
  </si>
  <si>
    <t>tiras</t>
  </si>
  <si>
    <t xml:space="preserve">Perfil tubular acero </t>
  </si>
  <si>
    <t>metro</t>
  </si>
  <si>
    <t>Auto?</t>
  </si>
  <si>
    <t>La tira es de 6m y pesa 10kg</t>
  </si>
  <si>
    <t>Envio desde CN, depende cuanto demore porque este material se necesita para sueldar la cnc</t>
  </si>
  <si>
    <t>Rodamiento lineal de movimiento horizontal</t>
  </si>
  <si>
    <t>un</t>
  </si>
  <si>
    <t>Transporte incluido.</t>
  </si>
  <si>
    <t>Se requiere poco material. Uso de dimensiones comerciales. Se pueden encontrar láminas más pequeñas en un proveedor especializado.</t>
  </si>
  <si>
    <t>Perno allen M6</t>
  </si>
  <si>
    <t>Venta de caja de 50 unidades.</t>
  </si>
  <si>
    <t xml:space="preserve">Polea </t>
  </si>
  <si>
    <t>Precio no incluye IVA. Envío gratis.</t>
  </si>
  <si>
    <t>Perno Cabeza Hexagonal 1/4 "</t>
  </si>
  <si>
    <t>Se vende la caja de 4 unidades.</t>
  </si>
  <si>
    <t>Perfil en L de Acero 20 x 20 x 3 mm x 6 mt</t>
  </si>
  <si>
    <t>Material Prescindible. Se puede obtener de un perfil cuadrado que sobre, pues se usará una cantidad pequeña.</t>
  </si>
  <si>
    <t>Perno Cabeza Hexagonal 3/8 "</t>
  </si>
  <si>
    <t>Venta de caja de 2 unidades.</t>
  </si>
  <si>
    <t>5. Componentes electrónicos</t>
  </si>
  <si>
    <t>Nema 23 425 oz in Stepper Motor 4.2A</t>
  </si>
  <si>
    <t>unid.</t>
  </si>
  <si>
    <t>De acuerdo a los foros que econtré, este tipo de CNC no requieren muhco TQ en sus motores (a diferencia de una CNC mill), estando entre 300 y 600 oz in. https://articulo.mercadolibre.cl/MLC-464435120-nema-23-stepper-motor-42a-30nm-425ozin-100-mm-de-_JM</t>
  </si>
  <si>
    <t>Controlador Stepper Motor TB6600  12-48V @ 2-5A</t>
  </si>
  <si>
    <t>Fuente: https://afel.cl/producto/driver-motor-paso-a-paso-tb6600-0-2-5a-12-48vdc/</t>
  </si>
  <si>
    <t>Fuente de Poder Stepper Motor 100W 24V @ 4.5A</t>
  </si>
  <si>
    <t>Idealmente, debiese ser de 36V @ 5A. Pero no pude encontrar uno en Chile. Fuente: https://articulo.mercadolibre.cl/MLC-464435467-fuente-de-alimentacion-conmutada-100w-24v-45a-para-_JM</t>
  </si>
  <si>
    <t>Módulo Relé de 4 Canales</t>
  </si>
  <si>
    <t>Fuente: https://articulo.mercadolibre.cl/MLC-451582465-modulo-rele-4-canales-arduino-raspberry-microcontrolador-_JM</t>
  </si>
  <si>
    <t>Sensores de Proximidad</t>
  </si>
  <si>
    <t>Fuente: https://articulo.mercadolibre.cl/MLC-460437255-sensor-proximidad-capacitivo-para-cnc-detector-scontacto-_JM</t>
  </si>
  <si>
    <t>Cables Extensión 18AWG 5C</t>
  </si>
  <si>
    <t>40 pies</t>
  </si>
  <si>
    <t>Fuente: https://articulo.mercadolibre.cl/MLC-461480308-rgbsight-40ft-18-calibre-rgbw-led-tira-de-extension-cable-_JM</t>
  </si>
  <si>
    <t>Cadena de Manejo de Cables</t>
  </si>
  <si>
    <t>metros</t>
  </si>
  <si>
    <t>Puede convenir comprar de China (Envío gratis). https://www.ebay.com/itm/15-x-30mm-1M-Plastic-Drag-Chain-40-Towline-Carrier-Wire-Cable-CNC-Machine-Tool/272976655754</t>
  </si>
  <si>
    <t>Paradas de Emergencia</t>
  </si>
  <si>
    <t>Fuente: http://www.victronics.cl/</t>
  </si>
  <si>
    <t>Plancha Acero Laminado en frio 0.8x1000x3000 mm</t>
  </si>
  <si>
    <t>m^3</t>
  </si>
  <si>
    <t>-</t>
  </si>
  <si>
    <t>Principalmente para recortes, por lo cual si existiera una placa de características similares en el taller podríamos realizar los recortes de ella y prescindir de esta compra</t>
  </si>
  <si>
    <t>Kit Transmision de movimiento (8mm) (400mm largo)</t>
  </si>
  <si>
    <t>Incluye: Rodamiento lineal x 4, soporte eje 8mm x 4, Soporte de pie rodamiento bola x 2, Acople flexible x 1, Varilla Roscada 8mmx400mm x 1, Eje acero 8mmx400mm x 2</t>
  </si>
  <si>
    <t>Perno Parker ac.inox 5/16 x 1½ NC</t>
  </si>
  <si>
    <t>Perno Parker ac.inox 3/16 x  ½ NC</t>
  </si>
  <si>
    <t>Roscalata 10x3" 10 unidades</t>
  </si>
  <si>
    <t>4. Eje Z</t>
  </si>
  <si>
    <t>No se encontró precios por unidad de largo, por lo que se requiere cotizar directamente con algún proveedor, se puede considerar cortar una plancha de acero al carbono.</t>
  </si>
  <si>
    <t>Soldadura tig</t>
  </si>
  <si>
    <t>2. Eje X:</t>
  </si>
  <si>
    <t>1. Mesa y bandeja de agua</t>
  </si>
  <si>
    <t>3. Eje Y:</t>
  </si>
  <si>
    <t>Lámina de acero laminado en caliente 2mmx1mx3m</t>
  </si>
  <si>
    <t>0. Ensamble Completo</t>
  </si>
  <si>
    <t>Perfil cuadrado acero génerico 6 metros 75x75x3 mm</t>
  </si>
  <si>
    <t>Perfil rectangular 6 metros 60x40x2</t>
  </si>
  <si>
    <t>Fuente: www.sodimac.cl/sodimac-cl/product/165263/75x75-x-3-mm-x-6-mt-Perfil-Tubular-Cuadrado</t>
  </si>
  <si>
    <t>Fuente: www.easy.cl/es/easy-chile/fierro/perfiles-de-fierro/perfiles-cerrados/perfil-rectangulo-60-x-40-x-2-mm-acero-6-mt-cintac-119322p</t>
  </si>
  <si>
    <t>6. Otros</t>
  </si>
  <si>
    <t>6.1</t>
  </si>
  <si>
    <t>Disco de corte tronzadora Dewalt 14''</t>
  </si>
  <si>
    <t>unid</t>
  </si>
  <si>
    <t>Homecenter Sodimac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</si>
</sst>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&quot;$&quot;\ * #,##0.0_-;\-&quot;$&quot;\ * #,##0.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1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 wrapText="1"/>
    </xf>
    <xf numFmtId="44" fontId="4" fillId="0" borderId="1" xfId="1" applyFont="1" applyBorder="1" applyAlignment="1">
      <alignment horizontal="right"/>
    </xf>
    <xf numFmtId="44" fontId="4" fillId="0" borderId="1" xfId="0" applyNumberFormat="1" applyFont="1" applyBorder="1" applyAlignment="1">
      <alignment horizontal="right"/>
    </xf>
    <xf numFmtId="44" fontId="4" fillId="0" borderId="1" xfId="1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 wrapText="1"/>
    </xf>
    <xf numFmtId="44" fontId="4" fillId="0" borderId="1" xfId="1" applyFont="1" applyBorder="1" applyAlignment="1">
      <alignment horizontal="right"/>
    </xf>
    <xf numFmtId="44" fontId="4" fillId="0" borderId="1" xfId="0" applyNumberFormat="1" applyFont="1" applyBorder="1" applyAlignment="1">
      <alignment horizontal="right"/>
    </xf>
    <xf numFmtId="44" fontId="4" fillId="0" borderId="1" xfId="1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165" fontId="0" fillId="0" borderId="0" xfId="0" applyNumberFormat="1"/>
    <xf numFmtId="164" fontId="4" fillId="0" borderId="1" xfId="0" applyNumberFormat="1" applyFont="1" applyBorder="1" applyAlignment="1">
      <alignment horizontal="righ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44" fontId="4" fillId="3" borderId="1" xfId="1" applyFont="1" applyFill="1" applyBorder="1" applyAlignment="1">
      <alignment horizontal="right"/>
    </xf>
    <xf numFmtId="44" fontId="4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164" fontId="5" fillId="4" borderId="6" xfId="0" applyNumberFormat="1" applyFont="1" applyFill="1" applyBorder="1" applyAlignment="1"/>
    <xf numFmtId="0" fontId="4" fillId="4" borderId="6" xfId="0" applyFont="1" applyFill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2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44" fontId="1" fillId="0" borderId="0" xfId="1" applyFont="1" applyFill="1" applyBorder="1"/>
    <xf numFmtId="44" fontId="0" fillId="0" borderId="0" xfId="0" applyNumberFormat="1"/>
    <xf numFmtId="0" fontId="1" fillId="0" borderId="8" xfId="0" applyFont="1" applyFill="1" applyBorder="1" applyAlignment="1">
      <alignment wrapText="1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tabSelected="1" zoomScale="70" zoomScaleNormal="70" workbookViewId="0">
      <selection activeCell="B6" sqref="B6"/>
    </sheetView>
  </sheetViews>
  <sheetFormatPr baseColWidth="10" defaultRowHeight="15" x14ac:dyDescent="0.25"/>
  <cols>
    <col min="1" max="1" width="7" customWidth="1"/>
    <col min="2" max="2" width="61.7109375" customWidth="1"/>
    <col min="3" max="3" width="13.85546875" customWidth="1"/>
    <col min="4" max="4" width="9" bestFit="1" customWidth="1"/>
    <col min="5" max="5" width="25.7109375" bestFit="1" customWidth="1"/>
    <col min="6" max="6" width="16.85546875" customWidth="1"/>
    <col min="7" max="7" width="21.5703125" bestFit="1" customWidth="1"/>
    <col min="8" max="8" width="17.28515625" customWidth="1"/>
    <col min="9" max="9" width="91.140625" customWidth="1"/>
  </cols>
  <sheetData>
    <row r="1" spans="1:9" ht="16.5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</row>
    <row r="2" spans="1:9" ht="16.5" x14ac:dyDescent="0.3">
      <c r="A2" s="38" t="s">
        <v>66</v>
      </c>
      <c r="B2" s="39"/>
      <c r="C2" s="39"/>
      <c r="D2" s="39"/>
      <c r="E2" s="39"/>
      <c r="F2" s="39"/>
      <c r="G2" s="40"/>
      <c r="H2" s="28">
        <f>SUM(H3,H7,H10,H18,H24,H33)</f>
        <v>1004906</v>
      </c>
      <c r="I2" s="27"/>
    </row>
    <row r="3" spans="1:9" ht="15" customHeight="1" x14ac:dyDescent="0.3">
      <c r="A3" s="41" t="s">
        <v>63</v>
      </c>
      <c r="B3" s="43"/>
      <c r="C3" s="43"/>
      <c r="D3" s="43"/>
      <c r="E3" s="43"/>
      <c r="F3" s="43"/>
      <c r="G3" s="43"/>
      <c r="H3" s="29">
        <f>SUM(H4:H6)</f>
        <v>231120</v>
      </c>
      <c r="I3" s="30"/>
    </row>
    <row r="4" spans="1:9" ht="33" x14ac:dyDescent="0.3">
      <c r="A4" s="1">
        <v>1.1000000000000001</v>
      </c>
      <c r="B4" s="36" t="s">
        <v>67</v>
      </c>
      <c r="C4" s="2">
        <v>6</v>
      </c>
      <c r="D4" s="2" t="s">
        <v>10</v>
      </c>
      <c r="E4" s="4">
        <v>31480</v>
      </c>
      <c r="F4" s="5"/>
      <c r="G4" s="4"/>
      <c r="H4" s="18">
        <f>C4*E4</f>
        <v>188880</v>
      </c>
      <c r="I4" s="37" t="s">
        <v>69</v>
      </c>
    </row>
    <row r="5" spans="1:9" ht="33" x14ac:dyDescent="0.3">
      <c r="A5" s="1">
        <v>1.2</v>
      </c>
      <c r="B5" s="36" t="s">
        <v>68</v>
      </c>
      <c r="C5" s="2">
        <v>1</v>
      </c>
      <c r="D5" s="2" t="s">
        <v>10</v>
      </c>
      <c r="E5" s="4">
        <v>13840</v>
      </c>
      <c r="F5" s="5"/>
      <c r="G5" s="4"/>
      <c r="H5" s="18">
        <f t="shared" ref="H5" si="0">C5*E5</f>
        <v>13840</v>
      </c>
      <c r="I5" s="37" t="s">
        <v>70</v>
      </c>
    </row>
    <row r="6" spans="1:9" ht="49.5" x14ac:dyDescent="0.3">
      <c r="A6" s="1">
        <v>1.4</v>
      </c>
      <c r="B6" s="7" t="s">
        <v>50</v>
      </c>
      <c r="C6" s="2">
        <v>2</v>
      </c>
      <c r="D6" s="2" t="s">
        <v>9</v>
      </c>
      <c r="E6" s="4">
        <v>14200</v>
      </c>
      <c r="F6" s="5"/>
      <c r="G6" s="4"/>
      <c r="H6" s="18">
        <f>C6*E6</f>
        <v>28400</v>
      </c>
      <c r="I6" s="37" t="s">
        <v>60</v>
      </c>
    </row>
    <row r="7" spans="1:9" ht="15" customHeight="1" x14ac:dyDescent="0.3">
      <c r="A7" s="41" t="s">
        <v>62</v>
      </c>
      <c r="B7" s="42"/>
      <c r="C7" s="42"/>
      <c r="D7" s="42"/>
      <c r="E7" s="42"/>
      <c r="F7" s="42"/>
      <c r="G7" s="42"/>
      <c r="H7" s="29">
        <f>SUM(H8:H9)</f>
        <v>14890</v>
      </c>
      <c r="I7" s="30"/>
    </row>
    <row r="8" spans="1:9" ht="15" customHeight="1" x14ac:dyDescent="0.3">
      <c r="A8" s="1">
        <v>2.2000000000000002</v>
      </c>
      <c r="B8" s="7" t="s">
        <v>11</v>
      </c>
      <c r="C8" s="2">
        <v>4</v>
      </c>
      <c r="D8" s="2" t="s">
        <v>12</v>
      </c>
      <c r="E8" s="4">
        <v>1240</v>
      </c>
      <c r="F8" s="5">
        <v>7430</v>
      </c>
      <c r="G8" s="4" t="s">
        <v>13</v>
      </c>
      <c r="H8" s="18">
        <v>7430</v>
      </c>
      <c r="I8" s="3" t="s">
        <v>14</v>
      </c>
    </row>
    <row r="9" spans="1:9" ht="33" x14ac:dyDescent="0.3">
      <c r="A9" s="1">
        <v>2.2999999999999998</v>
      </c>
      <c r="B9" s="25" t="s">
        <v>61</v>
      </c>
      <c r="C9" s="2">
        <v>10</v>
      </c>
      <c r="D9" s="2" t="s">
        <v>9</v>
      </c>
      <c r="E9" s="4">
        <v>682</v>
      </c>
      <c r="F9" s="5">
        <v>6820</v>
      </c>
      <c r="G9" s="4">
        <v>640</v>
      </c>
      <c r="H9" s="18">
        <v>7460</v>
      </c>
      <c r="I9" s="3" t="s">
        <v>15</v>
      </c>
    </row>
    <row r="10" spans="1:9" ht="16.5" x14ac:dyDescent="0.3">
      <c r="A10" s="41" t="s">
        <v>64</v>
      </c>
      <c r="B10" s="42"/>
      <c r="C10" s="42"/>
      <c r="D10" s="42"/>
      <c r="E10" s="42"/>
      <c r="F10" s="42"/>
      <c r="G10" s="42"/>
      <c r="H10" s="29">
        <f>SUM(H11:H17)</f>
        <v>99458</v>
      </c>
      <c r="I10" s="30"/>
    </row>
    <row r="11" spans="1:9" ht="16.5" x14ac:dyDescent="0.3">
      <c r="A11" s="1">
        <v>3.2</v>
      </c>
      <c r="B11" s="7" t="s">
        <v>16</v>
      </c>
      <c r="C11" s="2">
        <v>2</v>
      </c>
      <c r="D11" s="2" t="s">
        <v>17</v>
      </c>
      <c r="E11" s="4">
        <v>21777</v>
      </c>
      <c r="F11" s="5">
        <f t="shared" ref="F11:F15" si="1">E11*C11</f>
        <v>43554</v>
      </c>
      <c r="G11" s="4"/>
      <c r="H11" s="18">
        <f>F11+G11</f>
        <v>43554</v>
      </c>
      <c r="I11" s="3" t="s">
        <v>18</v>
      </c>
    </row>
    <row r="12" spans="1:9" ht="33" x14ac:dyDescent="0.3">
      <c r="A12" s="19">
        <v>3.3</v>
      </c>
      <c r="B12" s="26" t="s">
        <v>65</v>
      </c>
      <c r="C12" s="20">
        <v>1</v>
      </c>
      <c r="D12" s="20" t="s">
        <v>17</v>
      </c>
      <c r="E12" s="21">
        <v>36490</v>
      </c>
      <c r="F12" s="22">
        <f t="shared" si="1"/>
        <v>36490</v>
      </c>
      <c r="G12" s="21"/>
      <c r="H12" s="23">
        <f>F12+G12</f>
        <v>36490</v>
      </c>
      <c r="I12" s="24" t="s">
        <v>19</v>
      </c>
    </row>
    <row r="13" spans="1:9" ht="16.5" x14ac:dyDescent="0.3">
      <c r="A13" s="1">
        <v>3.4</v>
      </c>
      <c r="B13" s="7" t="s">
        <v>20</v>
      </c>
      <c r="C13" s="2">
        <v>16</v>
      </c>
      <c r="D13" s="2" t="s">
        <v>17</v>
      </c>
      <c r="E13" s="4">
        <v>200</v>
      </c>
      <c r="F13" s="5">
        <f t="shared" si="1"/>
        <v>3200</v>
      </c>
      <c r="G13" s="4"/>
      <c r="H13" s="18">
        <f>F13+G13</f>
        <v>3200</v>
      </c>
      <c r="I13" s="3" t="s">
        <v>21</v>
      </c>
    </row>
    <row r="14" spans="1:9" ht="16.5" x14ac:dyDescent="0.3">
      <c r="A14" s="1">
        <v>3.5</v>
      </c>
      <c r="B14" s="7" t="s">
        <v>22</v>
      </c>
      <c r="C14" s="2">
        <v>4</v>
      </c>
      <c r="D14" s="2" t="s">
        <v>17</v>
      </c>
      <c r="E14" s="4">
        <v>2521</v>
      </c>
      <c r="F14" s="5">
        <f t="shared" si="1"/>
        <v>10084</v>
      </c>
      <c r="G14" s="4"/>
      <c r="H14" s="18">
        <f>F14+G14</f>
        <v>10084</v>
      </c>
      <c r="I14" s="3" t="s">
        <v>23</v>
      </c>
    </row>
    <row r="15" spans="1:9" ht="16.5" x14ac:dyDescent="0.3">
      <c r="A15" s="1">
        <v>3.6</v>
      </c>
      <c r="B15" s="7" t="s">
        <v>24</v>
      </c>
      <c r="C15" s="2">
        <v>4</v>
      </c>
      <c r="D15" s="2" t="s">
        <v>17</v>
      </c>
      <c r="E15" s="4">
        <f>990/4</f>
        <v>247.5</v>
      </c>
      <c r="F15" s="5">
        <f t="shared" si="1"/>
        <v>990</v>
      </c>
      <c r="G15" s="4"/>
      <c r="H15" s="18">
        <f>F15+G15</f>
        <v>990</v>
      </c>
      <c r="I15" s="3" t="s">
        <v>25</v>
      </c>
    </row>
    <row r="16" spans="1:9" ht="33" x14ac:dyDescent="0.3">
      <c r="A16" s="1">
        <v>3.8</v>
      </c>
      <c r="B16" s="7" t="s">
        <v>26</v>
      </c>
      <c r="C16" s="2">
        <v>1</v>
      </c>
      <c r="D16" s="2" t="s">
        <v>17</v>
      </c>
      <c r="E16" s="4">
        <v>3750</v>
      </c>
      <c r="F16" s="5">
        <f>E16*C16</f>
        <v>3750</v>
      </c>
      <c r="G16" s="4"/>
      <c r="H16" s="18">
        <f>F16+G16</f>
        <v>3750</v>
      </c>
      <c r="I16" s="3" t="s">
        <v>27</v>
      </c>
    </row>
    <row r="17" spans="1:9" ht="16.5" x14ac:dyDescent="0.3">
      <c r="A17" s="1">
        <v>3.9</v>
      </c>
      <c r="B17" s="7" t="s">
        <v>28</v>
      </c>
      <c r="C17" s="2">
        <v>2</v>
      </c>
      <c r="D17" s="2" t="s">
        <v>17</v>
      </c>
      <c r="E17" s="4">
        <f>1390/2</f>
        <v>695</v>
      </c>
      <c r="F17" s="5">
        <f>C17*E17</f>
        <v>1390</v>
      </c>
      <c r="G17" s="4"/>
      <c r="H17" s="18">
        <f>F17+G17</f>
        <v>1390</v>
      </c>
      <c r="I17" s="3" t="s">
        <v>29</v>
      </c>
    </row>
    <row r="18" spans="1:9" ht="16.5" x14ac:dyDescent="0.3">
      <c r="A18" s="32" t="s">
        <v>59</v>
      </c>
      <c r="B18" s="33"/>
      <c r="C18" s="33"/>
      <c r="D18" s="33"/>
      <c r="E18" s="33"/>
      <c r="F18" s="33"/>
      <c r="G18" s="33"/>
      <c r="H18" s="34">
        <f>SUM(H19:H23)</f>
        <v>74256</v>
      </c>
      <c r="I18" s="35"/>
    </row>
    <row r="19" spans="1:9" ht="49.5" x14ac:dyDescent="0.3">
      <c r="A19" s="9">
        <v>4.0999999999999996</v>
      </c>
      <c r="B19" s="15" t="s">
        <v>50</v>
      </c>
      <c r="C19" s="9">
        <v>1</v>
      </c>
      <c r="D19" s="10" t="s">
        <v>51</v>
      </c>
      <c r="E19" s="14">
        <v>14200</v>
      </c>
      <c r="F19" s="13">
        <v>14200</v>
      </c>
      <c r="G19" s="12" t="s">
        <v>52</v>
      </c>
      <c r="H19" s="18">
        <f>C19*E19</f>
        <v>14200</v>
      </c>
      <c r="I19" s="16" t="s">
        <v>53</v>
      </c>
    </row>
    <row r="20" spans="1:9" ht="33" x14ac:dyDescent="0.3">
      <c r="A20" s="9">
        <v>4.2</v>
      </c>
      <c r="B20" s="15" t="s">
        <v>54</v>
      </c>
      <c r="C20" s="9">
        <v>1</v>
      </c>
      <c r="D20" s="10" t="s">
        <v>52</v>
      </c>
      <c r="E20" s="14">
        <v>49990</v>
      </c>
      <c r="F20" s="13">
        <v>49990</v>
      </c>
      <c r="G20" s="12" t="s">
        <v>52</v>
      </c>
      <c r="H20" s="18">
        <f t="shared" ref="H20:H23" si="2">C20*E20</f>
        <v>49990</v>
      </c>
      <c r="I20" s="16" t="s">
        <v>55</v>
      </c>
    </row>
    <row r="21" spans="1:9" ht="15" customHeight="1" x14ac:dyDescent="0.3">
      <c r="A21" s="9">
        <v>4.4000000000000004</v>
      </c>
      <c r="B21" s="15" t="s">
        <v>56</v>
      </c>
      <c r="C21" s="9">
        <v>24</v>
      </c>
      <c r="D21" s="10" t="s">
        <v>52</v>
      </c>
      <c r="E21" s="14">
        <v>348</v>
      </c>
      <c r="F21" s="13">
        <v>8352</v>
      </c>
      <c r="G21" s="12" t="s">
        <v>52</v>
      </c>
      <c r="H21" s="18">
        <f t="shared" si="2"/>
        <v>8352</v>
      </c>
      <c r="I21" s="16"/>
    </row>
    <row r="22" spans="1:9" ht="15" customHeight="1" x14ac:dyDescent="0.3">
      <c r="A22" s="9">
        <v>4.5</v>
      </c>
      <c r="B22" s="15" t="s">
        <v>57</v>
      </c>
      <c r="C22" s="9">
        <v>4</v>
      </c>
      <c r="D22" s="10" t="s">
        <v>52</v>
      </c>
      <c r="E22" s="14">
        <v>81</v>
      </c>
      <c r="F22" s="13">
        <v>324</v>
      </c>
      <c r="G22" s="12" t="s">
        <v>52</v>
      </c>
      <c r="H22" s="18">
        <f t="shared" si="2"/>
        <v>324</v>
      </c>
      <c r="I22" s="9"/>
    </row>
    <row r="23" spans="1:9" ht="15" customHeight="1" x14ac:dyDescent="0.3">
      <c r="A23" s="9">
        <v>4.5999999999999996</v>
      </c>
      <c r="B23" s="15" t="s">
        <v>58</v>
      </c>
      <c r="C23" s="9">
        <v>1</v>
      </c>
      <c r="D23" s="10" t="s">
        <v>52</v>
      </c>
      <c r="E23" s="14">
        <v>1390</v>
      </c>
      <c r="F23" s="13">
        <v>1390</v>
      </c>
      <c r="G23" s="12" t="s">
        <v>52</v>
      </c>
      <c r="H23" s="18">
        <f t="shared" si="2"/>
        <v>1390</v>
      </c>
      <c r="I23" s="16"/>
    </row>
    <row r="24" spans="1:9" ht="15" customHeight="1" x14ac:dyDescent="0.3">
      <c r="A24" s="32" t="s">
        <v>30</v>
      </c>
      <c r="B24" s="33"/>
      <c r="C24" s="33"/>
      <c r="D24" s="33"/>
      <c r="E24" s="33"/>
      <c r="F24" s="33"/>
      <c r="G24" s="33"/>
      <c r="H24" s="34">
        <f>SUM(H25:H32)</f>
        <v>575822</v>
      </c>
      <c r="I24" s="35"/>
    </row>
    <row r="25" spans="1:9" ht="66" x14ac:dyDescent="0.3">
      <c r="A25" s="9">
        <v>5.0999999999999996</v>
      </c>
      <c r="B25" s="15" t="s">
        <v>31</v>
      </c>
      <c r="C25" s="10">
        <v>4</v>
      </c>
      <c r="D25" s="10" t="s">
        <v>32</v>
      </c>
      <c r="E25" s="12">
        <v>51990</v>
      </c>
      <c r="F25" s="13">
        <v>155970</v>
      </c>
      <c r="G25" s="12">
        <v>3264</v>
      </c>
      <c r="H25" s="18">
        <f t="shared" ref="H25:H26" si="3">C25*E25 + G25</f>
        <v>211224</v>
      </c>
      <c r="I25" s="11" t="s">
        <v>33</v>
      </c>
    </row>
    <row r="26" spans="1:9" ht="16.5" x14ac:dyDescent="0.3">
      <c r="A26" s="9">
        <v>5.1999999999999993</v>
      </c>
      <c r="B26" s="15" t="s">
        <v>34</v>
      </c>
      <c r="C26" s="9">
        <v>4</v>
      </c>
      <c r="D26" s="10" t="s">
        <v>32</v>
      </c>
      <c r="E26" s="14">
        <v>19000</v>
      </c>
      <c r="F26" s="13">
        <v>57000</v>
      </c>
      <c r="G26" s="12">
        <v>0</v>
      </c>
      <c r="H26" s="18">
        <f t="shared" si="3"/>
        <v>76000</v>
      </c>
      <c r="I26" s="9" t="s">
        <v>35</v>
      </c>
    </row>
    <row r="27" spans="1:9" ht="49.5" x14ac:dyDescent="0.3">
      <c r="A27" s="9">
        <v>5.2999999999999989</v>
      </c>
      <c r="B27" s="15" t="s">
        <v>36</v>
      </c>
      <c r="C27" s="9">
        <v>4</v>
      </c>
      <c r="D27" s="10" t="s">
        <v>32</v>
      </c>
      <c r="E27" s="14">
        <v>37990</v>
      </c>
      <c r="F27" s="13">
        <v>113970</v>
      </c>
      <c r="G27" s="12">
        <v>3264</v>
      </c>
      <c r="H27" s="18">
        <f>C27*E27 + G27</f>
        <v>155224</v>
      </c>
      <c r="I27" s="16" t="s">
        <v>37</v>
      </c>
    </row>
    <row r="28" spans="1:9" ht="33" x14ac:dyDescent="0.3">
      <c r="A28" s="9">
        <v>5.3999999999999986</v>
      </c>
      <c r="B28" s="15" t="s">
        <v>38</v>
      </c>
      <c r="C28" s="9">
        <v>3</v>
      </c>
      <c r="D28" s="10" t="s">
        <v>32</v>
      </c>
      <c r="E28" s="14">
        <v>4500</v>
      </c>
      <c r="F28" s="13">
        <v>13500</v>
      </c>
      <c r="G28" s="12">
        <v>3698</v>
      </c>
      <c r="H28" s="18">
        <f t="shared" ref="H28:H32" si="4">C28*E28 + G28</f>
        <v>17198</v>
      </c>
      <c r="I28" s="16" t="s">
        <v>39</v>
      </c>
    </row>
    <row r="29" spans="1:9" ht="33" x14ac:dyDescent="0.3">
      <c r="A29" s="9">
        <v>5.4999999999999982</v>
      </c>
      <c r="B29" s="15" t="s">
        <v>40</v>
      </c>
      <c r="C29" s="9">
        <v>2</v>
      </c>
      <c r="D29" s="10" t="s">
        <v>32</v>
      </c>
      <c r="E29" s="14">
        <v>11500</v>
      </c>
      <c r="F29" s="13">
        <v>23000</v>
      </c>
      <c r="G29" s="12">
        <v>0</v>
      </c>
      <c r="H29" s="18">
        <f t="shared" si="4"/>
        <v>23000</v>
      </c>
      <c r="I29" s="16" t="s">
        <v>41</v>
      </c>
    </row>
    <row r="30" spans="1:9" ht="33" x14ac:dyDescent="0.3">
      <c r="A30" s="9">
        <v>5.5999999999999979</v>
      </c>
      <c r="B30" s="15" t="s">
        <v>42</v>
      </c>
      <c r="C30" s="9">
        <v>1</v>
      </c>
      <c r="D30" s="10" t="s">
        <v>43</v>
      </c>
      <c r="E30" s="14">
        <v>46000</v>
      </c>
      <c r="F30" s="13">
        <v>46000</v>
      </c>
      <c r="G30" s="12">
        <v>0</v>
      </c>
      <c r="H30" s="18">
        <f t="shared" si="4"/>
        <v>46000</v>
      </c>
      <c r="I30" s="16" t="s">
        <v>44</v>
      </c>
    </row>
    <row r="31" spans="1:9" ht="49.5" x14ac:dyDescent="0.3">
      <c r="A31" s="1">
        <v>5.6999999999999975</v>
      </c>
      <c r="B31" s="7" t="s">
        <v>45</v>
      </c>
      <c r="C31" s="1">
        <v>4</v>
      </c>
      <c r="D31" s="2" t="s">
        <v>46</v>
      </c>
      <c r="E31" s="4">
        <v>9144</v>
      </c>
      <c r="F31" s="5">
        <v>36576</v>
      </c>
      <c r="G31" s="4">
        <v>0</v>
      </c>
      <c r="H31" s="18">
        <f t="shared" si="4"/>
        <v>36576</v>
      </c>
      <c r="I31" s="8" t="s">
        <v>47</v>
      </c>
    </row>
    <row r="32" spans="1:9" ht="16.5" x14ac:dyDescent="0.3">
      <c r="A32" s="1">
        <v>5.7999999999999972</v>
      </c>
      <c r="B32" s="7" t="s">
        <v>48</v>
      </c>
      <c r="C32" s="1">
        <v>2</v>
      </c>
      <c r="D32" s="2" t="s">
        <v>32</v>
      </c>
      <c r="E32" s="6">
        <v>5300</v>
      </c>
      <c r="F32" s="5">
        <v>10600</v>
      </c>
      <c r="G32" s="4">
        <v>0</v>
      </c>
      <c r="H32" s="18">
        <f t="shared" si="4"/>
        <v>10600</v>
      </c>
      <c r="I32" s="1" t="s">
        <v>49</v>
      </c>
    </row>
    <row r="33" spans="1:9" ht="16.5" x14ac:dyDescent="0.3">
      <c r="A33" s="44" t="s">
        <v>71</v>
      </c>
      <c r="B33" s="33"/>
      <c r="C33" s="33"/>
      <c r="D33" s="33"/>
      <c r="E33" s="33"/>
      <c r="F33" s="33"/>
      <c r="G33" s="33"/>
      <c r="H33" s="34">
        <f>SUM(H34:H41)</f>
        <v>9360</v>
      </c>
      <c r="I33" s="35"/>
    </row>
    <row r="34" spans="1:9" ht="16.5" x14ac:dyDescent="0.3">
      <c r="A34" t="s">
        <v>72</v>
      </c>
      <c r="B34" s="45" t="s">
        <v>73</v>
      </c>
      <c r="C34" s="46">
        <v>2</v>
      </c>
      <c r="D34" s="47" t="s">
        <v>74</v>
      </c>
      <c r="E34" s="48">
        <v>4680</v>
      </c>
      <c r="F34" s="49"/>
      <c r="H34">
        <f>E34*C34</f>
        <v>9360</v>
      </c>
      <c r="I34" s="50" t="s">
        <v>75</v>
      </c>
    </row>
    <row r="35" spans="1:9" ht="16.5" x14ac:dyDescent="0.3">
      <c r="B35" s="45"/>
      <c r="H35" s="17"/>
    </row>
    <row r="36" spans="1:9" x14ac:dyDescent="0.25">
      <c r="H36" s="17"/>
    </row>
    <row r="37" spans="1:9" x14ac:dyDescent="0.25">
      <c r="H37" s="17"/>
    </row>
    <row r="38" spans="1:9" x14ac:dyDescent="0.25">
      <c r="H38" s="17"/>
    </row>
    <row r="39" spans="1:9" x14ac:dyDescent="0.25">
      <c r="H39" s="17"/>
    </row>
    <row r="40" spans="1:9" x14ac:dyDescent="0.25">
      <c r="H40" s="17"/>
    </row>
    <row r="41" spans="1:9" x14ac:dyDescent="0.25">
      <c r="H41" s="17"/>
    </row>
    <row r="42" spans="1:9" x14ac:dyDescent="0.25">
      <c r="H42" s="17"/>
    </row>
    <row r="43" spans="1:9" x14ac:dyDescent="0.25">
      <c r="H43" s="17"/>
    </row>
    <row r="44" spans="1:9" x14ac:dyDescent="0.25">
      <c r="H44" s="17"/>
    </row>
    <row r="45" spans="1:9" x14ac:dyDescent="0.25">
      <c r="H45" s="17"/>
    </row>
    <row r="46" spans="1:9" x14ac:dyDescent="0.25">
      <c r="H46" s="17"/>
    </row>
    <row r="47" spans="1:9" x14ac:dyDescent="0.25">
      <c r="H47" s="17"/>
    </row>
    <row r="48" spans="1:9" x14ac:dyDescent="0.25">
      <c r="H48" s="17"/>
    </row>
    <row r="49" spans="8:8" x14ac:dyDescent="0.25">
      <c r="H49" s="17"/>
    </row>
    <row r="50" spans="8:8" x14ac:dyDescent="0.25">
      <c r="H50" s="17"/>
    </row>
    <row r="51" spans="8:8" x14ac:dyDescent="0.25">
      <c r="H51" s="17"/>
    </row>
    <row r="52" spans="8:8" x14ac:dyDescent="0.25">
      <c r="H52" s="17"/>
    </row>
    <row r="53" spans="8:8" x14ac:dyDescent="0.25">
      <c r="H53" s="17"/>
    </row>
    <row r="54" spans="8:8" x14ac:dyDescent="0.25">
      <c r="H54" s="17"/>
    </row>
    <row r="55" spans="8:8" x14ac:dyDescent="0.25">
      <c r="H55" s="17"/>
    </row>
    <row r="56" spans="8:8" x14ac:dyDescent="0.25">
      <c r="H56" s="17"/>
    </row>
    <row r="57" spans="8:8" x14ac:dyDescent="0.25">
      <c r="H57" s="17"/>
    </row>
    <row r="58" spans="8:8" x14ac:dyDescent="0.25">
      <c r="H58" s="17"/>
    </row>
    <row r="59" spans="8:8" x14ac:dyDescent="0.25">
      <c r="H59" s="17"/>
    </row>
    <row r="60" spans="8:8" x14ac:dyDescent="0.25">
      <c r="H60" s="17"/>
    </row>
    <row r="61" spans="8:8" x14ac:dyDescent="0.25">
      <c r="H61" s="17"/>
    </row>
    <row r="62" spans="8:8" x14ac:dyDescent="0.25">
      <c r="H62" s="17"/>
    </row>
    <row r="63" spans="8:8" x14ac:dyDescent="0.25">
      <c r="H63" s="17"/>
    </row>
    <row r="64" spans="8:8" x14ac:dyDescent="0.25">
      <c r="H64" s="17"/>
    </row>
    <row r="65" spans="8:8" x14ac:dyDescent="0.25">
      <c r="H65" s="17"/>
    </row>
    <row r="66" spans="8:8" x14ac:dyDescent="0.25">
      <c r="H66" s="17"/>
    </row>
    <row r="67" spans="8:8" x14ac:dyDescent="0.25">
      <c r="H67" s="17"/>
    </row>
    <row r="68" spans="8:8" x14ac:dyDescent="0.25">
      <c r="H68" s="17"/>
    </row>
    <row r="69" spans="8:8" x14ac:dyDescent="0.25">
      <c r="H69" s="17"/>
    </row>
    <row r="70" spans="8:8" x14ac:dyDescent="0.25">
      <c r="H70" s="17"/>
    </row>
    <row r="71" spans="8:8" x14ac:dyDescent="0.25">
      <c r="H71" s="17"/>
    </row>
    <row r="72" spans="8:8" x14ac:dyDescent="0.25">
      <c r="H72" s="17"/>
    </row>
    <row r="73" spans="8:8" x14ac:dyDescent="0.25">
      <c r="H73" s="17"/>
    </row>
    <row r="74" spans="8:8" x14ac:dyDescent="0.25">
      <c r="H74" s="17"/>
    </row>
    <row r="75" spans="8:8" x14ac:dyDescent="0.25">
      <c r="H75" s="17"/>
    </row>
    <row r="76" spans="8:8" x14ac:dyDescent="0.25">
      <c r="H76" s="17"/>
    </row>
    <row r="77" spans="8:8" x14ac:dyDescent="0.25">
      <c r="H77" s="17"/>
    </row>
    <row r="78" spans="8:8" x14ac:dyDescent="0.25">
      <c r="H78" s="17"/>
    </row>
    <row r="79" spans="8:8" x14ac:dyDescent="0.25">
      <c r="H79" s="17"/>
    </row>
    <row r="80" spans="8:8" x14ac:dyDescent="0.25">
      <c r="H80" s="17"/>
    </row>
    <row r="81" spans="8:8" x14ac:dyDescent="0.25">
      <c r="H81" s="17"/>
    </row>
    <row r="82" spans="8:8" x14ac:dyDescent="0.25">
      <c r="H82" s="17"/>
    </row>
    <row r="83" spans="8:8" x14ac:dyDescent="0.25">
      <c r="H83" s="17"/>
    </row>
    <row r="84" spans="8:8" x14ac:dyDescent="0.25">
      <c r="H84" s="17"/>
    </row>
    <row r="85" spans="8:8" x14ac:dyDescent="0.25">
      <c r="H85" s="17"/>
    </row>
    <row r="86" spans="8:8" x14ac:dyDescent="0.25">
      <c r="H86" s="17"/>
    </row>
    <row r="87" spans="8:8" x14ac:dyDescent="0.25">
      <c r="H87" s="17"/>
    </row>
    <row r="88" spans="8:8" x14ac:dyDescent="0.25">
      <c r="H88" s="17"/>
    </row>
    <row r="89" spans="8:8" x14ac:dyDescent="0.25">
      <c r="H89" s="17"/>
    </row>
    <row r="90" spans="8:8" x14ac:dyDescent="0.25">
      <c r="H90" s="17"/>
    </row>
    <row r="91" spans="8:8" x14ac:dyDescent="0.25">
      <c r="H91" s="17"/>
    </row>
    <row r="92" spans="8:8" x14ac:dyDescent="0.25">
      <c r="H92" s="17"/>
    </row>
    <row r="93" spans="8:8" x14ac:dyDescent="0.25">
      <c r="H93" s="17"/>
    </row>
    <row r="94" spans="8:8" x14ac:dyDescent="0.25">
      <c r="H94" s="17"/>
    </row>
    <row r="95" spans="8:8" x14ac:dyDescent="0.25">
      <c r="H95" s="17"/>
    </row>
    <row r="96" spans="8:8" x14ac:dyDescent="0.25">
      <c r="H96" s="17"/>
    </row>
    <row r="97" spans="8:8" x14ac:dyDescent="0.25">
      <c r="H97" s="17"/>
    </row>
    <row r="98" spans="8:8" x14ac:dyDescent="0.25">
      <c r="H98" s="17"/>
    </row>
    <row r="99" spans="8:8" x14ac:dyDescent="0.25">
      <c r="H99" s="17"/>
    </row>
    <row r="100" spans="8:8" x14ac:dyDescent="0.25">
      <c r="H100" s="17"/>
    </row>
    <row r="101" spans="8:8" x14ac:dyDescent="0.25">
      <c r="H101" s="17"/>
    </row>
    <row r="102" spans="8:8" x14ac:dyDescent="0.25">
      <c r="H102" s="17"/>
    </row>
    <row r="103" spans="8:8" x14ac:dyDescent="0.25">
      <c r="H103" s="17"/>
    </row>
    <row r="104" spans="8:8" x14ac:dyDescent="0.25">
      <c r="H104" s="17"/>
    </row>
    <row r="105" spans="8:8" x14ac:dyDescent="0.25">
      <c r="H105" s="17"/>
    </row>
    <row r="106" spans="8:8" x14ac:dyDescent="0.25">
      <c r="H106" s="17"/>
    </row>
    <row r="107" spans="8:8" x14ac:dyDescent="0.25">
      <c r="H107" s="17"/>
    </row>
    <row r="108" spans="8:8" x14ac:dyDescent="0.25">
      <c r="H108" s="17"/>
    </row>
    <row r="109" spans="8:8" x14ac:dyDescent="0.25">
      <c r="H109" s="17"/>
    </row>
    <row r="110" spans="8:8" x14ac:dyDescent="0.25">
      <c r="H110" s="17"/>
    </row>
    <row r="111" spans="8:8" x14ac:dyDescent="0.25">
      <c r="H111" s="17"/>
    </row>
    <row r="112" spans="8:8" x14ac:dyDescent="0.25">
      <c r="H112" s="17"/>
    </row>
    <row r="113" spans="8:8" x14ac:dyDescent="0.25">
      <c r="H113" s="17"/>
    </row>
    <row r="114" spans="8:8" x14ac:dyDescent="0.25">
      <c r="H114" s="17"/>
    </row>
    <row r="115" spans="8:8" x14ac:dyDescent="0.25">
      <c r="H115" s="17"/>
    </row>
    <row r="116" spans="8:8" x14ac:dyDescent="0.25">
      <c r="H116" s="17"/>
    </row>
    <row r="117" spans="8:8" x14ac:dyDescent="0.25">
      <c r="H117" s="17"/>
    </row>
    <row r="118" spans="8:8" x14ac:dyDescent="0.25">
      <c r="H118" s="17"/>
    </row>
    <row r="119" spans="8:8" x14ac:dyDescent="0.25">
      <c r="H119" s="17"/>
    </row>
    <row r="120" spans="8:8" x14ac:dyDescent="0.25">
      <c r="H120" s="17"/>
    </row>
    <row r="121" spans="8:8" x14ac:dyDescent="0.25">
      <c r="H121" s="17"/>
    </row>
    <row r="122" spans="8:8" x14ac:dyDescent="0.25">
      <c r="H122" s="17"/>
    </row>
    <row r="123" spans="8:8" x14ac:dyDescent="0.25">
      <c r="H123" s="17"/>
    </row>
    <row r="124" spans="8:8" x14ac:dyDescent="0.25">
      <c r="H124" s="17"/>
    </row>
    <row r="125" spans="8:8" x14ac:dyDescent="0.25">
      <c r="H125" s="17"/>
    </row>
    <row r="126" spans="8:8" x14ac:dyDescent="0.25">
      <c r="H126" s="17"/>
    </row>
    <row r="127" spans="8:8" x14ac:dyDescent="0.25">
      <c r="H127" s="17"/>
    </row>
    <row r="128" spans="8:8" x14ac:dyDescent="0.25">
      <c r="H128" s="17"/>
    </row>
    <row r="129" spans="8:8" x14ac:dyDescent="0.25">
      <c r="H129" s="17"/>
    </row>
    <row r="130" spans="8:8" x14ac:dyDescent="0.25">
      <c r="H130" s="17"/>
    </row>
    <row r="131" spans="8:8" x14ac:dyDescent="0.25">
      <c r="H131" s="17"/>
    </row>
    <row r="132" spans="8:8" x14ac:dyDescent="0.25">
      <c r="H132" s="17"/>
    </row>
    <row r="133" spans="8:8" x14ac:dyDescent="0.25">
      <c r="H133" s="17"/>
    </row>
    <row r="134" spans="8:8" x14ac:dyDescent="0.25">
      <c r="H134" s="17"/>
    </row>
    <row r="135" spans="8:8" x14ac:dyDescent="0.25">
      <c r="H135" s="17"/>
    </row>
    <row r="136" spans="8:8" x14ac:dyDescent="0.25">
      <c r="H136" s="17"/>
    </row>
    <row r="137" spans="8:8" x14ac:dyDescent="0.25">
      <c r="H137" s="17"/>
    </row>
    <row r="138" spans="8:8" x14ac:dyDescent="0.25">
      <c r="H138" s="17"/>
    </row>
    <row r="139" spans="8:8" x14ac:dyDescent="0.25">
      <c r="H139" s="17"/>
    </row>
    <row r="140" spans="8:8" x14ac:dyDescent="0.25">
      <c r="H140" s="17"/>
    </row>
    <row r="141" spans="8:8" x14ac:dyDescent="0.25">
      <c r="H141" s="17"/>
    </row>
    <row r="142" spans="8:8" x14ac:dyDescent="0.25">
      <c r="H142" s="17"/>
    </row>
    <row r="143" spans="8:8" x14ac:dyDescent="0.25">
      <c r="H143" s="17"/>
    </row>
    <row r="144" spans="8:8" x14ac:dyDescent="0.25">
      <c r="H144" s="17"/>
    </row>
    <row r="145" spans="8:8" x14ac:dyDescent="0.25">
      <c r="H145" s="17"/>
    </row>
    <row r="146" spans="8:8" x14ac:dyDescent="0.25">
      <c r="H146" s="17"/>
    </row>
    <row r="147" spans="8:8" x14ac:dyDescent="0.25">
      <c r="H147" s="17"/>
    </row>
    <row r="148" spans="8:8" x14ac:dyDescent="0.25">
      <c r="H148" s="17"/>
    </row>
    <row r="149" spans="8:8" x14ac:dyDescent="0.25">
      <c r="H149" s="17"/>
    </row>
    <row r="150" spans="8:8" x14ac:dyDescent="0.25">
      <c r="H150" s="17"/>
    </row>
    <row r="151" spans="8:8" x14ac:dyDescent="0.25">
      <c r="H151" s="17"/>
    </row>
    <row r="152" spans="8:8" x14ac:dyDescent="0.25">
      <c r="H152" s="17"/>
    </row>
    <row r="153" spans="8:8" x14ac:dyDescent="0.25">
      <c r="H153" s="17"/>
    </row>
    <row r="154" spans="8:8" x14ac:dyDescent="0.25">
      <c r="H154" s="17"/>
    </row>
    <row r="155" spans="8:8" x14ac:dyDescent="0.25">
      <c r="H155" s="17"/>
    </row>
    <row r="156" spans="8:8" x14ac:dyDescent="0.25">
      <c r="H156" s="17"/>
    </row>
    <row r="157" spans="8:8" x14ac:dyDescent="0.25">
      <c r="H157" s="17"/>
    </row>
    <row r="158" spans="8:8" x14ac:dyDescent="0.25">
      <c r="H158" s="17"/>
    </row>
    <row r="159" spans="8:8" x14ac:dyDescent="0.25">
      <c r="H159" s="17"/>
    </row>
    <row r="160" spans="8:8" x14ac:dyDescent="0.25">
      <c r="H160" s="17"/>
    </row>
    <row r="161" spans="8:8" x14ac:dyDescent="0.25">
      <c r="H161" s="17"/>
    </row>
    <row r="162" spans="8:8" x14ac:dyDescent="0.25">
      <c r="H162" s="17"/>
    </row>
    <row r="163" spans="8:8" x14ac:dyDescent="0.25">
      <c r="H163" s="17"/>
    </row>
    <row r="164" spans="8:8" x14ac:dyDescent="0.25">
      <c r="H164" s="17"/>
    </row>
  </sheetData>
  <mergeCells count="4">
    <mergeCell ref="A2:G2"/>
    <mergeCell ref="A7:G7"/>
    <mergeCell ref="A10:G10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Vayron</dc:creator>
  <cp:lastModifiedBy>Usuario</cp:lastModifiedBy>
  <dcterms:created xsi:type="dcterms:W3CDTF">2018-09-28T04:50:12Z</dcterms:created>
  <dcterms:modified xsi:type="dcterms:W3CDTF">2018-10-26T12:29:44Z</dcterms:modified>
</cp:coreProperties>
</file>