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H5" i="1" l="1"/>
  <c r="C16" i="1"/>
  <c r="D15" i="1"/>
  <c r="C15" i="1"/>
  <c r="D14" i="1"/>
  <c r="C14" i="1"/>
  <c r="D13" i="1"/>
  <c r="C13" i="1"/>
  <c r="D12" i="1"/>
  <c r="C12" i="1"/>
  <c r="D11" i="1"/>
  <c r="C11" i="1"/>
  <c r="D8" i="1"/>
  <c r="C8" i="1"/>
  <c r="C7" i="1"/>
  <c r="C6" i="1"/>
  <c r="C5" i="1"/>
  <c r="H3" i="1"/>
  <c r="D5" i="1" l="1"/>
  <c r="D6" i="1" s="1"/>
  <c r="D7" i="1" s="1"/>
  <c r="D16" i="1" s="1"/>
</calcChain>
</file>

<file path=xl/sharedStrings.xml><?xml version="1.0" encoding="utf-8"?>
<sst xmlns="http://schemas.openxmlformats.org/spreadsheetml/2006/main" count="21" uniqueCount="21">
  <si>
    <t>Nema 23</t>
  </si>
  <si>
    <t>Nema 34</t>
  </si>
  <si>
    <t>Mesa ej</t>
  </si>
  <si>
    <t>Nuestra Mesa</t>
  </si>
  <si>
    <t>Peso (lb)</t>
  </si>
  <si>
    <t>Torque (oz,in)</t>
  </si>
  <si>
    <t>Tamaño G (m)</t>
  </si>
  <si>
    <t>Tamaño G (ft)</t>
  </si>
  <si>
    <t>F (lbm in/s^2)</t>
  </si>
  <si>
    <t>F (lbm ft/s^2)</t>
  </si>
  <si>
    <t>F (lbf)</t>
  </si>
  <si>
    <t>Reduccion</t>
  </si>
  <si>
    <t>Gear D (in)</t>
  </si>
  <si>
    <t>Gear angulo</t>
  </si>
  <si>
    <t>torque (lbf in)</t>
  </si>
  <si>
    <t>torque x reduc</t>
  </si>
  <si>
    <t>Fuerza gen (lbf)</t>
  </si>
  <si>
    <t>F lineal (lbf)</t>
  </si>
  <si>
    <t>F max (lbf)</t>
  </si>
  <si>
    <t>Factor de Seguridad</t>
  </si>
  <si>
    <t xml:space="preserve"> Aceleracion (in/s^2)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</si>
</sst>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18.5703125" bestFit="1" customWidth="1"/>
    <col min="6" max="6" width="14.28515625" bestFit="1" customWidth="1"/>
    <col min="8" max="8" width="13.140625" bestFit="1" customWidth="1"/>
  </cols>
  <sheetData>
    <row r="2" spans="2:8" x14ac:dyDescent="0.25">
      <c r="B2" s="1"/>
      <c r="C2" s="1" t="s">
        <v>1</v>
      </c>
      <c r="D2" s="1" t="s">
        <v>0</v>
      </c>
      <c r="F2" s="1"/>
      <c r="G2" s="1" t="s">
        <v>2</v>
      </c>
      <c r="H2" s="1" t="s">
        <v>3</v>
      </c>
    </row>
    <row r="3" spans="2:8" x14ac:dyDescent="0.25">
      <c r="B3" s="1" t="s">
        <v>5</v>
      </c>
      <c r="C3" s="4">
        <v>620</v>
      </c>
      <c r="D3" s="2">
        <v>425</v>
      </c>
      <c r="F3" s="1" t="s">
        <v>7</v>
      </c>
      <c r="G3" s="1">
        <v>6</v>
      </c>
      <c r="H3" s="1">
        <f>H4*G3/G4</f>
        <v>8.3333333333333339</v>
      </c>
    </row>
    <row r="4" spans="2:8" x14ac:dyDescent="0.25">
      <c r="B4" s="1" t="s">
        <v>20</v>
      </c>
      <c r="C4" s="4">
        <v>35</v>
      </c>
      <c r="D4" s="2">
        <v>35</v>
      </c>
      <c r="F4" s="1" t="s">
        <v>6</v>
      </c>
      <c r="G4" s="1">
        <v>1.8</v>
      </c>
      <c r="H4" s="2">
        <v>2.5</v>
      </c>
    </row>
    <row r="5" spans="2:8" x14ac:dyDescent="0.25">
      <c r="B5" s="1" t="s">
        <v>8</v>
      </c>
      <c r="C5" s="4">
        <f>G5*35</f>
        <v>5250</v>
      </c>
      <c r="D5" s="1">
        <f>H5*35</f>
        <v>7291.666666666667</v>
      </c>
      <c r="F5" s="1" t="s">
        <v>4</v>
      </c>
      <c r="G5" s="1">
        <v>150</v>
      </c>
      <c r="H5" s="2">
        <f>G5*H3/G3</f>
        <v>208.33333333333334</v>
      </c>
    </row>
    <row r="6" spans="2:8" x14ac:dyDescent="0.25">
      <c r="B6" s="1" t="s">
        <v>9</v>
      </c>
      <c r="C6" s="4">
        <f>C5/12</f>
        <v>437.5</v>
      </c>
      <c r="D6" s="1">
        <f>D5/12</f>
        <v>607.63888888888891</v>
      </c>
    </row>
    <row r="7" spans="2:8" x14ac:dyDescent="0.25">
      <c r="B7" s="1" t="s">
        <v>10</v>
      </c>
      <c r="C7" s="4">
        <f>C6/32.174049</f>
        <v>13.597915512592152</v>
      </c>
      <c r="D7" s="1">
        <f>D6/32.174049</f>
        <v>18.885993767489101</v>
      </c>
    </row>
    <row r="8" spans="2:8" x14ac:dyDescent="0.25">
      <c r="B8" s="1" t="s">
        <v>11</v>
      </c>
      <c r="C8" s="4">
        <f>3.5/1</f>
        <v>3.5</v>
      </c>
      <c r="D8" s="2">
        <f>3.5/1</f>
        <v>3.5</v>
      </c>
    </row>
    <row r="9" spans="2:8" x14ac:dyDescent="0.25">
      <c r="B9" s="1" t="s">
        <v>12</v>
      </c>
      <c r="C9" s="4">
        <v>1</v>
      </c>
      <c r="D9" s="2">
        <v>1</v>
      </c>
    </row>
    <row r="10" spans="2:8" x14ac:dyDescent="0.25">
      <c r="B10" s="1" t="s">
        <v>13</v>
      </c>
      <c r="C10" s="4">
        <v>20</v>
      </c>
      <c r="D10" s="2">
        <v>20</v>
      </c>
    </row>
    <row r="11" spans="2:8" x14ac:dyDescent="0.25">
      <c r="B11" s="1" t="s">
        <v>14</v>
      </c>
      <c r="C11" s="1">
        <f>C3/16</f>
        <v>38.75</v>
      </c>
      <c r="D11" s="1">
        <f>D3/16</f>
        <v>26.5625</v>
      </c>
    </row>
    <row r="12" spans="2:8" x14ac:dyDescent="0.25">
      <c r="B12" s="1" t="s">
        <v>15</v>
      </c>
      <c r="C12" s="1">
        <f>C11*C8</f>
        <v>135.625</v>
      </c>
      <c r="D12" s="1">
        <f>D11*D8</f>
        <v>92.96875</v>
      </c>
    </row>
    <row r="13" spans="2:8" x14ac:dyDescent="0.25">
      <c r="B13" s="1" t="s">
        <v>16</v>
      </c>
      <c r="C13" s="1">
        <f>C12/(0.5*C9)</f>
        <v>271.25</v>
      </c>
      <c r="D13" s="1">
        <f>D12/(0.5*D9)</f>
        <v>185.9375</v>
      </c>
    </row>
    <row r="14" spans="2:8" x14ac:dyDescent="0.25">
      <c r="B14" s="1" t="s">
        <v>17</v>
      </c>
      <c r="C14" s="1">
        <f>C13*COS(C10*PI()/180)</f>
        <v>254.89162338817766</v>
      </c>
      <c r="D14" s="1">
        <f>D13*COS(D10*PI()/180)</f>
        <v>174.72409667737986</v>
      </c>
    </row>
    <row r="15" spans="2:8" x14ac:dyDescent="0.25">
      <c r="B15" s="1" t="s">
        <v>18</v>
      </c>
      <c r="C15" s="1">
        <f>2*C14</f>
        <v>509.78324677635533</v>
      </c>
      <c r="D15" s="1">
        <f>2*D14</f>
        <v>349.44819335475972</v>
      </c>
    </row>
    <row r="16" spans="2:8" x14ac:dyDescent="0.25">
      <c r="B16" s="3" t="s">
        <v>19</v>
      </c>
      <c r="C16" s="3">
        <f>C15/C7</f>
        <v>37.489808368369253</v>
      </c>
      <c r="D16" s="3">
        <f>D15/D7</f>
        <v>18.503034452775793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2018-11-08T03:42:21Z</dcterms:modified>
</cp:coreProperties>
</file>