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aner\Downloads\uxapp-resources\backup\"/>
    </mc:Choice>
  </mc:AlternateContent>
  <bookViews>
    <workbookView xWindow="0" yWindow="0" windowWidth="20490" windowHeight="8340" tabRatio="827" firstSheet="9" activeTab="13"/>
  </bookViews>
  <sheets>
    <sheet name="StudySetting-Experiment" sheetId="1" r:id="rId1"/>
    <sheet name="StudySetting-Site Services" sheetId="2" r:id="rId2"/>
    <sheet name="StudySetting-Style Guide" sheetId="3" r:id="rId3"/>
    <sheet name="StudySetting-Site Obstacles " sheetId="4" r:id="rId4"/>
    <sheet name="StudySetting-Site Tasks" sheetId="5" r:id="rId5"/>
    <sheet name="Model - UX Evaluation" sheetId="14" r:id="rId6"/>
    <sheet name="StudySetting-APP Functionality" sheetId="6" r:id="rId7"/>
    <sheet name="Discussion-Experiment Task ID" sheetId="7" r:id="rId8"/>
    <sheet name="Discussion-Summary-v2" sheetId="8" r:id="rId9"/>
    <sheet name="Discussion-Usability Data-v2" sheetId="9" r:id="rId10"/>
    <sheet name="Discussion-Affect data-v2" sheetId="10" r:id="rId11"/>
    <sheet name="Discussion-User value-v2" sheetId="11" r:id="rId12"/>
    <sheet name="Discussion-UX Evaluation-v2" sheetId="12" r:id="rId13"/>
    <sheet name="User Satisfaction - UXAPP" sheetId="13" r:id="rId14"/>
  </sheets>
  <definedNames>
    <definedName name="_xlnm._FilterDatabase" localSheetId="10" hidden="1">'Discussion-Affect data-v2'!$B$3:$AC$1264</definedName>
    <definedName name="_xlnm._FilterDatabase" localSheetId="8" hidden="1">'Discussion-Summary-v2'!$G$3:$H$39</definedName>
    <definedName name="_xlnm._FilterDatabase" localSheetId="11" hidden="1">'Discussion-User value-v2'!$H$3:$I$39</definedName>
  </definedNames>
  <calcPr calcId="152511"/>
</workbook>
</file>

<file path=xl/calcChain.xml><?xml version="1.0" encoding="utf-8"?>
<calcChain xmlns="http://schemas.openxmlformats.org/spreadsheetml/2006/main">
  <c r="AA39" i="12" l="1"/>
  <c r="Z39" i="12"/>
  <c r="AB39" i="12" s="1"/>
  <c r="P39" i="12"/>
  <c r="O39" i="12"/>
  <c r="N39" i="12"/>
  <c r="AA38" i="12"/>
  <c r="Z38" i="12"/>
  <c r="AB38" i="12" s="1"/>
  <c r="P38" i="12"/>
  <c r="O38" i="12"/>
  <c r="N38" i="12"/>
  <c r="Q38" i="12" s="1"/>
  <c r="R38" i="12" s="1"/>
  <c r="AA37" i="12"/>
  <c r="Z37" i="12"/>
  <c r="AB37" i="12" s="1"/>
  <c r="P37" i="12"/>
  <c r="O37" i="12"/>
  <c r="N37" i="12"/>
  <c r="Q37" i="12" s="1"/>
  <c r="R37" i="12" s="1"/>
  <c r="AA36" i="12"/>
  <c r="Z36" i="12"/>
  <c r="AB36" i="12" s="1"/>
  <c r="P36" i="12"/>
  <c r="O36" i="12"/>
  <c r="N36" i="12"/>
  <c r="AA35" i="12"/>
  <c r="Z35" i="12"/>
  <c r="AB35" i="12" s="1"/>
  <c r="P35" i="12"/>
  <c r="O35" i="12"/>
  <c r="N35" i="12"/>
  <c r="AA34" i="12"/>
  <c r="Z34" i="12"/>
  <c r="AB34" i="12" s="1"/>
  <c r="P34" i="12"/>
  <c r="O34" i="12"/>
  <c r="N34" i="12"/>
  <c r="Q34" i="12" s="1"/>
  <c r="R34" i="12" s="1"/>
  <c r="AA33" i="12"/>
  <c r="Z33" i="12"/>
  <c r="AB33" i="12" s="1"/>
  <c r="P33" i="12"/>
  <c r="O33" i="12"/>
  <c r="N33" i="12"/>
  <c r="Q33" i="12" s="1"/>
  <c r="R33" i="12" s="1"/>
  <c r="AA32" i="12"/>
  <c r="Z32" i="12"/>
  <c r="AB32" i="12" s="1"/>
  <c r="P32" i="12"/>
  <c r="O32" i="12"/>
  <c r="N32" i="12"/>
  <c r="AA31" i="12"/>
  <c r="Z31" i="12"/>
  <c r="AB31" i="12" s="1"/>
  <c r="P31" i="12"/>
  <c r="O31" i="12"/>
  <c r="N31" i="12"/>
  <c r="AA30" i="12"/>
  <c r="Z30" i="12"/>
  <c r="AB30" i="12" s="1"/>
  <c r="P30" i="12"/>
  <c r="O30" i="12"/>
  <c r="N30" i="12"/>
  <c r="Q30" i="12" s="1"/>
  <c r="R30" i="12" s="1"/>
  <c r="AA29" i="12"/>
  <c r="Z29" i="12"/>
  <c r="AB29" i="12" s="1"/>
  <c r="P29" i="12"/>
  <c r="O29" i="12"/>
  <c r="N29" i="12"/>
  <c r="Q29" i="12" s="1"/>
  <c r="R29" i="12" s="1"/>
  <c r="AA28" i="12"/>
  <c r="Z28" i="12"/>
  <c r="AB28" i="12" s="1"/>
  <c r="P28" i="12"/>
  <c r="O28" i="12"/>
  <c r="N28" i="12"/>
  <c r="AA27" i="12"/>
  <c r="Z27" i="12"/>
  <c r="AB27" i="12" s="1"/>
  <c r="P27" i="12"/>
  <c r="O27" i="12"/>
  <c r="N27" i="12"/>
  <c r="AA26" i="12"/>
  <c r="Z26" i="12"/>
  <c r="AB26" i="12" s="1"/>
  <c r="P26" i="12"/>
  <c r="O26" i="12"/>
  <c r="N26" i="12"/>
  <c r="Q26" i="12" s="1"/>
  <c r="R26" i="12" s="1"/>
  <c r="AA25" i="12"/>
  <c r="Z25" i="12"/>
  <c r="AB25" i="12" s="1"/>
  <c r="P25" i="12"/>
  <c r="O25" i="12"/>
  <c r="N25" i="12"/>
  <c r="Q25" i="12" s="1"/>
  <c r="R25" i="12" s="1"/>
  <c r="AA24" i="12"/>
  <c r="Z24" i="12"/>
  <c r="AB24" i="12" s="1"/>
  <c r="P24" i="12"/>
  <c r="O24" i="12"/>
  <c r="N24" i="12"/>
  <c r="AA23" i="12"/>
  <c r="Z23" i="12"/>
  <c r="AB23" i="12" s="1"/>
  <c r="P23" i="12"/>
  <c r="O23" i="12"/>
  <c r="N23" i="12"/>
  <c r="AA22" i="12"/>
  <c r="Z22" i="12"/>
  <c r="AB22" i="12" s="1"/>
  <c r="P22" i="12"/>
  <c r="O22" i="12"/>
  <c r="N22" i="12"/>
  <c r="Q22" i="12" s="1"/>
  <c r="R22" i="12" s="1"/>
  <c r="AA21" i="12"/>
  <c r="Z21" i="12"/>
  <c r="AB21" i="12" s="1"/>
  <c r="P21" i="12"/>
  <c r="O21" i="12"/>
  <c r="N21" i="12"/>
  <c r="Q21" i="12" s="1"/>
  <c r="R21" i="12" s="1"/>
  <c r="AA20" i="12"/>
  <c r="Z20" i="12"/>
  <c r="AB20" i="12" s="1"/>
  <c r="P20" i="12"/>
  <c r="O20" i="12"/>
  <c r="N20" i="12"/>
  <c r="AA19" i="12"/>
  <c r="Z19" i="12"/>
  <c r="AB19" i="12" s="1"/>
  <c r="P19" i="12"/>
  <c r="O19" i="12"/>
  <c r="N19" i="12"/>
  <c r="AA18" i="12"/>
  <c r="Z18" i="12"/>
  <c r="AB18" i="12" s="1"/>
  <c r="P18" i="12"/>
  <c r="O18" i="12"/>
  <c r="N18" i="12"/>
  <c r="Q18" i="12" s="1"/>
  <c r="R18" i="12" s="1"/>
  <c r="AA17" i="12"/>
  <c r="Z17" i="12"/>
  <c r="AB17" i="12" s="1"/>
  <c r="P17" i="12"/>
  <c r="O17" i="12"/>
  <c r="N17" i="12"/>
  <c r="Q17" i="12" s="1"/>
  <c r="R17" i="12" s="1"/>
  <c r="AA16" i="12"/>
  <c r="Z16" i="12"/>
  <c r="AB16" i="12" s="1"/>
  <c r="P16" i="12"/>
  <c r="O16" i="12"/>
  <c r="N16" i="12"/>
  <c r="AA15" i="12"/>
  <c r="Z15" i="12"/>
  <c r="AB15" i="12" s="1"/>
  <c r="P15" i="12"/>
  <c r="O15" i="12"/>
  <c r="N15" i="12"/>
  <c r="AA14" i="12"/>
  <c r="Z14" i="12"/>
  <c r="AB14" i="12" s="1"/>
  <c r="P14" i="12"/>
  <c r="O14" i="12"/>
  <c r="N14" i="12"/>
  <c r="Q14" i="12" s="1"/>
  <c r="R14" i="12" s="1"/>
  <c r="AA13" i="12"/>
  <c r="Z13" i="12"/>
  <c r="AB13" i="12" s="1"/>
  <c r="P13" i="12"/>
  <c r="O13" i="12"/>
  <c r="N13" i="12"/>
  <c r="Q13" i="12" s="1"/>
  <c r="R13" i="12" s="1"/>
  <c r="AA12" i="12"/>
  <c r="Z12" i="12"/>
  <c r="AB12" i="12" s="1"/>
  <c r="P12" i="12"/>
  <c r="O12" i="12"/>
  <c r="N12" i="12"/>
  <c r="AA11" i="12"/>
  <c r="Z11" i="12"/>
  <c r="AB11" i="12" s="1"/>
  <c r="P11" i="12"/>
  <c r="O11" i="12"/>
  <c r="N11" i="12"/>
  <c r="AA10" i="12"/>
  <c r="Z10" i="12"/>
  <c r="AB10" i="12" s="1"/>
  <c r="P10" i="12"/>
  <c r="O10" i="12"/>
  <c r="N10" i="12"/>
  <c r="Q10" i="12" s="1"/>
  <c r="R10" i="12" s="1"/>
  <c r="AA9" i="12"/>
  <c r="Z9" i="12"/>
  <c r="AB9" i="12" s="1"/>
  <c r="P9" i="12"/>
  <c r="O9" i="12"/>
  <c r="N9" i="12"/>
  <c r="Q9" i="12" s="1"/>
  <c r="R9" i="12" s="1"/>
  <c r="AA8" i="12"/>
  <c r="Z8" i="12"/>
  <c r="AB8" i="12" s="1"/>
  <c r="P8" i="12"/>
  <c r="O8" i="12"/>
  <c r="N8" i="12"/>
  <c r="AA7" i="12"/>
  <c r="Z7" i="12"/>
  <c r="AB7" i="12" s="1"/>
  <c r="P7" i="12"/>
  <c r="O7" i="12"/>
  <c r="N7" i="12"/>
  <c r="AA6" i="12"/>
  <c r="Z6" i="12"/>
  <c r="AB6" i="12" s="1"/>
  <c r="AB40" i="12" s="1"/>
  <c r="P6" i="12"/>
  <c r="O6" i="12"/>
  <c r="N6" i="12"/>
  <c r="Q6" i="12" s="1"/>
  <c r="R6" i="12" s="1"/>
  <c r="G6" i="12"/>
  <c r="AB5" i="12"/>
  <c r="AA5" i="12"/>
  <c r="Z5" i="12"/>
  <c r="P5" i="12"/>
  <c r="O5" i="12"/>
  <c r="N5" i="12"/>
  <c r="Q5" i="12" s="1"/>
  <c r="R5" i="12" s="1"/>
  <c r="G5" i="12"/>
  <c r="AB4" i="12"/>
  <c r="AA4" i="12"/>
  <c r="Z4" i="12"/>
  <c r="Z40" i="12" s="1"/>
  <c r="P4" i="12"/>
  <c r="O4" i="12"/>
  <c r="N4" i="12"/>
  <c r="G4" i="12"/>
  <c r="H4" i="12" s="1"/>
  <c r="F39" i="11"/>
  <c r="E39" i="11"/>
  <c r="G39" i="11" s="1"/>
  <c r="G38" i="11"/>
  <c r="E38" i="11"/>
  <c r="F38" i="11" s="1"/>
  <c r="G37" i="11"/>
  <c r="F37" i="11"/>
  <c r="E37" i="11"/>
  <c r="E36" i="11"/>
  <c r="F36" i="11" s="1"/>
  <c r="F35" i="11"/>
  <c r="E35" i="11"/>
  <c r="G35" i="11" s="1"/>
  <c r="E34" i="11"/>
  <c r="F34" i="11" s="1"/>
  <c r="G33" i="11"/>
  <c r="F33" i="11"/>
  <c r="E33" i="11"/>
  <c r="G32" i="11"/>
  <c r="E32" i="11"/>
  <c r="F32" i="11" s="1"/>
  <c r="F31" i="11"/>
  <c r="E31" i="11"/>
  <c r="G31" i="11" s="1"/>
  <c r="G30" i="11"/>
  <c r="E30" i="11"/>
  <c r="F30" i="11" s="1"/>
  <c r="G29" i="11"/>
  <c r="F29" i="11"/>
  <c r="E29" i="11"/>
  <c r="G28" i="11"/>
  <c r="E28" i="11"/>
  <c r="F28" i="11" s="1"/>
  <c r="F27" i="11"/>
  <c r="E27" i="11"/>
  <c r="G27" i="11" s="1"/>
  <c r="G26" i="11"/>
  <c r="E26" i="11"/>
  <c r="F26" i="11" s="1"/>
  <c r="G25" i="11"/>
  <c r="F25" i="11"/>
  <c r="E25" i="11"/>
  <c r="G24" i="11"/>
  <c r="E24" i="11"/>
  <c r="F24" i="11" s="1"/>
  <c r="F23" i="11"/>
  <c r="E23" i="11"/>
  <c r="G23" i="11" s="1"/>
  <c r="G22" i="11"/>
  <c r="E22" i="11"/>
  <c r="F22" i="11" s="1"/>
  <c r="G21" i="11"/>
  <c r="F21" i="11"/>
  <c r="E21" i="11"/>
  <c r="E20" i="11"/>
  <c r="F20" i="11" s="1"/>
  <c r="F19" i="11"/>
  <c r="E19" i="11"/>
  <c r="G19" i="11" s="1"/>
  <c r="E18" i="11"/>
  <c r="F18" i="11" s="1"/>
  <c r="G17" i="11"/>
  <c r="F17" i="11"/>
  <c r="E17" i="11"/>
  <c r="G16" i="11"/>
  <c r="E16" i="11"/>
  <c r="F16" i="11" s="1"/>
  <c r="F15" i="11"/>
  <c r="E15" i="11"/>
  <c r="G15" i="11" s="1"/>
  <c r="G14" i="11"/>
  <c r="E14" i="11"/>
  <c r="F14" i="11" s="1"/>
  <c r="G13" i="11"/>
  <c r="F13" i="11"/>
  <c r="E13" i="11"/>
  <c r="G12" i="11"/>
  <c r="E12" i="11"/>
  <c r="F12" i="11" s="1"/>
  <c r="F11" i="11"/>
  <c r="E11" i="11"/>
  <c r="G11" i="11" s="1"/>
  <c r="G10" i="11"/>
  <c r="E10" i="11"/>
  <c r="F10" i="11" s="1"/>
  <c r="G9" i="11"/>
  <c r="F9" i="11"/>
  <c r="E9" i="11"/>
  <c r="G8" i="11"/>
  <c r="E8" i="11"/>
  <c r="F8" i="11" s="1"/>
  <c r="F7" i="11"/>
  <c r="E7" i="11"/>
  <c r="G7" i="11" s="1"/>
  <c r="G6" i="11"/>
  <c r="E6" i="11"/>
  <c r="F6" i="11" s="1"/>
  <c r="G5" i="11"/>
  <c r="F5" i="11"/>
  <c r="E5" i="11"/>
  <c r="E4" i="11"/>
  <c r="O40" i="10"/>
  <c r="O41" i="10" s="1"/>
  <c r="N40" i="10"/>
  <c r="P39" i="10"/>
  <c r="M39" i="10"/>
  <c r="K39" i="10"/>
  <c r="L39" i="10" s="1"/>
  <c r="J39" i="10"/>
  <c r="I39" i="10"/>
  <c r="H39" i="10"/>
  <c r="G39" i="10"/>
  <c r="P38" i="10"/>
  <c r="K38" i="10"/>
  <c r="L38" i="10" s="1"/>
  <c r="J38" i="10"/>
  <c r="I38" i="10"/>
  <c r="H38" i="10"/>
  <c r="G38" i="10"/>
  <c r="P37" i="10"/>
  <c r="M37" i="10"/>
  <c r="K37" i="10"/>
  <c r="L37" i="10" s="1"/>
  <c r="J37" i="10"/>
  <c r="I37" i="10"/>
  <c r="H37" i="10"/>
  <c r="G37" i="10"/>
  <c r="P36" i="10"/>
  <c r="M36" i="10"/>
  <c r="K36" i="10"/>
  <c r="L36" i="10" s="1"/>
  <c r="J36" i="10"/>
  <c r="I36" i="10"/>
  <c r="H36" i="10"/>
  <c r="G36" i="10"/>
  <c r="P35" i="10"/>
  <c r="M35" i="10"/>
  <c r="K35" i="10"/>
  <c r="L35" i="10" s="1"/>
  <c r="J35" i="10"/>
  <c r="I35" i="10"/>
  <c r="H35" i="10"/>
  <c r="G35" i="10"/>
  <c r="P34" i="10"/>
  <c r="K34" i="10"/>
  <c r="L34" i="10" s="1"/>
  <c r="J34" i="10"/>
  <c r="I34" i="10"/>
  <c r="H34" i="10"/>
  <c r="G34" i="10"/>
  <c r="P33" i="10"/>
  <c r="M33" i="10"/>
  <c r="K33" i="10"/>
  <c r="L33" i="10" s="1"/>
  <c r="J33" i="10"/>
  <c r="I33" i="10"/>
  <c r="H33" i="10"/>
  <c r="G33" i="10"/>
  <c r="P32" i="10"/>
  <c r="M32" i="10"/>
  <c r="K32" i="10"/>
  <c r="L32" i="10" s="1"/>
  <c r="J32" i="10"/>
  <c r="I32" i="10"/>
  <c r="H32" i="10"/>
  <c r="G32" i="10"/>
  <c r="P31" i="10"/>
  <c r="M31" i="10"/>
  <c r="K31" i="10"/>
  <c r="L31" i="10" s="1"/>
  <c r="J31" i="10"/>
  <c r="I31" i="10"/>
  <c r="H31" i="10"/>
  <c r="G31" i="10"/>
  <c r="P30" i="10"/>
  <c r="K30" i="10"/>
  <c r="L30" i="10" s="1"/>
  <c r="J30" i="10"/>
  <c r="I30" i="10"/>
  <c r="H30" i="10"/>
  <c r="G30" i="10"/>
  <c r="P29" i="10"/>
  <c r="M29" i="10"/>
  <c r="K29" i="10"/>
  <c r="L29" i="10" s="1"/>
  <c r="J29" i="10"/>
  <c r="I29" i="10"/>
  <c r="H29" i="10"/>
  <c r="G29" i="10"/>
  <c r="P28" i="10"/>
  <c r="M28" i="10"/>
  <c r="K28" i="10"/>
  <c r="L28" i="10" s="1"/>
  <c r="J28" i="10"/>
  <c r="I28" i="10"/>
  <c r="H28" i="10"/>
  <c r="G28" i="10"/>
  <c r="P27" i="10"/>
  <c r="M27" i="10"/>
  <c r="K27" i="10"/>
  <c r="L27" i="10" s="1"/>
  <c r="J27" i="10"/>
  <c r="I27" i="10"/>
  <c r="H27" i="10"/>
  <c r="G27" i="10"/>
  <c r="P26" i="10"/>
  <c r="K26" i="10"/>
  <c r="L26" i="10" s="1"/>
  <c r="J26" i="10"/>
  <c r="I26" i="10"/>
  <c r="H26" i="10"/>
  <c r="G26" i="10"/>
  <c r="P25" i="10"/>
  <c r="M25" i="10"/>
  <c r="K25" i="10"/>
  <c r="L25" i="10" s="1"/>
  <c r="J25" i="10"/>
  <c r="I25" i="10"/>
  <c r="H25" i="10"/>
  <c r="G25" i="10"/>
  <c r="P24" i="10"/>
  <c r="M24" i="10"/>
  <c r="K24" i="10"/>
  <c r="L24" i="10" s="1"/>
  <c r="J24" i="10"/>
  <c r="I24" i="10"/>
  <c r="H24" i="10"/>
  <c r="G24" i="10"/>
  <c r="P23" i="10"/>
  <c r="M23" i="10"/>
  <c r="K23" i="10"/>
  <c r="L23" i="10" s="1"/>
  <c r="J23" i="10"/>
  <c r="I23" i="10"/>
  <c r="H23" i="10"/>
  <c r="G23" i="10"/>
  <c r="P22" i="10"/>
  <c r="K22" i="10"/>
  <c r="L22" i="10" s="1"/>
  <c r="J22" i="10"/>
  <c r="I22" i="10"/>
  <c r="H22" i="10"/>
  <c r="G22" i="10"/>
  <c r="P21" i="10"/>
  <c r="M21" i="10"/>
  <c r="K21" i="10"/>
  <c r="L21" i="10" s="1"/>
  <c r="J21" i="10"/>
  <c r="I21" i="10"/>
  <c r="H21" i="10"/>
  <c r="G21" i="10"/>
  <c r="P20" i="10"/>
  <c r="M20" i="10"/>
  <c r="K20" i="10"/>
  <c r="L20" i="10" s="1"/>
  <c r="J20" i="10"/>
  <c r="I20" i="10"/>
  <c r="H20" i="10"/>
  <c r="G20" i="10"/>
  <c r="P19" i="10"/>
  <c r="M19" i="10"/>
  <c r="K19" i="10"/>
  <c r="L19" i="10" s="1"/>
  <c r="J19" i="10"/>
  <c r="I19" i="10"/>
  <c r="H19" i="10"/>
  <c r="G19" i="10"/>
  <c r="P18" i="10"/>
  <c r="K18" i="10"/>
  <c r="L18" i="10" s="1"/>
  <c r="J18" i="10"/>
  <c r="I18" i="10"/>
  <c r="H18" i="10"/>
  <c r="G18" i="10"/>
  <c r="P17" i="10"/>
  <c r="M17" i="10"/>
  <c r="K17" i="10"/>
  <c r="L17" i="10" s="1"/>
  <c r="J17" i="10"/>
  <c r="I17" i="10"/>
  <c r="H17" i="10"/>
  <c r="G17" i="10"/>
  <c r="P16" i="10"/>
  <c r="M16" i="10"/>
  <c r="K16" i="10"/>
  <c r="L16" i="10" s="1"/>
  <c r="J16" i="10"/>
  <c r="I16" i="10"/>
  <c r="H16" i="10"/>
  <c r="G16" i="10"/>
  <c r="P15" i="10"/>
  <c r="M15" i="10"/>
  <c r="K15" i="10"/>
  <c r="L15" i="10" s="1"/>
  <c r="J15" i="10"/>
  <c r="I15" i="10"/>
  <c r="H15" i="10"/>
  <c r="G15" i="10"/>
  <c r="P14" i="10"/>
  <c r="K14" i="10"/>
  <c r="L14" i="10" s="1"/>
  <c r="J14" i="10"/>
  <c r="I14" i="10"/>
  <c r="H14" i="10"/>
  <c r="G14" i="10"/>
  <c r="P13" i="10"/>
  <c r="M13" i="10"/>
  <c r="K13" i="10"/>
  <c r="L13" i="10" s="1"/>
  <c r="J13" i="10"/>
  <c r="I13" i="10"/>
  <c r="H13" i="10"/>
  <c r="G13" i="10"/>
  <c r="P12" i="10"/>
  <c r="M12" i="10"/>
  <c r="K12" i="10"/>
  <c r="L12" i="10" s="1"/>
  <c r="J12" i="10"/>
  <c r="I12" i="10"/>
  <c r="H12" i="10"/>
  <c r="G12" i="10"/>
  <c r="P11" i="10"/>
  <c r="M11" i="10"/>
  <c r="L11" i="10"/>
  <c r="K11" i="10"/>
  <c r="J11" i="10"/>
  <c r="I11" i="10"/>
  <c r="H11" i="10"/>
  <c r="G11" i="10"/>
  <c r="P10" i="10"/>
  <c r="M10" i="10"/>
  <c r="L10" i="10"/>
  <c r="K10" i="10"/>
  <c r="J10" i="10"/>
  <c r="I10" i="10"/>
  <c r="H10" i="10"/>
  <c r="G10" i="10"/>
  <c r="P9" i="10"/>
  <c r="M9" i="10"/>
  <c r="L9" i="10"/>
  <c r="K9" i="10"/>
  <c r="J9" i="10"/>
  <c r="I9" i="10"/>
  <c r="H9" i="10"/>
  <c r="G9" i="10"/>
  <c r="P8" i="10"/>
  <c r="M8" i="10"/>
  <c r="L8" i="10"/>
  <c r="K8" i="10"/>
  <c r="J8" i="10"/>
  <c r="I8" i="10"/>
  <c r="H8" i="10"/>
  <c r="G8" i="10"/>
  <c r="P7" i="10"/>
  <c r="M7" i="10"/>
  <c r="L7" i="10"/>
  <c r="K7" i="10"/>
  <c r="J7" i="10"/>
  <c r="I7" i="10"/>
  <c r="H7" i="10"/>
  <c r="G7" i="10"/>
  <c r="AC6" i="10"/>
  <c r="P6" i="10"/>
  <c r="K6" i="10"/>
  <c r="M6" i="10" s="1"/>
  <c r="J6" i="10"/>
  <c r="I6" i="10"/>
  <c r="H6" i="10"/>
  <c r="G6" i="10"/>
  <c r="AC5" i="10"/>
  <c r="P5" i="10"/>
  <c r="K5" i="10"/>
  <c r="L5" i="10" s="1"/>
  <c r="J5" i="10"/>
  <c r="I5" i="10"/>
  <c r="H5" i="10"/>
  <c r="G5" i="10"/>
  <c r="AC4" i="10"/>
  <c r="P4" i="10"/>
  <c r="L4" i="10"/>
  <c r="K4" i="10"/>
  <c r="J4" i="10"/>
  <c r="I4" i="10"/>
  <c r="I40" i="10" s="1"/>
  <c r="H4" i="10"/>
  <c r="H40" i="10" s="1"/>
  <c r="G4" i="10"/>
  <c r="G40" i="10" s="1"/>
  <c r="I39" i="9"/>
  <c r="H39" i="9"/>
  <c r="G39" i="9"/>
  <c r="H38" i="9"/>
  <c r="G38" i="9"/>
  <c r="I38" i="9" s="1"/>
  <c r="G37" i="9"/>
  <c r="H37" i="9" s="1"/>
  <c r="I36" i="9"/>
  <c r="G36" i="9"/>
  <c r="H36" i="9" s="1"/>
  <c r="I35" i="9"/>
  <c r="H35" i="9"/>
  <c r="G35" i="9"/>
  <c r="H34" i="9"/>
  <c r="G34" i="9"/>
  <c r="I34" i="9" s="1"/>
  <c r="G33" i="9"/>
  <c r="H33" i="9" s="1"/>
  <c r="I32" i="9"/>
  <c r="G32" i="9"/>
  <c r="H32" i="9" s="1"/>
  <c r="I31" i="9"/>
  <c r="H31" i="9"/>
  <c r="G31" i="9"/>
  <c r="H30" i="9"/>
  <c r="G30" i="9"/>
  <c r="I30" i="9" s="1"/>
  <c r="G29" i="9"/>
  <c r="H29" i="9" s="1"/>
  <c r="I28" i="9"/>
  <c r="G28" i="9"/>
  <c r="H28" i="9" s="1"/>
  <c r="I27" i="9"/>
  <c r="H27" i="9"/>
  <c r="G27" i="9"/>
  <c r="H26" i="9"/>
  <c r="G26" i="9"/>
  <c r="I26" i="9" s="1"/>
  <c r="G25" i="9"/>
  <c r="H25" i="9" s="1"/>
  <c r="I24" i="9"/>
  <c r="G24" i="9"/>
  <c r="H24" i="9" s="1"/>
  <c r="I23" i="9"/>
  <c r="H23" i="9"/>
  <c r="G23" i="9"/>
  <c r="H22" i="9"/>
  <c r="G22" i="9"/>
  <c r="I22" i="9" s="1"/>
  <c r="G21" i="9"/>
  <c r="H21" i="9" s="1"/>
  <c r="I20" i="9"/>
  <c r="G20" i="9"/>
  <c r="H20" i="9" s="1"/>
  <c r="I19" i="9"/>
  <c r="H19" i="9"/>
  <c r="G19" i="9"/>
  <c r="H18" i="9"/>
  <c r="G18" i="9"/>
  <c r="I18" i="9" s="1"/>
  <c r="G17" i="9"/>
  <c r="H17" i="9" s="1"/>
  <c r="I16" i="9"/>
  <c r="G16" i="9"/>
  <c r="H16" i="9" s="1"/>
  <c r="I15" i="9"/>
  <c r="H15" i="9"/>
  <c r="G15" i="9"/>
  <c r="H14" i="9"/>
  <c r="G14" i="9"/>
  <c r="I14" i="9" s="1"/>
  <c r="G13" i="9"/>
  <c r="H13" i="9" s="1"/>
  <c r="I12" i="9"/>
  <c r="G12" i="9"/>
  <c r="H12" i="9" s="1"/>
  <c r="I11" i="9"/>
  <c r="H11" i="9"/>
  <c r="G11" i="9"/>
  <c r="H10" i="9"/>
  <c r="G10" i="9"/>
  <c r="I10" i="9" s="1"/>
  <c r="G9" i="9"/>
  <c r="H9" i="9" s="1"/>
  <c r="I8" i="9"/>
  <c r="G8" i="9"/>
  <c r="H8" i="9" s="1"/>
  <c r="I7" i="9"/>
  <c r="H7" i="9"/>
  <c r="G7" i="9"/>
  <c r="G6" i="9"/>
  <c r="I6" i="9" s="1"/>
  <c r="G5" i="9"/>
  <c r="H5" i="9" s="1"/>
  <c r="I4" i="9"/>
  <c r="G4" i="9"/>
  <c r="G40" i="9" s="1"/>
  <c r="G41" i="9" s="1"/>
  <c r="D41" i="8"/>
  <c r="D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AH7" i="8"/>
  <c r="AC7" i="8"/>
  <c r="F7" i="8"/>
  <c r="F6" i="8"/>
  <c r="F41" i="8" s="1"/>
  <c r="AH5" i="8"/>
  <c r="AC5" i="8"/>
  <c r="X5" i="8"/>
  <c r="S5" i="8"/>
  <c r="S8" i="8" s="1"/>
  <c r="F5" i="8"/>
  <c r="AH4" i="8"/>
  <c r="AH8" i="8" s="1"/>
  <c r="AC4" i="8"/>
  <c r="AC8" i="8" s="1"/>
  <c r="X4" i="8"/>
  <c r="X8" i="8" s="1"/>
  <c r="S4" i="8"/>
  <c r="F4" i="8"/>
  <c r="F40" i="8" s="1"/>
  <c r="H6" i="9" l="1"/>
  <c r="S7" i="8"/>
  <c r="X7" i="8"/>
  <c r="H4" i="9"/>
  <c r="H40" i="9" s="1"/>
  <c r="H41" i="9" s="1"/>
  <c r="I5" i="9"/>
  <c r="I40" i="9" s="1"/>
  <c r="I41" i="9" s="1"/>
  <c r="I9" i="9"/>
  <c r="I13" i="9"/>
  <c r="I17" i="9"/>
  <c r="I21" i="9"/>
  <c r="I25" i="9"/>
  <c r="I29" i="9"/>
  <c r="I33" i="9"/>
  <c r="I37" i="9"/>
  <c r="J40" i="10"/>
  <c r="M5" i="10"/>
  <c r="L6" i="10"/>
  <c r="L41" i="10" s="1"/>
  <c r="G41" i="10"/>
  <c r="K41" i="10"/>
  <c r="N41" i="10"/>
  <c r="AA40" i="12"/>
  <c r="AA41" i="12"/>
  <c r="K40" i="10"/>
  <c r="H41" i="10"/>
  <c r="E41" i="11"/>
  <c r="F4" i="11"/>
  <c r="AB41" i="12"/>
  <c r="Q7" i="12"/>
  <c r="R7" i="12" s="1"/>
  <c r="Q11" i="12"/>
  <c r="R11" i="12" s="1"/>
  <c r="Q15" i="12"/>
  <c r="R15" i="12" s="1"/>
  <c r="Q19" i="12"/>
  <c r="R19" i="12" s="1"/>
  <c r="Q23" i="12"/>
  <c r="R23" i="12" s="1"/>
  <c r="Q27" i="12"/>
  <c r="R27" i="12" s="1"/>
  <c r="Q31" i="12"/>
  <c r="R31" i="12" s="1"/>
  <c r="Q35" i="12"/>
  <c r="R35" i="12" s="1"/>
  <c r="Q39" i="12"/>
  <c r="R39" i="12" s="1"/>
  <c r="L40" i="10"/>
  <c r="I41" i="10"/>
  <c r="M4" i="10"/>
  <c r="M14" i="10"/>
  <c r="M18" i="10"/>
  <c r="M22" i="10"/>
  <c r="M26" i="10"/>
  <c r="M30" i="10"/>
  <c r="M34" i="10"/>
  <c r="M38" i="10"/>
  <c r="J41" i="10"/>
  <c r="G4" i="11"/>
  <c r="G18" i="11"/>
  <c r="G20" i="11"/>
  <c r="G34" i="11"/>
  <c r="G36" i="11"/>
  <c r="E40" i="11"/>
  <c r="Q4" i="12"/>
  <c r="R4" i="12" s="1"/>
  <c r="H5" i="12"/>
  <c r="H6" i="12"/>
  <c r="Q8" i="12"/>
  <c r="R8" i="12" s="1"/>
  <c r="Q12" i="12"/>
  <c r="R12" i="12" s="1"/>
  <c r="Q16" i="12"/>
  <c r="R16" i="12" s="1"/>
  <c r="Q20" i="12"/>
  <c r="R20" i="12" s="1"/>
  <c r="Q24" i="12"/>
  <c r="R24" i="12" s="1"/>
  <c r="Q28" i="12"/>
  <c r="R28" i="12" s="1"/>
  <c r="Q32" i="12"/>
  <c r="R32" i="12" s="1"/>
  <c r="Q36" i="12"/>
  <c r="R36" i="12" s="1"/>
  <c r="Z41" i="12"/>
  <c r="M41" i="10" l="1"/>
  <c r="M40" i="10"/>
  <c r="T6" i="12"/>
  <c r="U6" i="12" s="1"/>
  <c r="T5" i="12"/>
  <c r="U5" i="12" s="1"/>
  <c r="T4" i="12"/>
  <c r="U4" i="12" s="1"/>
  <c r="F40" i="11"/>
  <c r="F41" i="11"/>
  <c r="G41" i="11"/>
  <c r="G40" i="11"/>
</calcChain>
</file>

<file path=xl/sharedStrings.xml><?xml version="1.0" encoding="utf-8"?>
<sst xmlns="http://schemas.openxmlformats.org/spreadsheetml/2006/main" count="2125" uniqueCount="683">
  <si>
    <t>Description of the usability test restrictions</t>
  </si>
  <si>
    <t>Attribute</t>
  </si>
  <si>
    <t>Description</t>
  </si>
  <si>
    <t>Motivation</t>
  </si>
  <si>
    <t>Number of Users</t>
  </si>
  <si>
    <t>It was enough to generate data to validate the model.</t>
  </si>
  <si>
    <t>Number of Tasks per User</t>
  </si>
  <si>
    <t>It was enough to cover the site's main services.</t>
  </si>
  <si>
    <t>Rounds</t>
  </si>
  <si>
    <t>We weren't evaluating user experience variation over time.</t>
  </si>
  <si>
    <t>Expressing Feelings</t>
  </si>
  <si>
    <t>Think-aloud Protocol</t>
  </si>
  <si>
    <t>It was necessary to allow validate de user experience from speech.</t>
  </si>
  <si>
    <t>Digital Product</t>
  </si>
  <si>
    <t>UXAPP Site at uxapp.com.br</t>
  </si>
  <si>
    <t>This site was created to describe UXAPP and allow the test to be carried out.</t>
  </si>
  <si>
    <t>Modality</t>
  </si>
  <si>
    <t>Online</t>
  </si>
  <si>
    <t>It was necessary to allow the users to carry the test out by themselves.</t>
  </si>
  <si>
    <t>Time</t>
  </si>
  <si>
    <t>60 minutes</t>
  </si>
  <si>
    <t>This time was necessary to explain the UXAPP usage and to carried out the tasks.</t>
  </si>
  <si>
    <t>Cost</t>
  </si>
  <si>
    <t>No Reward</t>
  </si>
  <si>
    <t>It was necessary to avoid some test biases.</t>
  </si>
  <si>
    <t>Description of the site (uxapp.com.br) functionalities</t>
  </si>
  <si>
    <t>ID</t>
  </si>
  <si>
    <t>Name</t>
  </si>
  <si>
    <t>F1</t>
  </si>
  <si>
    <t>UXAPP Description</t>
  </si>
  <si>
    <t>The site is a landing page that presents the UXAPP with a tagline and a portfolio of photos. Besides, a video in the page header explains what the UXAPP is and what it is for.</t>
  </si>
  <si>
    <t>F2</t>
  </si>
  <si>
    <t>Frequently Asked Questions (FAQ)</t>
  </si>
  <si>
    <t>This functionality explains in detail what UXAPP is, what is the UX Evaluation Model and what is the theoretical background behind the model.</t>
  </si>
  <si>
    <t>F3</t>
  </si>
  <si>
    <t>Install APP</t>
  </si>
  <si>
    <t xml:space="preserve">A functionality to drive the user to the mobile or web install page. </t>
  </si>
  <si>
    <t>F4</t>
  </si>
  <si>
    <t>Request an invitation</t>
  </si>
  <si>
    <t>As the app is still under development, this functionality allows users to request trial access to the UXAPP.</t>
  </si>
  <si>
    <t>F5</t>
  </si>
  <si>
    <t>Chat with UXBOT</t>
  </si>
  <si>
    <t>This functionality gives access to a Large Language Model (LLM) chat integration and allows users to obtain tips and tools, learn about design, or translate documents. This item was planned to be used only with registered users, but it was made available without it to perform the usability test.</t>
  </si>
  <si>
    <t>F6</t>
  </si>
  <si>
    <t>Contact Us</t>
  </si>
  <si>
    <t xml:space="preserve">A simple message box to give a contact e-mail to the user. </t>
  </si>
  <si>
    <t>F7</t>
  </si>
  <si>
    <t>Share UXAPP</t>
  </si>
  <si>
    <t xml:space="preserve">A functionality to allow the user to share the page with their fellows. </t>
  </si>
  <si>
    <t>Description of the style guide user in the site</t>
  </si>
  <si>
    <t>Detail</t>
  </si>
  <si>
    <t>Primary color</t>
  </si>
  <si>
    <t>In purple with code #8E24AA</t>
  </si>
  <si>
    <t>The color purple is associated with innovation and represents something rare. It is also associated with royalty in some contexts. It can be used to denote maturity in order to contrast with the childhood pink.  In UXAPP, it denotes innovation and the design process.</t>
  </si>
  <si>
    <t>Secondary color</t>
  </si>
  <si>
    <t>In blue with code #114FEE</t>
  </si>
  <si>
    <t>The color blue represents harmony and peace. It is the people's most preferred color. In UXAPP, this color means the innovation process can be done with harmony and realiability.</t>
  </si>
  <si>
    <t>Headlines and Navegation Font</t>
  </si>
  <si>
    <t>IBM Plex Sans</t>
  </si>
  <si>
    <t xml:space="preserve">The SANS type is used here to bring impact and reduce visual noise to the headlines and navigation fonts. IBM Family Fonts is a widely known set of fonts with consistency. It's familiar to the users, and it has an open-source license. </t>
  </si>
  <si>
    <t>Base and Alt Font</t>
  </si>
  <si>
    <t>IBM Plex Serif</t>
  </si>
  <si>
    <t xml:space="preserve">The SERIF type is used here to facilitate the readness of the site text paragraphs. IBM Family Fonts is a widely known set of fonts with consistency. It's familiar to the users, and it has an open-source license. </t>
  </si>
  <si>
    <t xml:space="preserve">Logo </t>
  </si>
  <si>
    <t>In diamond shape with the meeting of two boomerangs.</t>
  </si>
  <si>
    <t>The diamond logo represents the convergency and divergency process of design. The meeting of two boomerangs represents the complementary ideas, which are formed by the growing ones and the returning ones. The logo has the primary and secondary colocar to denote a innovation with harmony process.</t>
  </si>
  <si>
    <t>Description of the intentional obstacles added to the site</t>
  </si>
  <si>
    <t>Obstacle</t>
  </si>
  <si>
    <t>O1</t>
  </si>
  <si>
    <t xml:space="preserve">Newsletter Popup </t>
  </si>
  <si>
    <t>After 20 seconds the user access the site, a popup with 5 fields asked to be filled up in order to allow the user to proceed. Beside the information, there was an option to close the popup. It was showed at every page accessed or reloaded. Independently of the user answers, the form doesn't work.</t>
  </si>
  <si>
    <t>O2</t>
  </si>
  <si>
    <t>Fail to request invitation</t>
  </si>
  <si>
    <t>The request invitation form triggeres an error message "The e-mail address entered is invalid. Please check and try again", independently of the user e-mail is correct.</t>
  </si>
  <si>
    <t>O3</t>
  </si>
  <si>
    <t>Link to nowhere</t>
  </si>
  <si>
    <t>The "Learn about" painels had an link to a page that only had another painels without any image or texts that make sense.</t>
  </si>
  <si>
    <t>O4</t>
  </si>
  <si>
    <t>Lack of translation</t>
  </si>
  <si>
    <t>The site didn't offer a language other than English, so users with Portuguese as their native language could not see the site in their native language.</t>
  </si>
  <si>
    <t>Description of the tasks of the usability test</t>
  </si>
  <si>
    <t>Objective</t>
  </si>
  <si>
    <t>T1</t>
  </si>
  <si>
    <t>Describe what UXAPP is and what it is for.</t>
  </si>
  <si>
    <t xml:space="preserve">1) Look at this page and tell us what you think of it. Scroll down if you want, but don't click on anything yet.
     1.1) What catches your attention?
     1.2) Is it pleasant or not?
     1.3) What can you do in it, and what is it for?
     1.4) What emotions does it evoke? (e.g., joy, sadness, anger, surprise, neutrality)
     1.5) What type of affection or feeling does it evoke? (e.g., positive, neutral, or negative)
2) Search for information about UXAPP. Now you can click on the website.
     2.1) Describe what UXAPP is.
     2.2) Describe what UXAPP is for.
</t>
  </si>
  <si>
    <t>T2</t>
  </si>
  <si>
    <t>Request an invitation to install UXAPP.</t>
  </si>
  <si>
    <t>1) As the application is under development, an invitation is required to install it.
     1.1) Identify on the page how you can obtain the invitation
     1.2) Request that the invitation be sent to your email.
     Important: Try to carry out this task within the defined time of 3 minutes.</t>
  </si>
  <si>
    <t>T3</t>
  </si>
  <si>
    <t>Get a usability test script in German.</t>
  </si>
  <si>
    <t>1) To perform usability testing, you need tips and tools, such as a usability testing script. The script you are preparing is for students at a German university.
     1.1) Identify a way to obtain a usability test script on the website.
     1.2) Get a script in German to test the Technische Universität München website with their students.
     Important: If possible, you just need to go until the website shows a sharing screen.</t>
  </si>
  <si>
    <t>T4</t>
  </si>
  <si>
    <t>Share the UXAPP website</t>
  </si>
  <si>
    <t xml:space="preserve">1) There are friends who you believe may need UXAPP.
     1.1) Identify a way to share UXAPP with your friends.
     1.2) Share the UXAPP with some friends or share it to your own email so you can forward it at another time.
</t>
  </si>
  <si>
    <t>Description of the UXAPP functionalities</t>
  </si>
  <si>
    <t>APP1</t>
  </si>
  <si>
    <t>My Experiment</t>
  </si>
  <si>
    <t>Allows you to create a new experiment. It's the first step.</t>
  </si>
  <si>
    <t>APP2</t>
  </si>
  <si>
    <t>Experiment’s Task</t>
  </si>
  <si>
    <t>Allows you to create experiment tasks. It's the second step.</t>
  </si>
  <si>
    <t>APP3</t>
  </si>
  <si>
    <t>My Evaluation</t>
  </si>
  <si>
    <t>Allows you to evaluate the tested product. It's the third step.</t>
  </si>
  <si>
    <t>APP4</t>
  </si>
  <si>
    <t>UX Report</t>
  </si>
  <si>
    <t>Presents the result of the automatic evaluation of the user experience regarding the use of the product.</t>
  </si>
  <si>
    <t>APP5</t>
  </si>
  <si>
    <t>Statistics</t>
  </si>
  <si>
    <t>Presents statistical information about your created experiments.</t>
  </si>
  <si>
    <t>APP6</t>
  </si>
  <si>
    <t>Menu &gt; Profile</t>
  </si>
  <si>
    <t>Allows you to change your profile information.</t>
  </si>
  <si>
    <t>APP7</t>
  </si>
  <si>
    <t>Menu &gt; Think-Aloud</t>
  </si>
  <si>
    <t>Presents recommendations on how to proceed according to the think-aloud protocol.</t>
  </si>
  <si>
    <t>APP8</t>
  </si>
  <si>
    <t>Menu &gt; Feedback</t>
  </si>
  <si>
    <t>Allows you to provide feedback to the UXAPP team.</t>
  </si>
  <si>
    <t>APP9</t>
  </si>
  <si>
    <t>Menu &gt; Share</t>
  </si>
  <si>
    <t>Allows you to share UXAPP with your acquaintances.</t>
  </si>
  <si>
    <t>APP10</t>
  </si>
  <si>
    <t>Menu &gt; Add Shortcut</t>
  </si>
  <si>
    <t>Allows you to add a shortcut to the application on the home screen.</t>
  </si>
  <si>
    <t>Description of the tasks' ID</t>
  </si>
  <si>
    <t>Experiement Task ID</t>
  </si>
  <si>
    <t>User Number</t>
  </si>
  <si>
    <t>Task Number</t>
  </si>
  <si>
    <t>Status</t>
  </si>
  <si>
    <t>ET1</t>
  </si>
  <si>
    <t>Valid</t>
  </si>
  <si>
    <t>ET2</t>
  </si>
  <si>
    <t>ET3</t>
  </si>
  <si>
    <t>ET4</t>
  </si>
  <si>
    <t>ET5</t>
  </si>
  <si>
    <t>ET6</t>
  </si>
  <si>
    <t>ET7</t>
  </si>
  <si>
    <t>ET8</t>
  </si>
  <si>
    <t>ET9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</si>
  <si>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</si>
  <si>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</si>
  <si>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</si>
  <si>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</si>
  <si>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</si>
  <si>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</si>
  <si>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</si>
  <si>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</si>
  <si>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</si>
  <si>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</si>
  <si>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</si>
  <si>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</si>
  <si>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</si>
  <si>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</si>
  <si>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</si>
  <si>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</si>
  <si>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</si>
  <si>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</si>
  <si>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</si>
  <si>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</si>
  <si>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</si>
  <si>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</si>
  <si>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ET32</t>
  </si>
  <si>
    <t>ET33</t>
  </si>
  <si>
    <t>ET34</t>
  </si>
  <si>
    <t>ET35</t>
  </si>
  <si>
    <t>ET36</t>
  </si>
  <si>
    <t>Summary of task's information</t>
  </si>
  <si>
    <t>Number of sentiments found by source</t>
  </si>
  <si>
    <t>Task Success Percentage for Task 1</t>
  </si>
  <si>
    <t>Task Success Percentage for Task 2</t>
  </si>
  <si>
    <t>Task Success Percentage for Task 3</t>
  </si>
  <si>
    <t>Task Success Percentage for Task 4</t>
  </si>
  <si>
    <t>Task Start Time</t>
  </si>
  <si>
    <t>Task End Time</t>
  </si>
  <si>
    <t>Task Success</t>
  </si>
  <si>
    <t>Duration</t>
  </si>
  <si>
    <t>Source - Sentiment</t>
  </si>
  <si>
    <t xml:space="preserve">Video - Positive Evaluations </t>
  </si>
  <si>
    <t xml:space="preserve">Video - Negative Evaluations </t>
  </si>
  <si>
    <t xml:space="preserve">Speech - Positive Evaluations </t>
  </si>
  <si>
    <t xml:space="preserve">Speech - Negative Evaluations </t>
  </si>
  <si>
    <t>Quantity</t>
  </si>
  <si>
    <t>Yes</t>
  </si>
  <si>
    <t>Total</t>
  </si>
  <si>
    <t>No</t>
  </si>
  <si>
    <t>Satisfied(video) - 0m33s</t>
  </si>
  <si>
    <t>Positive (speech) - 0m52s</t>
  </si>
  <si>
    <t>Negative (speech) - 0m30s</t>
  </si>
  <si>
    <t>Satisfied(video) - 0m39s</t>
  </si>
  <si>
    <t>Positive (speech) - 0m59s</t>
  </si>
  <si>
    <t>Negative (speech) - 0m34s</t>
  </si>
  <si>
    <t>Percentage</t>
  </si>
  <si>
    <t>Satisfied(video) - 0m46s</t>
  </si>
  <si>
    <t>Positive (speech) - 1m0s</t>
  </si>
  <si>
    <t>Negative (speech) - 0m38s</t>
  </si>
  <si>
    <t>Satisfied(video) - 1m0s</t>
  </si>
  <si>
    <t>Positive (speech) - 1m7s</t>
  </si>
  <si>
    <t>Negative (speech) - 1m27s</t>
  </si>
  <si>
    <t>Satisfied(video) - 7m30s</t>
  </si>
  <si>
    <t>Positive (speech) - 1m16s</t>
  </si>
  <si>
    <t>Negative (speech) - 2m50s</t>
  </si>
  <si>
    <t>Satisfied(video) - 0m16s</t>
  </si>
  <si>
    <t>Positive (speech) - 1m23s</t>
  </si>
  <si>
    <t>Negative (speech) - 2m55s</t>
  </si>
  <si>
    <t>Satisfied(video) - 1m55s</t>
  </si>
  <si>
    <t>Positive (speech) - 1m30s</t>
  </si>
  <si>
    <t>Negative (speech) - 3m35s</t>
  </si>
  <si>
    <t>Satisfied(video) - 2m34s</t>
  </si>
  <si>
    <t>Positive (speech) - 1m56s</t>
  </si>
  <si>
    <t>Negative (speech) - 0m10s</t>
  </si>
  <si>
    <t>Satisfied(video) - 3m0s</t>
  </si>
  <si>
    <t>Positive (speech) - 2m8s</t>
  </si>
  <si>
    <t>Negative (speech) - 1m17s</t>
  </si>
  <si>
    <t>Satisfied(video) - 4m12s</t>
  </si>
  <si>
    <t>Positive (speech) - 2m14s</t>
  </si>
  <si>
    <t>Negative (speech) - 1m32s</t>
  </si>
  <si>
    <t>Satisfied(video) - 4m15s</t>
  </si>
  <si>
    <t>Positive (speech) - 2m18s</t>
  </si>
  <si>
    <t>Negative (speech) - 1m41s</t>
  </si>
  <si>
    <t>Satisfied(video) - 4m30s</t>
  </si>
  <si>
    <t>Positive (speech) - 2m30s</t>
  </si>
  <si>
    <t>Negative (speech) - 2m33s</t>
  </si>
  <si>
    <t>Satisfied(video) - 1m30s</t>
  </si>
  <si>
    <t>Positive (speech) - 2m45s</t>
  </si>
  <si>
    <t>Negative (speech) - 2m37s</t>
  </si>
  <si>
    <t>Satisfied(video) - 5m40s</t>
  </si>
  <si>
    <t>Positive (speech) - 3m0s</t>
  </si>
  <si>
    <t>Satisfied(video) - 5m42s</t>
  </si>
  <si>
    <t>Positive (speech) - 3m6s</t>
  </si>
  <si>
    <t>Satisfied(video) - 5m45s</t>
  </si>
  <si>
    <t>Positive (speech) - 3m18s</t>
  </si>
  <si>
    <t>Negative (speech) - 3m0s</t>
  </si>
  <si>
    <t>Satisfied(video) - 5m48s</t>
  </si>
  <si>
    <t>Positive (speech) - 3m45s</t>
  </si>
  <si>
    <t>Negative (speech) - 3m11s</t>
  </si>
  <si>
    <t>Satisfied(video) - 5m51s</t>
  </si>
  <si>
    <t>Positive (speech) - 3m49s</t>
  </si>
  <si>
    <t>Negative (speech) - 3m17s</t>
  </si>
  <si>
    <t>Satisfied(video) - 5m54s</t>
  </si>
  <si>
    <t>Positive (speech) - 4m0s</t>
  </si>
  <si>
    <t>Negative (speech) - 3m38s</t>
  </si>
  <si>
    <t>Satisfied(video) - 7m4s</t>
  </si>
  <si>
    <t>Positive (speech) - 4m7s</t>
  </si>
  <si>
    <t>Negative (speech) - 4m0s</t>
  </si>
  <si>
    <t>Satisfied(video) - 7m6s</t>
  </si>
  <si>
    <t>Positive (speech) - 4m30s</t>
  </si>
  <si>
    <t>Negative (speech) - 4m27s</t>
  </si>
  <si>
    <t>Satisfied(video) - 7m10s</t>
  </si>
  <si>
    <t>Positive (speech) - 4m37s</t>
  </si>
  <si>
    <t>Negative (speech) - 4m30s</t>
  </si>
  <si>
    <t>Satisfied(video) - 7m12s</t>
  </si>
  <si>
    <t>Positive (speech) - 4m42s</t>
  </si>
  <si>
    <t>Negative (speech) - 4m37s</t>
  </si>
  <si>
    <t>Satisfied(video) - 2m6s</t>
  </si>
  <si>
    <t>Positive (speech) - 3m44s</t>
  </si>
  <si>
    <t>Negative (speech) - 4m41s</t>
  </si>
  <si>
    <t>Satisfied(video) - 5m27s</t>
  </si>
  <si>
    <t>Positive (speech) - 6m27s</t>
  </si>
  <si>
    <t>Satisfied(video) - 5m30s</t>
  </si>
  <si>
    <t>Positive (speech) - 0m30s</t>
  </si>
  <si>
    <t>Negative (speech) - 0m43s</t>
  </si>
  <si>
    <t>Satisfied(video) - 5m46s</t>
  </si>
  <si>
    <t>Negative (speech) - 0m53s</t>
  </si>
  <si>
    <t>Negative (speech) - 1m3s</t>
  </si>
  <si>
    <t>Positive (speech) - 1m36s</t>
  </si>
  <si>
    <t>Negative (speech) - 1m14s</t>
  </si>
  <si>
    <t>Satisfied(video) - 0m13s</t>
  </si>
  <si>
    <t>Positive (speech) - 1m43s</t>
  </si>
  <si>
    <t>Satisfied(video) - 0m18s</t>
  </si>
  <si>
    <t>Positive (speech) - 2m0s</t>
  </si>
  <si>
    <t>Negative (speech) - 2m47s</t>
  </si>
  <si>
    <t>Satisfied(video) - 0m24s</t>
  </si>
  <si>
    <t>Positive (speech) - 2m19s</t>
  </si>
  <si>
    <t>Positive (speech) - 2m27s</t>
  </si>
  <si>
    <t>Negative (speech) - 3m6s</t>
  </si>
  <si>
    <t>Satisfied(video) - 1m9s</t>
  </si>
  <si>
    <t>Negative (speech) - 3m36s</t>
  </si>
  <si>
    <t>Satisfied(video) - 1m13s</t>
  </si>
  <si>
    <t>Positive (speech) - 0m1s</t>
  </si>
  <si>
    <t>Negative (speech) - 4m2s</t>
  </si>
  <si>
    <t>Totals</t>
  </si>
  <si>
    <t>Sum</t>
  </si>
  <si>
    <t>Satisfied(video) - 1m15s</t>
  </si>
  <si>
    <t>Positive (speech) - 1m5s</t>
  </si>
  <si>
    <t>Negative (speech) - 4m21s</t>
  </si>
  <si>
    <t>Average</t>
  </si>
  <si>
    <t>Satisfied(video) - 1m43s</t>
  </si>
  <si>
    <t>Positive (speech) - 2m3s</t>
  </si>
  <si>
    <t>Negative (speech) - 5m4s</t>
  </si>
  <si>
    <t>Satisfied(video) - 1m49s</t>
  </si>
  <si>
    <t>Negative (speech) - 5m12s</t>
  </si>
  <si>
    <t>Satisfied(video) - 1m51s</t>
  </si>
  <si>
    <t>Positive (speech) - 5m14s</t>
  </si>
  <si>
    <t>Negative (speech) - 5m42s</t>
  </si>
  <si>
    <t>Satisfied(video) - 1m57s</t>
  </si>
  <si>
    <t>Positive (speech) - 5m33s</t>
  </si>
  <si>
    <t>Negative (speech) - 5m47s</t>
  </si>
  <si>
    <t>Satisfied(video) - 2m1s</t>
  </si>
  <si>
    <t>Positive (speech) - 5m38s</t>
  </si>
  <si>
    <t>Negative (speech) - 5m52s</t>
  </si>
  <si>
    <t>Satisfied(video) - 2m22s</t>
  </si>
  <si>
    <t>Positive (speech) - 5m42s</t>
  </si>
  <si>
    <t>Negative (speech) - 6m3s</t>
  </si>
  <si>
    <t>Satisfied(video) - 2m30s</t>
  </si>
  <si>
    <t>Positive (speech) - 4m20s</t>
  </si>
  <si>
    <t>Negative (speech) - 6m18s</t>
  </si>
  <si>
    <t>Satisfied(video) - 2m36s</t>
  </si>
  <si>
    <t>Positive (speech) - 0m31s</t>
  </si>
  <si>
    <t>Negative (speech) - 6m36s</t>
  </si>
  <si>
    <t>Satisfied(video) - 2m43s</t>
  </si>
  <si>
    <t>Positive (speech) - 4m48s</t>
  </si>
  <si>
    <t>Negative (speech) - 1m12s</t>
  </si>
  <si>
    <t>Satisfied(video) - 2m45s</t>
  </si>
  <si>
    <t>Positive (speech) - 6m51s</t>
  </si>
  <si>
    <t>Negative (speech) - 1m57s</t>
  </si>
  <si>
    <t>Satisfied(video) - 2m49s</t>
  </si>
  <si>
    <t>Positive (speech) - 6m59s</t>
  </si>
  <si>
    <t>Negative (speech) - 1m20s</t>
  </si>
  <si>
    <t>Satisfied(video) - 2m52s</t>
  </si>
  <si>
    <t>Negative (speech) - 1m30s</t>
  </si>
  <si>
    <t>Satisfied(video) - 2m54s</t>
  </si>
  <si>
    <t>Positive (speech) - 1m29s</t>
  </si>
  <si>
    <t>Negative (speech) - 1m35s</t>
  </si>
  <si>
    <t>Satisfied(video) - 3m3s</t>
  </si>
  <si>
    <t>Negative (speech) - 2m9s</t>
  </si>
  <si>
    <t>Satisfied(video) - 3m15s</t>
  </si>
  <si>
    <t>Positive (speech) - 0m46s</t>
  </si>
  <si>
    <t>Negative (speech) - 2m25s</t>
  </si>
  <si>
    <t>Satisfied(video) - 3m19s</t>
  </si>
  <si>
    <t>Negative (speech) - 2m30s</t>
  </si>
  <si>
    <t>Satisfied(video) - 3m21s</t>
  </si>
  <si>
    <t>Positive (speech) - 3m28s</t>
  </si>
  <si>
    <t>Negative (speech) - 3m1s</t>
  </si>
  <si>
    <t>Satisfied(video) - 3m27s</t>
  </si>
  <si>
    <t>Positive (speech) - 4m44s</t>
  </si>
  <si>
    <t>Negative (speech) - 3m37s</t>
  </si>
  <si>
    <t>Satisfied(video) - 4m3s</t>
  </si>
  <si>
    <t>Satisfied(video) - 4m6s</t>
  </si>
  <si>
    <t>Positive (speech) - 6m57s</t>
  </si>
  <si>
    <t>Positive (speech) - 7m30s</t>
  </si>
  <si>
    <t>Negative (speech) - 4m52s</t>
  </si>
  <si>
    <t>Negative (speech) - 5m14s</t>
  </si>
  <si>
    <t>Satisfied(video) - 0m48s</t>
  </si>
  <si>
    <t>Positive (speech) - 1m25s</t>
  </si>
  <si>
    <t>Negative (speech) - 5m31s</t>
  </si>
  <si>
    <t>Satisfied(video) - 0m52s</t>
  </si>
  <si>
    <t>Positive (speech) - 2m31s</t>
  </si>
  <si>
    <t>Satisfied(video) - 0m54s</t>
  </si>
  <si>
    <t>Positive (speech) - 3m14s</t>
  </si>
  <si>
    <t>Negative (speech) - 6m51s</t>
  </si>
  <si>
    <t>Satisfied(video) - 0m57s</t>
  </si>
  <si>
    <t>Positive (speech) - 0m0s</t>
  </si>
  <si>
    <t>Negative (speech) - 7m46s</t>
  </si>
  <si>
    <t>Satisfied(video) - 1m7s</t>
  </si>
  <si>
    <t>Negative (speech) - 8m15s</t>
  </si>
  <si>
    <t>Positive (speech) - 4m56s</t>
  </si>
  <si>
    <t>Negative (speech) - 8m22s</t>
  </si>
  <si>
    <t>Satisfied(video) - 1m12s</t>
  </si>
  <si>
    <t>Positive (speech) - 5m24s</t>
  </si>
  <si>
    <t>Negative (speech) - 9m1s</t>
  </si>
  <si>
    <t>Satisfied(video) - 1m18s</t>
  </si>
  <si>
    <t>Positive (speech) - 10m55s</t>
  </si>
  <si>
    <t>Negative (speech) - 0m16s</t>
  </si>
  <si>
    <t>Positive (speech) - 2m22s</t>
  </si>
  <si>
    <t>Negative (speech) - 1m0s</t>
  </si>
  <si>
    <t>Positive (speech) - 3m15s</t>
  </si>
  <si>
    <t>Negative (speech) - 3m55s</t>
  </si>
  <si>
    <t>Satisfied(video) - 2m9s</t>
  </si>
  <si>
    <t>Satisfied(video) - 2m12s</t>
  </si>
  <si>
    <t>Positive (speech) - 4m12s</t>
  </si>
  <si>
    <t>Negative (speech) - 4m10s</t>
  </si>
  <si>
    <t>Satisfied(video) - 2m15s</t>
  </si>
  <si>
    <t>Positive (speech) - 4m31s</t>
  </si>
  <si>
    <t>Negative (speech) - 4m15s</t>
  </si>
  <si>
    <t>Satisfied(video) - 2m19s</t>
  </si>
  <si>
    <t>Positive (speech) - 4m38s</t>
  </si>
  <si>
    <t>Satisfied(video) - 2m21s</t>
  </si>
  <si>
    <t>Positive (speech) - 4m46s</t>
  </si>
  <si>
    <t>Negative (speech) - 4m34s</t>
  </si>
  <si>
    <t>Satisfied(video) - 2m24s</t>
  </si>
  <si>
    <t>Positive (speech) - 5m0s</t>
  </si>
  <si>
    <t>Negative (speech) - 4m43s</t>
  </si>
  <si>
    <t>Satisfied(video) - 2m33s</t>
  </si>
  <si>
    <t>Positive (speech) - 5m7s</t>
  </si>
  <si>
    <t>Negative (speech) - 4m51s</t>
  </si>
  <si>
    <t>Satisfied(video) - 2m39s</t>
  </si>
  <si>
    <t>Positive (speech) - 5m12s</t>
  </si>
  <si>
    <t>Negative (speech) - 0m41s</t>
  </si>
  <si>
    <t>Positive (speech) - 5m20s</t>
  </si>
  <si>
    <t>Negative (speech) - 1m21s</t>
  </si>
  <si>
    <t>Negative (speech) - 2m4s</t>
  </si>
  <si>
    <t>Positive (speech) - 2m32s</t>
  </si>
  <si>
    <t>Negative (speech) - 2m39s</t>
  </si>
  <si>
    <t>Negative (speech) - 3m2s</t>
  </si>
  <si>
    <t>Satisfied(video) - 3m24s</t>
  </si>
  <si>
    <t>Positive (speech) - 3m37s</t>
  </si>
  <si>
    <t>Negative (speech) - 4m14s</t>
  </si>
  <si>
    <t>Positive (speech) - 0m34s</t>
  </si>
  <si>
    <t>Satisfied(video) - 0m25s</t>
  </si>
  <si>
    <t>Positive (speech) - 0m45s</t>
  </si>
  <si>
    <t>Negative (speech) - 0m52s</t>
  </si>
  <si>
    <t>Satisfied(video) - 0m36s</t>
  </si>
  <si>
    <t>Positive (speech) - 2m4s</t>
  </si>
  <si>
    <t>Negative (speech) - 1m26s</t>
  </si>
  <si>
    <t>Satisfied(video) - 1m1s</t>
  </si>
  <si>
    <t>Positive (speech) - 2m15s</t>
  </si>
  <si>
    <t>Satisfied(video) - 1m3s</t>
  </si>
  <si>
    <t>Positive (speech) - 0m53s</t>
  </si>
  <si>
    <t>Negative (speech) - 1m36s</t>
  </si>
  <si>
    <t>Satisfied(video) - 1m19s</t>
  </si>
  <si>
    <t>Positive (speech) - 1m2s</t>
  </si>
  <si>
    <t>Satisfied(video) - 1m22s</t>
  </si>
  <si>
    <t>Positive (speech) - 0m7s</t>
  </si>
  <si>
    <t>Satisfied(video) - 1m25s</t>
  </si>
  <si>
    <t>Negative (speech) - 3m9s</t>
  </si>
  <si>
    <t>Satisfied(video) - 1m37s</t>
  </si>
  <si>
    <t>Positive (speech) - 0m40s</t>
  </si>
  <si>
    <t>Negative (speech) - 3m20s</t>
  </si>
  <si>
    <t>Positive (speech) - 1m24s</t>
  </si>
  <si>
    <t>Negative (speech) - 3m30s</t>
  </si>
  <si>
    <t>Positive (speech) - 3m56s</t>
  </si>
  <si>
    <t>Negative (speech) - 3m48s</t>
  </si>
  <si>
    <t>Negative (speech) - 4m1s</t>
  </si>
  <si>
    <t>Positive (speech) - 6m3s</t>
  </si>
  <si>
    <t>Satisfied(video) - 4m1s</t>
  </si>
  <si>
    <t>Positive (speech) - 1m45s</t>
  </si>
  <si>
    <t>Satisfied(video) - 4m28s</t>
  </si>
  <si>
    <t>Positive (speech) - 1m52s</t>
  </si>
  <si>
    <t>Satisfied(video) - 4m39s</t>
  </si>
  <si>
    <t>Negative (speech) - 0m58s</t>
  </si>
  <si>
    <t>Satisfied(video) - 5m10s</t>
  </si>
  <si>
    <t>Positive (speech) - 1m50s</t>
  </si>
  <si>
    <t>Negative (speech) - 1m6s</t>
  </si>
  <si>
    <t>Satisfied(video) - 5m15s</t>
  </si>
  <si>
    <t>Positive (speech) - 2m33s</t>
  </si>
  <si>
    <t>Negative (speech) - 1m19s</t>
  </si>
  <si>
    <t>Satisfied(video) - 0m9s</t>
  </si>
  <si>
    <t>Negative (speech) - 1m31s</t>
  </si>
  <si>
    <t>Satisfied(video) - 0m12s</t>
  </si>
  <si>
    <t>Satisfied(video) - 0m21s</t>
  </si>
  <si>
    <t>Positive (speech) - 1m4s</t>
  </si>
  <si>
    <t>Negative (speech) - 2m36s</t>
  </si>
  <si>
    <t>Satisfied(video) - 0m31s</t>
  </si>
  <si>
    <t>Negative (speech) - 2m43s</t>
  </si>
  <si>
    <t>Positive (speech) - 2m24s</t>
  </si>
  <si>
    <t>Satisfied(video) - 1m10s</t>
  </si>
  <si>
    <t>Negative (speech) - 3m10s</t>
  </si>
  <si>
    <t>Positive (speech) - 3m8s</t>
  </si>
  <si>
    <t>Positive (speech) - 3m13s</t>
  </si>
  <si>
    <t>Negative (speech) - 3m39s</t>
  </si>
  <si>
    <t>Positive (speech) - 3m30s</t>
  </si>
  <si>
    <t>Negative (speech) - 1m11s</t>
  </si>
  <si>
    <t>Satisfied(video) - 1m21s</t>
  </si>
  <si>
    <t>Positive (speech) - 0m3s</t>
  </si>
  <si>
    <t>Negative (speech) - 1m23s</t>
  </si>
  <si>
    <t>Satisfied(video) - 1m24s</t>
  </si>
  <si>
    <t>Positive (speech) - 0m22s</t>
  </si>
  <si>
    <t>Negative (speech) - 1m40s</t>
  </si>
  <si>
    <t>Satisfied(video) - 1m27s</t>
  </si>
  <si>
    <t>Positive (speech) - 4m6s</t>
  </si>
  <si>
    <t>Negative (speech) - 4m57s</t>
  </si>
  <si>
    <t>Satisfied(video) - 2m3s</t>
  </si>
  <si>
    <t>Positive (speech) - 0m42s</t>
  </si>
  <si>
    <t>Negative (speech) - 5m1s</t>
  </si>
  <si>
    <t>Satisfied(video) - 3m1s</t>
  </si>
  <si>
    <t>Positive (speech) - 2m58s</t>
  </si>
  <si>
    <t>Negative (speech) - 5m10s</t>
  </si>
  <si>
    <t>Positive (speech) - 4m33s</t>
  </si>
  <si>
    <t>Positive (speech) - 0m16s</t>
  </si>
  <si>
    <t>Negative (speech) - 5m23s</t>
  </si>
  <si>
    <t>Positive (speech) - 0m41s</t>
  </si>
  <si>
    <t>Negative (speech) - 6m28s</t>
  </si>
  <si>
    <t>Negative (speech) - 6m42s</t>
  </si>
  <si>
    <t>Satisfied(video) - 4m36s</t>
  </si>
  <si>
    <t>Positive (speech) - 2m41s</t>
  </si>
  <si>
    <t>Satisfied(video) - 5m1s</t>
  </si>
  <si>
    <t>Positive (speech) - 8m59s</t>
  </si>
  <si>
    <t>Satisfied(video) - 5m3s</t>
  </si>
  <si>
    <t>Positive (speech) - 1m19s</t>
  </si>
  <si>
    <t>Negative (speech) - 1m46s</t>
  </si>
  <si>
    <t>Satisfied(video) - 5m6s</t>
  </si>
  <si>
    <t>Negative (speech) - 2m8s</t>
  </si>
  <si>
    <t>Satisfied(video) - 5m9s</t>
  </si>
  <si>
    <t>Positive (speech) - 2m6s</t>
  </si>
  <si>
    <t>Negative (speech) - 2m14s</t>
  </si>
  <si>
    <t>Satisfied(video) - 5m13s</t>
  </si>
  <si>
    <t>Positive (speech) - 3m7s</t>
  </si>
  <si>
    <t>Negative (speech) - 2m54s</t>
  </si>
  <si>
    <t>Satisfied(video) - 5m18s</t>
  </si>
  <si>
    <t>Satisfied(video) - 5m21s</t>
  </si>
  <si>
    <t>Satisfied(video) - 4m0s</t>
  </si>
  <si>
    <t>Negative (speech) - 3m8s</t>
  </si>
  <si>
    <t>Satisfied(video) - 4m9s</t>
  </si>
  <si>
    <t>Negative (speech) - 3m13s</t>
  </si>
  <si>
    <t>Satisfied(video) - 4m57s</t>
  </si>
  <si>
    <t>Negative (speech) - 3m22s</t>
  </si>
  <si>
    <t>Negative (speech) - 4m6s</t>
  </si>
  <si>
    <t>Satisfied(video) - 5m25s</t>
  </si>
  <si>
    <t>Satisfied(video) - 5m28s</t>
  </si>
  <si>
    <t>Satisfied(video) - 5m58s</t>
  </si>
  <si>
    <t>Satisfied(video) - 6m0s</t>
  </si>
  <si>
    <t>Negative (speech) - 5m2s</t>
  </si>
  <si>
    <t>Satisfied(video) - 6m6s</t>
  </si>
  <si>
    <t>Negative (speech) - 5m33s</t>
  </si>
  <si>
    <t>Satisfied(video) - 7m37s</t>
  </si>
  <si>
    <t>Negative (speech) - 6m52s</t>
  </si>
  <si>
    <t>Satisfied(video) - 7m40s</t>
  </si>
  <si>
    <t>Negative (speech) - 7m10s</t>
  </si>
  <si>
    <t>Satisfied(video) - 7m42s</t>
  </si>
  <si>
    <t>Negative (speech) - 7m32s</t>
  </si>
  <si>
    <t>Satisfied(video) - 8m15s</t>
  </si>
  <si>
    <t>Negative (speech) - 7m42s</t>
  </si>
  <si>
    <t>Satisfied(video) - 10m33s</t>
  </si>
  <si>
    <t>Negative (speech) - 7m58s</t>
  </si>
  <si>
    <t>Satisfied(video) - 10m37s</t>
  </si>
  <si>
    <t>Negative (speech) - 8m11s</t>
  </si>
  <si>
    <t>Satisfied(video) - 10m39s</t>
  </si>
  <si>
    <t>Negative (speech) - 8m12s</t>
  </si>
  <si>
    <t>Satisfied(video) - 10m42s</t>
  </si>
  <si>
    <t>Negative (speech) - 8m43s</t>
  </si>
  <si>
    <t>Satisfied(video) - 3m34s</t>
  </si>
  <si>
    <t>Negative (speech) - 9m4s</t>
  </si>
  <si>
    <t>Satisfied(video) - 3m36s</t>
  </si>
  <si>
    <t>Negative (speech) - 9m51s</t>
  </si>
  <si>
    <t>Satisfied(video) - 3m39s</t>
  </si>
  <si>
    <t>Negative (speech) - 10m12s</t>
  </si>
  <si>
    <t>Satisfied(video) - 6m15s</t>
  </si>
  <si>
    <t>Negative (speech) - 10m25s</t>
  </si>
  <si>
    <t>Negative (speech) - 10m32s</t>
  </si>
  <si>
    <t>Negative (speech) - 10m41s</t>
  </si>
  <si>
    <t>Negative (speech) - 11m55s</t>
  </si>
  <si>
    <t>Negative (speech) - 12m2s</t>
  </si>
  <si>
    <t>Negative (speech) - 12m11s</t>
  </si>
  <si>
    <t>Negative (speech) - 0m0s</t>
  </si>
  <si>
    <t>Negative (speech) - 0m12s</t>
  </si>
  <si>
    <t>Negative (speech) - 1m37s</t>
  </si>
  <si>
    <t>Negative (speech) - 2m0s</t>
  </si>
  <si>
    <t>Negative (speech) - 2m38s</t>
  </si>
  <si>
    <t>Negative (speech) - 2m56s</t>
  </si>
  <si>
    <t>Negative (speech) - 3m31s</t>
  </si>
  <si>
    <t>Negative (speech) - 3m40s</t>
  </si>
  <si>
    <t>Negative (speech) - 3m49s</t>
  </si>
  <si>
    <t>Negative (speech) - 3m56s</t>
  </si>
  <si>
    <t>Negative (speech) - 0m1s</t>
  </si>
  <si>
    <t>Negative (speech) - 2m42s</t>
  </si>
  <si>
    <t>Negative (speech) - 0m21s</t>
  </si>
  <si>
    <t>Negative (speech) - 0m45s</t>
  </si>
  <si>
    <t>Negative (speech) - 1m48s</t>
  </si>
  <si>
    <t>Negative (speech) - 3m19s</t>
  </si>
  <si>
    <t>Negative (speech) - 2m57s</t>
  </si>
  <si>
    <t>Negative (speech) - 5m3s</t>
  </si>
  <si>
    <t>Negative (speech) - 5m51s</t>
  </si>
  <si>
    <t>Negative (speech) - 6m13s</t>
  </si>
  <si>
    <t>Negative (speech) - 8m57s</t>
  </si>
  <si>
    <t>Negative (speech) - 9m47s</t>
  </si>
  <si>
    <t>Negative (speech) - 2m3s</t>
  </si>
  <si>
    <t>Negative (speech) - 2m10s</t>
  </si>
  <si>
    <t>Negative (speech) - 2m2s</t>
  </si>
  <si>
    <t>Negative (speech) - 4m32s</t>
  </si>
  <si>
    <t>Negative (speech) - 4m45s</t>
  </si>
  <si>
    <t>Negative (speech) - 4m49s</t>
  </si>
  <si>
    <t>Negative (speech) - 0m11s</t>
  </si>
  <si>
    <t>Negative (speech) - 0m18s</t>
  </si>
  <si>
    <t>Negative (speech) - 1m44s</t>
  </si>
  <si>
    <t>Negative (speech) - 2m21s</t>
  </si>
  <si>
    <t>Negative (speech) - 4m17s</t>
  </si>
  <si>
    <t>Negative (speech) - 4m38s</t>
  </si>
  <si>
    <t>Negative (speech) - 5m24s</t>
  </si>
  <si>
    <t>Negative (speech) - 5m40s</t>
  </si>
  <si>
    <t>Negative (speech) - 0m17s</t>
  </si>
  <si>
    <t>Negative (speech) - 2m5s</t>
  </si>
  <si>
    <t>Negative (speech) - 2m24s</t>
  </si>
  <si>
    <t>Negative (speech) - 2m52s</t>
  </si>
  <si>
    <t>Negative (speech) - 5m5s</t>
  </si>
  <si>
    <t>Negative (speech) - 0m8s</t>
  </si>
  <si>
    <t>Negative (speech) - 0m20s</t>
  </si>
  <si>
    <t>Negative (speech) - 0m42s</t>
  </si>
  <si>
    <t>Negative (speech) - 1m22s</t>
  </si>
  <si>
    <t>Negative (speech) - 1m33s</t>
  </si>
  <si>
    <t>Negative (speech) - 1m47s</t>
  </si>
  <si>
    <t>Negative (speech) - 3m45s</t>
  </si>
  <si>
    <t>Negative (speech) - 1m50s</t>
  </si>
  <si>
    <t>Negative (speech) - 2m34s</t>
  </si>
  <si>
    <t>Negative (speech) - 3m47s</t>
  </si>
  <si>
    <t>Negative (speech) - 4m12s</t>
  </si>
  <si>
    <t>Negative (speech) - 0m9s</t>
  </si>
  <si>
    <t>Negative (speech) - 0m25s</t>
  </si>
  <si>
    <t>Negative (speech) - 2m40s</t>
  </si>
  <si>
    <t>Negative (speech) - 3m28s</t>
  </si>
  <si>
    <t>Negative (speech) - 1m51s</t>
  </si>
  <si>
    <t>Negative (speech) - 2m17s</t>
  </si>
  <si>
    <t>Negative (speech) - 2m51s</t>
  </si>
  <si>
    <t>Negative (speech) - 0m19s</t>
  </si>
  <si>
    <t>Negative (speech) - 1m42s</t>
  </si>
  <si>
    <t>Negative (speech) - 2m16s</t>
  </si>
  <si>
    <t>Negative (speech) - 4m24s</t>
  </si>
  <si>
    <t>Negative (speech) - 4m48s</t>
  </si>
  <si>
    <t>Negative (speech) - 5m0s</t>
  </si>
  <si>
    <t>Negative (speech) - 1m5s</t>
  </si>
  <si>
    <t>Negative (speech) - 1m49s</t>
  </si>
  <si>
    <t>Negative (speech) - 4m19s</t>
  </si>
  <si>
    <t>Negative (speech) - 5m27s</t>
  </si>
  <si>
    <t>Negative (speech) - 5m48s</t>
  </si>
  <si>
    <t>Negative (speech) - 6m37s</t>
  </si>
  <si>
    <t>Negative (speech) - 7m21s</t>
  </si>
  <si>
    <t>Negative (speech) - 7m29s</t>
  </si>
  <si>
    <t>Negative (speech) - 8m24s</t>
  </si>
  <si>
    <t>Negative (speech) - 8m42s</t>
  </si>
  <si>
    <t>Negative (speech) - 9m12s</t>
  </si>
  <si>
    <t>Negative (speech) - 10m18s</t>
  </si>
  <si>
    <t>Negative (speech) - 3m25s</t>
  </si>
  <si>
    <t>Negative (speech) - 2m23s</t>
  </si>
  <si>
    <t>Negative (speech) - 4m13s</t>
  </si>
  <si>
    <t>Negative (speech) - 4m26s</t>
  </si>
  <si>
    <t>Negative (speech) - 0m40s</t>
  </si>
  <si>
    <t>Negative (speech) - 3m23s</t>
  </si>
  <si>
    <t>Negative (speech) - 5m16s</t>
  </si>
  <si>
    <t>Analisys of component Usability - UXAPP</t>
  </si>
  <si>
    <t>Usability Informed</t>
  </si>
  <si>
    <t>Usability Identified</t>
  </si>
  <si>
    <t>Usability Score Informed (SUS)</t>
  </si>
  <si>
    <t>Usability Score Identified (SUS)</t>
  </si>
  <si>
    <t>Match</t>
  </si>
  <si>
    <t>Mismatch with Same Direction</t>
  </si>
  <si>
    <t>Mismatch with Another Direction</t>
  </si>
  <si>
    <t>Good</t>
  </si>
  <si>
    <t>Neutral</t>
  </si>
  <si>
    <t>Poor</t>
  </si>
  <si>
    <t>Analisys of component Affect - UXAPP</t>
  </si>
  <si>
    <t>Number of tasks by situation</t>
  </si>
  <si>
    <t>Number of tasks of the same user with the same initial emotional state</t>
  </si>
  <si>
    <t>Initial Emotional State</t>
  </si>
  <si>
    <t>Final Emotional State</t>
  </si>
  <si>
    <t>Affect Identified</t>
  </si>
  <si>
    <t>Stable with Task success</t>
  </si>
  <si>
    <t>Stable without Task success</t>
  </si>
  <si>
    <t>Change with Task success</t>
  </si>
  <si>
    <t>Change without Task success</t>
  </si>
  <si>
    <t>Math with Same Direction</t>
  </si>
  <si>
    <t>Match with Another Direction</t>
  </si>
  <si>
    <t>Identified Positive Sentiments Number</t>
  </si>
  <si>
    <t>Identified Negative Sentiments Number</t>
  </si>
  <si>
    <t>Difference between the number of positive and negative sentiments identified</t>
  </si>
  <si>
    <t>Stable with Task success and initial state positive</t>
  </si>
  <si>
    <t>Change without Task success and final state negative</t>
  </si>
  <si>
    <t>Number of Tasks with same initial emotional state</t>
  </si>
  <si>
    <t>Quantity of tasks</t>
  </si>
  <si>
    <t>Positive</t>
  </si>
  <si>
    <t xml:space="preserve">Yes </t>
  </si>
  <si>
    <t>Negative</t>
  </si>
  <si>
    <t>Analisys of component User Value (User satisfaction) - UXAPP</t>
  </si>
  <si>
    <t>Manual Geral Satisfaction</t>
  </si>
  <si>
    <t>User Value Identified</t>
  </si>
  <si>
    <t>Satisfied</t>
  </si>
  <si>
    <t>Dissatisfied</t>
  </si>
  <si>
    <t>Neither satisfied nor dissatisfied</t>
  </si>
  <si>
    <t>Analysis of the UX Evaluation - UXAPP</t>
  </si>
  <si>
    <t>Analysis of the UX Evaluation - User Input</t>
  </si>
  <si>
    <t>Comparison between UX Evaluation - UXAPP and UX Evaluation - User Input</t>
  </si>
  <si>
    <t>UX Evaluation - UXAPP</t>
  </si>
  <si>
    <t>User Experience Evaluation</t>
  </si>
  <si>
    <t>Usability Informed (Usability - User)</t>
  </si>
  <si>
    <t>Final Emotional State (Affect - User)</t>
  </si>
  <si>
    <t>Manual Geral Satisfaction (User Value - User)</t>
  </si>
  <si>
    <t>Usability Informed (Usability - User) - Points</t>
  </si>
  <si>
    <t>Final Emotional State (Affect - User) - Points</t>
  </si>
  <si>
    <t>Manual Geral Satisfaction (User Value - User) - Points</t>
  </si>
  <si>
    <t xml:space="preserve">UX Evaluation (User) - Score </t>
  </si>
  <si>
    <t>UX Evaluation (User) - Scale</t>
  </si>
  <si>
    <t>UXEvaluation - User</t>
  </si>
  <si>
    <t>Neither good nor poor</t>
  </si>
  <si>
    <t>User satisfaction with UXAPP</t>
  </si>
  <si>
    <t>Comment</t>
  </si>
  <si>
    <t>Valence</t>
  </si>
  <si>
    <t>Covers the main needs for testing the product</t>
  </si>
  <si>
    <t>The system is very useful for evaluating the website.</t>
  </si>
  <si>
    <t>I think it gives a good idea for carrying out usability testing, and the combination with the SUS questionnaire is really cool! But it is not very clear, at first glance, what action should be taken at each moment. After using it for a couple of tests, it becomes clearer.</t>
  </si>
  <si>
    <t>Positive and negative</t>
  </si>
  <si>
    <t>Addressed several test questions.</t>
  </si>
  <si>
    <t>I found it interesting and innovative.</t>
  </si>
  <si>
    <t>As a result of helping to improve the application</t>
  </si>
  <si>
    <t>I couldn't use 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</si>
</sst>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quot;/&quot;d&quot;/&quot;yyyy&quot; &quot;h&quot;:&quot;mm&quot;:&quot;ss&quot; &quot;AM/PM"/>
    <numFmt numFmtId="165" formatCode="m/d/yyyy\ h:mm:ss"/>
  </numFmts>
  <fonts count="11">
    <font>
      <sz val="10"/>
      <color rgb="FF000000"/>
      <name val="Arial"/>
      <scheme val="minor"/>
    </font>
    <font>
      <b/>
      <sz val="10"/>
      <color theme="1"/>
      <name val="Arial"/>
      <scheme val="minor"/>
    </font>
    <font>
      <sz val="10"/>
      <name val="Arial"/>
    </font>
    <font>
      <sz val="10"/>
      <color theme="1"/>
      <name val="Arial"/>
      <scheme val="minor"/>
    </font>
    <font>
      <sz val="10"/>
      <color rgb="FF000000"/>
      <name val="Arial"/>
    </font>
    <font>
      <b/>
      <sz val="12"/>
      <color rgb="FF000000"/>
      <name val="&quot;Times New Roman&quot;"/>
    </font>
    <font>
      <sz val="12"/>
      <color rgb="FF000000"/>
      <name val="&quot;Times New Roman&quot;"/>
    </font>
    <font>
      <b/>
      <sz val="11"/>
      <color theme="1"/>
      <name val="Calibri"/>
    </font>
    <font>
      <sz val="11"/>
      <color theme="1"/>
      <name val="Calibri"/>
    </font>
    <font>
      <sz val="9"/>
      <color rgb="FF1F1F1F"/>
      <name val="&quot;Google Sans&quot;"/>
    </font>
    <font>
      <sz val="9"/>
      <color rgb="FF000000"/>
      <name val="&quot;Google Sans Mono&quot;"/>
    </font>
  </fonts>
  <fills count="3">
    <fill>
      <patternFill patternType="none"/>
    </fill>
    <fill>
      <patternFill patternType="gray125"/>
    </fill>
    <fill>
      <patternFill patternType="solid">
        <fgColor rgb="FFFFFFFF"/>
        <bgColor rgb="FFFFFFFF"/>
      </patternFill>
    </fill>
  </fills>
  <borders count="21">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n">
        <color rgb="FF000000"/>
      </left>
      <right/>
      <top style="thick">
        <color rgb="FF000000"/>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ck">
        <color rgb="FF000000"/>
      </top>
      <bottom style="thick">
        <color rgb="FF000000"/>
      </bottom>
      <diagonal/>
    </border>
  </borders>
  <cellStyleXfs count="1">
    <xf numFmtId="0" fontId="0" fillId="0" borderId="0"/>
  </cellStyleXfs>
  <cellXfs count="205">
    <xf numFmtId="0" fontId="0" fillId="0" borderId="0" xfId="0" applyFont="1" applyAlignment="1"/>
    <xf numFmtId="0" fontId="1" fillId="0" borderId="0" xfId="0" applyFont="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3" fillId="0" borderId="0" xfId="0" applyFont="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1" xfId="0" applyFont="1" applyBorder="1" applyAlignment="1"/>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wrapText="1"/>
    </xf>
    <xf numFmtId="0" fontId="3" fillId="0" borderId="0" xfId="0" applyFont="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wrapText="1"/>
    </xf>
    <xf numFmtId="0" fontId="3" fillId="0" borderId="0" xfId="0" applyFont="1" applyAlignment="1"/>
    <xf numFmtId="0" fontId="3" fillId="0" borderId="5" xfId="0" applyFont="1" applyBorder="1" applyAlignment="1"/>
    <xf numFmtId="0" fontId="3" fillId="0" borderId="6" xfId="0" applyFont="1" applyBorder="1" applyAlignment="1">
      <alignment horizontal="left" vertical="center"/>
    </xf>
    <xf numFmtId="0" fontId="3" fillId="0" borderId="7" xfId="0" applyFont="1" applyBorder="1" applyAlignment="1"/>
    <xf numFmtId="0" fontId="3" fillId="0" borderId="8" xfId="0" applyFont="1" applyBorder="1" applyAlignment="1"/>
    <xf numFmtId="0" fontId="1" fillId="0" borderId="0" xfId="0" applyFont="1" applyAlignment="1"/>
    <xf numFmtId="0" fontId="1" fillId="0" borderId="2" xfId="0" applyFont="1" applyBorder="1" applyAlignment="1"/>
    <xf numFmtId="0" fontId="3" fillId="0" borderId="4" xfId="0" applyFont="1" applyBorder="1" applyAlignment="1"/>
    <xf numFmtId="0" fontId="3" fillId="0" borderId="6" xfId="0" applyFont="1" applyBorder="1" applyAlignment="1"/>
    <xf numFmtId="0" fontId="4" fillId="2" borderId="7" xfId="0" applyFont="1" applyFill="1" applyBorder="1" applyAlignment="1">
      <alignment horizontal="left"/>
    </xf>
    <xf numFmtId="0" fontId="3" fillId="0" borderId="8" xfId="0" applyFont="1" applyBorder="1" applyAlignment="1">
      <alignment wrapText="1"/>
    </xf>
    <xf numFmtId="0" fontId="3" fillId="0" borderId="0" xfId="0" applyFont="1" applyAlignment="1">
      <alignment wrapText="1"/>
    </xf>
    <xf numFmtId="0" fontId="1" fillId="0" borderId="0" xfId="0" applyFont="1" applyAlignment="1">
      <alignment horizontal="left" vertical="top"/>
    </xf>
    <xf numFmtId="0" fontId="5" fillId="0" borderId="0" xfId="0" applyFont="1" applyAlignment="1">
      <alignment horizontal="left" vertical="top"/>
    </xf>
    <xf numFmtId="0" fontId="1" fillId="0" borderId="1" xfId="0" applyFont="1" applyBorder="1" applyAlignment="1">
      <alignment horizontal="left" vertical="top"/>
    </xf>
    <xf numFmtId="0" fontId="5" fillId="0" borderId="2" xfId="0" applyFont="1" applyBorder="1" applyAlignment="1">
      <alignment horizontal="left" vertical="top"/>
    </xf>
    <xf numFmtId="0" fontId="1" fillId="0" borderId="3" xfId="0" applyFont="1" applyBorder="1" applyAlignment="1">
      <alignment horizontal="left" vertical="top"/>
    </xf>
    <xf numFmtId="0" fontId="3" fillId="0" borderId="0" xfId="0" applyFont="1" applyAlignment="1">
      <alignment horizontal="left" vertical="top"/>
    </xf>
    <xf numFmtId="0" fontId="3" fillId="0" borderId="4"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1" fillId="0" borderId="3" xfId="0" applyFont="1" applyBorder="1" applyAlignment="1"/>
    <xf numFmtId="0" fontId="6" fillId="2" borderId="0" xfId="0" applyFont="1" applyFill="1" applyAlignment="1">
      <alignment horizontal="left"/>
    </xf>
    <xf numFmtId="0" fontId="6" fillId="0" borderId="5" xfId="0" applyFont="1" applyBorder="1" applyAlignment="1"/>
    <xf numFmtId="0" fontId="6" fillId="2" borderId="7" xfId="0" applyFont="1" applyFill="1" applyBorder="1" applyAlignment="1">
      <alignment horizontal="left"/>
    </xf>
    <xf numFmtId="0" fontId="6" fillId="0" borderId="8" xfId="0" applyFont="1" applyBorder="1" applyAlignment="1"/>
    <xf numFmtId="0" fontId="7" fillId="0" borderId="0" xfId="0" applyFont="1" applyAlignment="1">
      <alignment horizontal="center" vertical="top"/>
    </xf>
    <xf numFmtId="0" fontId="7" fillId="0" borderId="0" xfId="0" applyFont="1" applyAlignment="1">
      <alignment horizontal="center" vertical="top"/>
    </xf>
    <xf numFmtId="0" fontId="7" fillId="0" borderId="0" xfId="0" applyFont="1" applyAlignment="1">
      <alignment horizontal="center" vertical="top" wrapText="1"/>
    </xf>
    <xf numFmtId="0" fontId="8" fillId="0" borderId="0" xfId="0" applyFont="1" applyAlignment="1"/>
    <xf numFmtId="0" fontId="8" fillId="0" borderId="0" xfId="0" applyFont="1" applyAlignment="1"/>
    <xf numFmtId="0" fontId="7" fillId="0" borderId="12" xfId="0" applyFont="1" applyBorder="1" applyAlignment="1">
      <alignment horizontal="center" vertical="top"/>
    </xf>
    <xf numFmtId="0" fontId="7" fillId="0" borderId="13" xfId="0" applyFont="1" applyBorder="1" applyAlignment="1">
      <alignment horizontal="center" vertical="top"/>
    </xf>
    <xf numFmtId="0" fontId="7" fillId="0" borderId="13" xfId="0" applyFont="1" applyBorder="1" applyAlignment="1">
      <alignment horizontal="center" vertical="top" wrapText="1"/>
    </xf>
    <xf numFmtId="0" fontId="7" fillId="0" borderId="14" xfId="0" applyFont="1" applyBorder="1" applyAlignment="1">
      <alignment horizontal="center" vertical="top"/>
    </xf>
    <xf numFmtId="0" fontId="7" fillId="0" borderId="15" xfId="0" applyFont="1" applyBorder="1" applyAlignment="1"/>
    <xf numFmtId="0" fontId="7" fillId="0" borderId="9" xfId="0" applyFont="1" applyBorder="1" applyAlignment="1"/>
    <xf numFmtId="0" fontId="7" fillId="0" borderId="10" xfId="0" applyFont="1" applyBorder="1" applyAlignment="1"/>
    <xf numFmtId="0" fontId="7" fillId="0" borderId="11" xfId="0" applyFont="1" applyBorder="1" applyAlignment="1"/>
    <xf numFmtId="0" fontId="7" fillId="0" borderId="16" xfId="0" applyFont="1" applyBorder="1" applyAlignment="1">
      <alignment horizontal="center" vertical="top"/>
    </xf>
    <xf numFmtId="0" fontId="1" fillId="0" borderId="17" xfId="0" applyFont="1" applyBorder="1" applyAlignment="1"/>
    <xf numFmtId="164" fontId="8" fillId="0" borderId="0" xfId="0" applyNumberFormat="1" applyFont="1" applyAlignment="1">
      <alignment horizontal="right"/>
    </xf>
    <xf numFmtId="164" fontId="8" fillId="0" borderId="9" xfId="0" applyNumberFormat="1" applyFont="1" applyBorder="1" applyAlignment="1">
      <alignment horizontal="right"/>
    </xf>
    <xf numFmtId="165" fontId="8" fillId="0" borderId="11" xfId="0" applyNumberFormat="1" applyFont="1" applyBorder="1" applyAlignment="1">
      <alignment horizontal="right"/>
    </xf>
    <xf numFmtId="46" fontId="8" fillId="0" borderId="0" xfId="0" applyNumberFormat="1" applyFont="1" applyAlignment="1">
      <alignment horizontal="right"/>
    </xf>
    <xf numFmtId="0" fontId="3" fillId="0" borderId="9" xfId="0" applyFont="1" applyBorder="1" applyAlignment="1"/>
    <xf numFmtId="0" fontId="8" fillId="0" borderId="11" xfId="0" applyFont="1" applyBorder="1" applyAlignment="1"/>
    <xf numFmtId="0" fontId="8" fillId="0" borderId="18" xfId="0" applyFont="1" applyBorder="1" applyAlignment="1"/>
    <xf numFmtId="0" fontId="8" fillId="0" borderId="6" xfId="0" applyFont="1" applyBorder="1" applyAlignment="1">
      <alignment horizontal="right"/>
    </xf>
    <xf numFmtId="0" fontId="8" fillId="0" borderId="7" xfId="0" applyFont="1" applyBorder="1" applyAlignment="1">
      <alignment horizontal="right"/>
    </xf>
    <xf numFmtId="0" fontId="8" fillId="0" borderId="8" xfId="0" applyFont="1" applyBorder="1" applyAlignment="1">
      <alignment horizontal="right"/>
    </xf>
    <xf numFmtId="0" fontId="8" fillId="0" borderId="5" xfId="0" applyFont="1" applyBorder="1" applyAlignment="1"/>
    <xf numFmtId="0" fontId="9" fillId="2" borderId="5" xfId="0" applyFont="1" applyFill="1" applyBorder="1" applyAlignment="1"/>
    <xf numFmtId="0" fontId="9" fillId="2" borderId="0" xfId="0" applyFont="1" applyFill="1" applyAlignment="1"/>
    <xf numFmtId="164" fontId="8" fillId="0" borderId="4" xfId="0" applyNumberFormat="1" applyFont="1" applyBorder="1" applyAlignment="1">
      <alignment horizontal="right"/>
    </xf>
    <xf numFmtId="165" fontId="8" fillId="0" borderId="5" xfId="0" applyNumberFormat="1" applyFont="1" applyBorder="1" applyAlignment="1">
      <alignment horizontal="right"/>
    </xf>
    <xf numFmtId="0" fontId="8" fillId="0" borderId="9" xfId="0" applyFont="1" applyBorder="1" applyAlignment="1"/>
    <xf numFmtId="0" fontId="8" fillId="0" borderId="10" xfId="0" applyFont="1" applyBorder="1" applyAlignment="1"/>
    <xf numFmtId="0" fontId="8" fillId="0" borderId="11" xfId="0" applyFont="1" applyBorder="1" applyAlignment="1"/>
    <xf numFmtId="0" fontId="8" fillId="0" borderId="4" xfId="0" applyFont="1" applyBorder="1" applyAlignment="1"/>
    <xf numFmtId="0" fontId="8" fillId="0" borderId="5" xfId="0" applyFont="1" applyBorder="1" applyAlignment="1"/>
    <xf numFmtId="0" fontId="7" fillId="0" borderId="12" xfId="0" applyFont="1" applyBorder="1" applyAlignment="1">
      <alignment horizontal="center" vertical="top"/>
    </xf>
    <xf numFmtId="10" fontId="10" fillId="2" borderId="5" xfId="0" applyNumberFormat="1" applyFont="1" applyFill="1" applyBorder="1"/>
    <xf numFmtId="10" fontId="10" fillId="2" borderId="0" xfId="0" applyNumberFormat="1" applyFont="1" applyFill="1"/>
    <xf numFmtId="165" fontId="8" fillId="0" borderId="0" xfId="0" applyNumberFormat="1" applyFont="1" applyAlignment="1">
      <alignment horizontal="right"/>
    </xf>
    <xf numFmtId="165" fontId="8" fillId="0" borderId="4" xfId="0" applyNumberFormat="1" applyFont="1" applyBorder="1" applyAlignment="1">
      <alignment horizontal="right"/>
    </xf>
    <xf numFmtId="0" fontId="3" fillId="0" borderId="5" xfId="0" applyFont="1" applyBorder="1"/>
    <xf numFmtId="0" fontId="8" fillId="0" borderId="8" xfId="0" applyFont="1" applyBorder="1" applyAlignment="1"/>
    <xf numFmtId="0" fontId="3" fillId="0" borderId="7" xfId="0" applyFont="1" applyBorder="1"/>
    <xf numFmtId="0" fontId="3" fillId="0" borderId="17" xfId="0" applyFont="1" applyBorder="1" applyAlignment="1"/>
    <xf numFmtId="0" fontId="3" fillId="0" borderId="8" xfId="0" applyFont="1" applyBorder="1"/>
    <xf numFmtId="164" fontId="8" fillId="0" borderId="6" xfId="0" applyNumberFormat="1" applyFont="1" applyBorder="1" applyAlignment="1">
      <alignment horizontal="right"/>
    </xf>
    <xf numFmtId="165" fontId="8" fillId="0" borderId="8" xfId="0" applyNumberFormat="1" applyFont="1" applyBorder="1" applyAlignment="1">
      <alignment horizontal="right"/>
    </xf>
    <xf numFmtId="0" fontId="8" fillId="0" borderId="7" xfId="0" applyFont="1" applyBorder="1" applyAlignment="1"/>
    <xf numFmtId="46" fontId="8" fillId="0" borderId="7" xfId="0" applyNumberFormat="1" applyFont="1" applyBorder="1" applyAlignment="1">
      <alignment horizontal="right"/>
    </xf>
    <xf numFmtId="164" fontId="8" fillId="0" borderId="0" xfId="0" applyNumberFormat="1" applyFont="1" applyAlignment="1"/>
    <xf numFmtId="0" fontId="8" fillId="0" borderId="15" xfId="0" applyFont="1" applyBorder="1" applyAlignment="1"/>
    <xf numFmtId="0" fontId="8" fillId="0" borderId="10" xfId="0" applyFont="1" applyBorder="1" applyAlignment="1"/>
    <xf numFmtId="0" fontId="8" fillId="0" borderId="9" xfId="0" applyFont="1" applyBorder="1" applyAlignment="1">
      <alignment horizontal="right"/>
    </xf>
    <xf numFmtId="46" fontId="8" fillId="0" borderId="10" xfId="0" applyNumberFormat="1" applyFont="1" applyBorder="1" applyAlignment="1">
      <alignment horizontal="right"/>
    </xf>
    <xf numFmtId="0" fontId="3" fillId="0" borderId="10" xfId="0" applyFont="1" applyBorder="1"/>
    <xf numFmtId="164" fontId="8" fillId="0" borderId="18" xfId="0" applyNumberFormat="1" applyFont="1" applyBorder="1" applyAlignment="1"/>
    <xf numFmtId="0" fontId="8" fillId="0" borderId="8" xfId="0" applyFont="1" applyBorder="1" applyAlignment="1">
      <alignment horizontal="right"/>
    </xf>
    <xf numFmtId="46" fontId="8" fillId="0" borderId="0" xfId="0" applyNumberFormat="1" applyFont="1" applyAlignment="1"/>
    <xf numFmtId="0" fontId="8" fillId="0" borderId="0" xfId="0" applyFont="1" applyAlignment="1">
      <alignment horizontal="right"/>
    </xf>
    <xf numFmtId="0" fontId="7" fillId="0" borderId="19" xfId="0" applyFont="1" applyBorder="1" applyAlignment="1">
      <alignment horizontal="center" vertical="top"/>
    </xf>
    <xf numFmtId="0" fontId="3" fillId="0" borderId="4" xfId="0" applyFont="1" applyBorder="1"/>
    <xf numFmtId="0" fontId="3" fillId="0" borderId="6" xfId="0" applyFont="1" applyBorder="1"/>
    <xf numFmtId="4" fontId="7" fillId="0" borderId="0" xfId="0" applyNumberFormat="1" applyFont="1" applyAlignment="1">
      <alignment horizontal="center" vertical="top"/>
    </xf>
    <xf numFmtId="0" fontId="7" fillId="0" borderId="0" xfId="0" applyFont="1" applyAlignment="1">
      <alignment wrapText="1"/>
    </xf>
    <xf numFmtId="0" fontId="7" fillId="0" borderId="1" xfId="0" applyFont="1" applyBorder="1" applyAlignment="1">
      <alignment horizontal="center" vertical="top" wrapText="1"/>
    </xf>
    <xf numFmtId="0" fontId="7" fillId="0" borderId="1" xfId="0" applyFont="1" applyBorder="1" applyAlignment="1">
      <alignment horizontal="center" vertical="top" wrapText="1"/>
    </xf>
    <xf numFmtId="0" fontId="7" fillId="0" borderId="3" xfId="0" applyFont="1" applyBorder="1" applyAlignment="1">
      <alignment horizontal="center" vertical="top" wrapText="1"/>
    </xf>
    <xf numFmtId="0" fontId="7" fillId="0" borderId="2" xfId="0" applyFont="1" applyBorder="1" applyAlignment="1">
      <alignment horizontal="center" vertical="top" wrapText="1"/>
    </xf>
    <xf numFmtId="0" fontId="8" fillId="0" borderId="15" xfId="0" applyFont="1" applyBorder="1" applyAlignment="1"/>
    <xf numFmtId="0" fontId="8" fillId="0" borderId="9" xfId="0" applyFont="1" applyBorder="1" applyAlignment="1"/>
    <xf numFmtId="4" fontId="8" fillId="0" borderId="9" xfId="0" applyNumberFormat="1" applyFont="1" applyBorder="1" applyAlignment="1">
      <alignment horizontal="right"/>
    </xf>
    <xf numFmtId="4" fontId="8" fillId="0" borderId="11" xfId="0" applyNumberFormat="1" applyFont="1" applyBorder="1" applyAlignment="1">
      <alignment horizontal="right"/>
    </xf>
    <xf numFmtId="0" fontId="10" fillId="2" borderId="4" xfId="0" applyFont="1" applyFill="1" applyBorder="1"/>
    <xf numFmtId="0" fontId="8" fillId="0" borderId="5" xfId="0" applyFont="1" applyBorder="1" applyAlignment="1">
      <alignment horizontal="right"/>
    </xf>
    <xf numFmtId="0" fontId="8" fillId="0" borderId="17" xfId="0" applyFont="1" applyBorder="1" applyAlignment="1"/>
    <xf numFmtId="0" fontId="8" fillId="0" borderId="4" xfId="0" applyFont="1" applyBorder="1" applyAlignment="1"/>
    <xf numFmtId="4" fontId="8" fillId="0" borderId="4" xfId="0" applyNumberFormat="1" applyFont="1" applyBorder="1" applyAlignment="1">
      <alignment horizontal="right"/>
    </xf>
    <xf numFmtId="4" fontId="8" fillId="0" borderId="5" xfId="0" applyNumberFormat="1" applyFont="1" applyBorder="1" applyAlignment="1">
      <alignment horizontal="right"/>
    </xf>
    <xf numFmtId="0" fontId="8" fillId="0" borderId="18" xfId="0" applyFont="1" applyBorder="1" applyAlignment="1"/>
    <xf numFmtId="0" fontId="8" fillId="0" borderId="6" xfId="0" applyFont="1" applyBorder="1" applyAlignment="1"/>
    <xf numFmtId="4" fontId="8" fillId="0" borderId="6" xfId="0" applyNumberFormat="1" applyFont="1" applyBorder="1" applyAlignment="1">
      <alignment horizontal="right"/>
    </xf>
    <xf numFmtId="4" fontId="8" fillId="0" borderId="8" xfId="0" applyNumberFormat="1" applyFont="1" applyBorder="1" applyAlignment="1">
      <alignment horizontal="right"/>
    </xf>
    <xf numFmtId="0" fontId="10" fillId="2" borderId="6" xfId="0" applyFont="1" applyFill="1" applyBorder="1"/>
    <xf numFmtId="0" fontId="8" fillId="0" borderId="7" xfId="0" applyFont="1" applyBorder="1" applyAlignment="1">
      <alignment horizontal="right"/>
    </xf>
    <xf numFmtId="0" fontId="8" fillId="0" borderId="8" xfId="0" applyFont="1" applyBorder="1" applyAlignment="1">
      <alignment horizontal="right"/>
    </xf>
    <xf numFmtId="4" fontId="8" fillId="0" borderId="0" xfId="0" applyNumberFormat="1" applyFont="1" applyAlignment="1"/>
    <xf numFmtId="4" fontId="8" fillId="0" borderId="15" xfId="0" applyNumberFormat="1" applyFont="1" applyBorder="1" applyAlignment="1"/>
    <xf numFmtId="0" fontId="8" fillId="0" borderId="10" xfId="0" applyFont="1" applyBorder="1" applyAlignment="1">
      <alignment horizontal="right"/>
    </xf>
    <xf numFmtId="0" fontId="8" fillId="0" borderId="11" xfId="0" applyFont="1" applyBorder="1" applyAlignment="1">
      <alignment horizontal="right"/>
    </xf>
    <xf numFmtId="4" fontId="8" fillId="0" borderId="18" xfId="0" applyNumberFormat="1" applyFont="1" applyBorder="1" applyAlignment="1"/>
    <xf numFmtId="10" fontId="8" fillId="0" borderId="7" xfId="0" applyNumberFormat="1" applyFont="1" applyBorder="1" applyAlignment="1">
      <alignment horizontal="right"/>
    </xf>
    <xf numFmtId="10" fontId="8" fillId="0" borderId="8" xfId="0" applyNumberFormat="1" applyFont="1" applyBorder="1" applyAlignment="1">
      <alignment horizontal="right"/>
    </xf>
    <xf numFmtId="4" fontId="3" fillId="0" borderId="0" xfId="0" applyNumberFormat="1" applyFont="1"/>
    <xf numFmtId="0" fontId="7" fillId="0" borderId="0" xfId="0" applyFont="1" applyAlignment="1">
      <alignment horizontal="center" vertical="top" wrapText="1"/>
    </xf>
    <xf numFmtId="0" fontId="7" fillId="0" borderId="20" xfId="0" applyFont="1" applyBorder="1" applyAlignment="1">
      <alignment horizontal="center" vertical="top" wrapText="1"/>
    </xf>
    <xf numFmtId="0" fontId="7" fillId="0" borderId="3" xfId="0" applyFont="1" applyBorder="1" applyAlignment="1">
      <alignment horizontal="center" vertical="top" wrapText="1"/>
    </xf>
    <xf numFmtId="0" fontId="7" fillId="0" borderId="20" xfId="0" applyFont="1" applyBorder="1" applyAlignment="1">
      <alignment horizontal="center" vertical="top" wrapText="1"/>
    </xf>
    <xf numFmtId="1" fontId="8" fillId="0" borderId="9" xfId="0" applyNumberFormat="1" applyFont="1" applyBorder="1" applyAlignment="1">
      <alignment horizontal="right"/>
    </xf>
    <xf numFmtId="1" fontId="8" fillId="0" borderId="10" xfId="0" applyNumberFormat="1" applyFont="1" applyBorder="1" applyAlignment="1">
      <alignment horizontal="right"/>
    </xf>
    <xf numFmtId="1" fontId="8" fillId="0" borderId="11" xfId="0" applyNumberFormat="1" applyFont="1" applyBorder="1" applyAlignment="1">
      <alignment horizontal="right"/>
    </xf>
    <xf numFmtId="1" fontId="10" fillId="2" borderId="9" xfId="0" applyNumberFormat="1" applyFont="1" applyFill="1" applyBorder="1"/>
    <xf numFmtId="1" fontId="10" fillId="2" borderId="10" xfId="0" applyNumberFormat="1" applyFont="1" applyFill="1" applyBorder="1"/>
    <xf numFmtId="1" fontId="10" fillId="2" borderId="11" xfId="0" applyNumberFormat="1" applyFont="1" applyFill="1" applyBorder="1"/>
    <xf numFmtId="0" fontId="3" fillId="0" borderId="10" xfId="0" applyFont="1" applyBorder="1" applyAlignment="1"/>
    <xf numFmtId="46" fontId="3" fillId="0" borderId="11" xfId="0" applyNumberFormat="1" applyFont="1" applyBorder="1"/>
    <xf numFmtId="0" fontId="3" fillId="0" borderId="11" xfId="0" applyFont="1" applyBorder="1" applyAlignment="1"/>
    <xf numFmtId="0" fontId="1" fillId="0" borderId="15" xfId="0" applyFont="1" applyBorder="1" applyAlignment="1"/>
    <xf numFmtId="0" fontId="8" fillId="0" borderId="4" xfId="0" applyFont="1" applyBorder="1" applyAlignment="1">
      <alignment horizontal="right"/>
    </xf>
    <xf numFmtId="0" fontId="8" fillId="0" borderId="5" xfId="0" applyFont="1" applyBorder="1" applyAlignment="1">
      <alignment horizontal="right"/>
    </xf>
    <xf numFmtId="1" fontId="10" fillId="2" borderId="4" xfId="0" applyNumberFormat="1" applyFont="1" applyFill="1" applyBorder="1"/>
    <xf numFmtId="1" fontId="10" fillId="2" borderId="0" xfId="0" applyNumberFormat="1" applyFont="1" applyFill="1"/>
    <xf numFmtId="1" fontId="10" fillId="2" borderId="5" xfId="0" applyNumberFormat="1" applyFont="1" applyFill="1" applyBorder="1"/>
    <xf numFmtId="46" fontId="3" fillId="0" borderId="5" xfId="0" applyNumberFormat="1" applyFont="1" applyBorder="1"/>
    <xf numFmtId="0" fontId="1" fillId="0" borderId="18" xfId="0" applyFont="1" applyBorder="1" applyAlignment="1"/>
    <xf numFmtId="46" fontId="3" fillId="0" borderId="8" xfId="0" applyNumberFormat="1" applyFont="1" applyBorder="1"/>
    <xf numFmtId="0" fontId="8" fillId="0" borderId="6" xfId="0" applyFont="1" applyBorder="1" applyAlignment="1">
      <alignment horizontal="right"/>
    </xf>
    <xf numFmtId="1" fontId="10" fillId="2" borderId="6" xfId="0" applyNumberFormat="1" applyFont="1" applyFill="1" applyBorder="1"/>
    <xf numFmtId="1" fontId="10" fillId="2" borderId="7" xfId="0" applyNumberFormat="1" applyFont="1" applyFill="1" applyBorder="1"/>
    <xf numFmtId="1" fontId="10" fillId="2" borderId="8" xfId="0" applyNumberFormat="1" applyFont="1" applyFill="1" applyBorder="1"/>
    <xf numFmtId="0" fontId="3" fillId="0" borderId="15" xfId="0" applyFont="1" applyBorder="1" applyAlignment="1"/>
    <xf numFmtId="1" fontId="3" fillId="0" borderId="9" xfId="0" applyNumberFormat="1" applyFont="1" applyBorder="1"/>
    <xf numFmtId="1" fontId="3" fillId="0" borderId="10" xfId="0" applyNumberFormat="1" applyFont="1" applyBorder="1"/>
    <xf numFmtId="1" fontId="3" fillId="0" borderId="11" xfId="0" applyNumberFormat="1" applyFont="1" applyBorder="1"/>
    <xf numFmtId="0" fontId="3" fillId="0" borderId="9" xfId="0" applyFont="1" applyBorder="1"/>
    <xf numFmtId="0" fontId="3" fillId="0" borderId="11" xfId="0" applyFont="1" applyBorder="1"/>
    <xf numFmtId="10" fontId="3" fillId="0" borderId="0" xfId="0" applyNumberFormat="1" applyFont="1"/>
    <xf numFmtId="46" fontId="3" fillId="0" borderId="0" xfId="0" applyNumberFormat="1" applyFont="1"/>
    <xf numFmtId="0" fontId="3" fillId="0" borderId="18" xfId="0" applyFont="1" applyBorder="1" applyAlignment="1"/>
    <xf numFmtId="10" fontId="8" fillId="0" borderId="6" xfId="0" applyNumberFormat="1" applyFont="1" applyBorder="1" applyAlignment="1">
      <alignment horizontal="right"/>
    </xf>
    <xf numFmtId="0" fontId="10" fillId="2" borderId="9"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0" fillId="2" borderId="5" xfId="0" applyFont="1" applyFill="1" applyBorder="1"/>
    <xf numFmtId="0" fontId="10" fillId="2" borderId="7" xfId="0" applyFont="1" applyFill="1" applyBorder="1"/>
    <xf numFmtId="0" fontId="10" fillId="2" borderId="8" xfId="0" applyFont="1" applyFill="1" applyBorder="1"/>
    <xf numFmtId="10" fontId="3" fillId="0" borderId="7" xfId="0" applyNumberFormat="1" applyFont="1" applyBorder="1"/>
    <xf numFmtId="10" fontId="3" fillId="0" borderId="8" xfId="0" applyNumberFormat="1" applyFont="1" applyBorder="1"/>
    <xf numFmtId="0" fontId="7" fillId="0" borderId="2" xfId="0" applyFont="1" applyBorder="1" applyAlignment="1">
      <alignment horizontal="center" vertical="top" wrapText="1"/>
    </xf>
    <xf numFmtId="10" fontId="3" fillId="0" borderId="11" xfId="0" applyNumberFormat="1" applyFont="1" applyBorder="1"/>
    <xf numFmtId="0" fontId="3" fillId="0" borderId="0" xfId="0" applyFont="1"/>
    <xf numFmtId="10" fontId="3" fillId="0" borderId="5" xfId="0" applyNumberFormat="1" applyFont="1" applyBorder="1"/>
    <xf numFmtId="0" fontId="8" fillId="0" borderId="0" xfId="0" applyFont="1" applyAlignment="1"/>
    <xf numFmtId="0" fontId="1" fillId="0" borderId="20" xfId="0" applyFont="1" applyBorder="1" applyAlignment="1"/>
    <xf numFmtId="0" fontId="3" fillId="0" borderId="0" xfId="0" applyFont="1" applyAlignment="1">
      <alignment wrapText="1"/>
    </xf>
    <xf numFmtId="0" fontId="3" fillId="0" borderId="4" xfId="0" applyFont="1" applyBorder="1" applyAlignment="1">
      <alignment wrapText="1"/>
    </xf>
    <xf numFmtId="0" fontId="3" fillId="0" borderId="5" xfId="0" applyFont="1" applyBorder="1" applyAlignment="1">
      <alignment horizontal="left" vertical="top" wrapText="1"/>
    </xf>
    <xf numFmtId="0" fontId="3" fillId="0" borderId="8" xfId="0" applyFont="1" applyBorder="1" applyAlignment="1">
      <alignment horizontal="left" vertical="top" wrapText="1"/>
    </xf>
    <xf numFmtId="0" fontId="1" fillId="0" borderId="1" xfId="0" applyFont="1" applyBorder="1" applyAlignment="1">
      <alignment horizontal="left"/>
    </xf>
    <xf numFmtId="0" fontId="2" fillId="0" borderId="2" xfId="0" applyFont="1" applyBorder="1"/>
    <xf numFmtId="0" fontId="2" fillId="0" borderId="3" xfId="0" applyFont="1" applyBorder="1"/>
    <xf numFmtId="0" fontId="1" fillId="0" borderId="1" xfId="0" applyFont="1" applyBorder="1" applyAlignment="1"/>
    <xf numFmtId="0" fontId="1" fillId="0" borderId="9" xfId="0" applyFont="1" applyBorder="1" applyAlignment="1">
      <alignment horizontal="left" vertical="top"/>
    </xf>
    <xf numFmtId="0" fontId="2" fillId="0" borderId="10" xfId="0" applyFont="1" applyBorder="1"/>
    <xf numFmtId="0" fontId="2" fillId="0" borderId="11" xfId="0" applyFont="1" applyBorder="1"/>
    <xf numFmtId="0" fontId="1" fillId="0" borderId="1"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xf>
    <xf numFmtId="0" fontId="7" fillId="0" borderId="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31</xdr:col>
      <xdr:colOff>279256</xdr:colOff>
      <xdr:row>31</xdr:row>
      <xdr:rowOff>121226</xdr:rowOff>
    </xdr:from>
    <xdr:to>
      <xdr:col>46</xdr:col>
      <xdr:colOff>235225</xdr:colOff>
      <xdr:row>81</xdr:row>
      <xdr:rowOff>100444</xdr:rowOff>
    </xdr:to>
    <xdr:pic>
      <xdr:nvPicPr>
        <xdr:cNvPr id="6" name="Imagem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72131" y="5288539"/>
          <a:ext cx="9242844" cy="8313593"/>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14</xdr:col>
      <xdr:colOff>6495</xdr:colOff>
      <xdr:row>21</xdr:row>
      <xdr:rowOff>56283</xdr:rowOff>
    </xdr:from>
    <xdr:to>
      <xdr:col>30</xdr:col>
      <xdr:colOff>379702</xdr:colOff>
      <xdr:row>57</xdr:row>
      <xdr:rowOff>103042</xdr:rowOff>
    </xdr:to>
    <xdr:pic>
      <xdr:nvPicPr>
        <xdr:cNvPr id="7" name="Imagem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4245" y="3556721"/>
          <a:ext cx="10279207" cy="6047509"/>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357188</xdr:colOff>
      <xdr:row>31</xdr:row>
      <xdr:rowOff>95249</xdr:rowOff>
    </xdr:from>
    <xdr:to>
      <xdr:col>13</xdr:col>
      <xdr:colOff>116574</xdr:colOff>
      <xdr:row>91</xdr:row>
      <xdr:rowOff>152399</xdr:rowOff>
    </xdr:to>
    <xdr:pic>
      <xdr:nvPicPr>
        <xdr:cNvPr id="8" name="Imagem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76313" y="5262562"/>
          <a:ext cx="7188886" cy="100584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14</xdr:col>
      <xdr:colOff>71439</xdr:colOff>
      <xdr:row>61</xdr:row>
      <xdr:rowOff>-1</xdr:rowOff>
    </xdr:from>
    <xdr:to>
      <xdr:col>30</xdr:col>
      <xdr:colOff>223839</xdr:colOff>
      <xdr:row>94</xdr:row>
      <xdr:rowOff>157162</xdr:rowOff>
    </xdr:to>
    <xdr:pic>
      <xdr:nvPicPr>
        <xdr:cNvPr id="9" name="Imagem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39189" y="10167937"/>
          <a:ext cx="10058400" cy="565785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1</xdr:row>
      <xdr:rowOff>0</xdr:rowOff>
    </xdr:from>
    <xdr:to>
      <xdr:col>22</xdr:col>
      <xdr:colOff>172637</xdr:colOff>
      <xdr:row>15</xdr:row>
      <xdr:rowOff>124314</xdr:rowOff>
    </xdr:to>
    <xdr:pic>
      <xdr:nvPicPr>
        <xdr:cNvPr id="2" name="Imagem 1"/>
        <xdr:cNvPicPr>
          <a:picLocks noChangeAspect="1"/>
        </xdr:cNvPicPr>
      </xdr:nvPicPr>
      <xdr:blipFill>
        <a:blip xmlns:r="http://schemas.openxmlformats.org/officeDocument/2006/relationships" r:embed="rId1"/>
        <a:stretch>
          <a:fillRect/>
        </a:stretch>
      </xdr:blipFill>
      <xdr:spPr>
        <a:xfrm>
          <a:off x="10679906" y="202406"/>
          <a:ext cx="8507012" cy="35056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11</xdr:col>
      <xdr:colOff>734612</xdr:colOff>
      <xdr:row>59</xdr:row>
      <xdr:rowOff>171899</xdr:rowOff>
    </xdr:to>
    <xdr:pic>
      <xdr:nvPicPr>
        <xdr:cNvPr id="2" name="Imagem 1"/>
        <xdr:cNvPicPr>
          <a:picLocks noChangeAspect="1"/>
        </xdr:cNvPicPr>
      </xdr:nvPicPr>
      <xdr:blipFill>
        <a:blip xmlns:r="http://schemas.openxmlformats.org/officeDocument/2006/relationships" r:embed="rId1"/>
        <a:stretch>
          <a:fillRect/>
        </a:stretch>
      </xdr:blipFill>
      <xdr:spPr>
        <a:xfrm>
          <a:off x="228600" y="9544050"/>
          <a:ext cx="8507012" cy="3219899"/>
        </a:xfrm>
        <a:prstGeom prst="rect">
          <a:avLst/>
        </a:prstGeom>
      </xdr:spPr>
    </xdr:pic>
    <xdr:clientData/>
  </xdr:twoCellAnchor>
  <xdr:twoCellAnchor editAs="oneCell">
    <xdr:from>
      <xdr:col>12</xdr:col>
      <xdr:colOff>0</xdr:colOff>
      <xdr:row>43</xdr:row>
      <xdr:rowOff>0</xdr:rowOff>
    </xdr:from>
    <xdr:to>
      <xdr:col>23</xdr:col>
      <xdr:colOff>763223</xdr:colOff>
      <xdr:row>61</xdr:row>
      <xdr:rowOff>57637</xdr:rowOff>
    </xdr:to>
    <xdr:pic>
      <xdr:nvPicPr>
        <xdr:cNvPr id="3" name="Imagem 2"/>
        <xdr:cNvPicPr>
          <a:picLocks noChangeAspect="1"/>
        </xdr:cNvPicPr>
      </xdr:nvPicPr>
      <xdr:blipFill>
        <a:blip xmlns:r="http://schemas.openxmlformats.org/officeDocument/2006/relationships" r:embed="rId2"/>
        <a:stretch>
          <a:fillRect/>
        </a:stretch>
      </xdr:blipFill>
      <xdr:spPr>
        <a:xfrm>
          <a:off x="8839200" y="9544050"/>
          <a:ext cx="8764223" cy="3486637"/>
        </a:xfrm>
        <a:prstGeom prst="rect">
          <a:avLst/>
        </a:prstGeom>
      </xdr:spPr>
    </xdr:pic>
    <xdr:clientData/>
  </xdr:twoCellAnchor>
  <xdr:twoCellAnchor editAs="oneCell">
    <xdr:from>
      <xdr:col>1</xdr:col>
      <xdr:colOff>0</xdr:colOff>
      <xdr:row>62</xdr:row>
      <xdr:rowOff>0</xdr:rowOff>
    </xdr:from>
    <xdr:to>
      <xdr:col>11</xdr:col>
      <xdr:colOff>467875</xdr:colOff>
      <xdr:row>85</xdr:row>
      <xdr:rowOff>86349</xdr:rowOff>
    </xdr:to>
    <xdr:pic>
      <xdr:nvPicPr>
        <xdr:cNvPr id="4" name="Imagem 3"/>
        <xdr:cNvPicPr>
          <a:picLocks noChangeAspect="1"/>
        </xdr:cNvPicPr>
      </xdr:nvPicPr>
      <xdr:blipFill>
        <a:blip xmlns:r="http://schemas.openxmlformats.org/officeDocument/2006/relationships" r:embed="rId3"/>
        <a:stretch>
          <a:fillRect/>
        </a:stretch>
      </xdr:blipFill>
      <xdr:spPr>
        <a:xfrm>
          <a:off x="228600" y="13163550"/>
          <a:ext cx="8240275" cy="4467849"/>
        </a:xfrm>
        <a:prstGeom prst="rect">
          <a:avLst/>
        </a:prstGeom>
      </xdr:spPr>
    </xdr:pic>
    <xdr:clientData/>
  </xdr:twoCellAnchor>
  <xdr:twoCellAnchor editAs="oneCell">
    <xdr:from>
      <xdr:col>12</xdr:col>
      <xdr:colOff>95250</xdr:colOff>
      <xdr:row>63</xdr:row>
      <xdr:rowOff>54429</xdr:rowOff>
    </xdr:from>
    <xdr:to>
      <xdr:col>23</xdr:col>
      <xdr:colOff>560440</xdr:colOff>
      <xdr:row>83</xdr:row>
      <xdr:rowOff>131171</xdr:rowOff>
    </xdr:to>
    <xdr:pic>
      <xdr:nvPicPr>
        <xdr:cNvPr id="5" name="Imagem 4"/>
        <xdr:cNvPicPr>
          <a:picLocks noChangeAspect="1"/>
        </xdr:cNvPicPr>
      </xdr:nvPicPr>
      <xdr:blipFill>
        <a:blip xmlns:r="http://schemas.openxmlformats.org/officeDocument/2006/relationships" r:embed="rId4"/>
        <a:stretch>
          <a:fillRect/>
        </a:stretch>
      </xdr:blipFill>
      <xdr:spPr>
        <a:xfrm>
          <a:off x="8994321" y="13498286"/>
          <a:ext cx="8507012" cy="3886742"/>
        </a:xfrm>
        <a:prstGeom prst="rect">
          <a:avLst/>
        </a:prstGeom>
      </xdr:spPr>
    </xdr:pic>
    <xdr:clientData/>
  </xdr:twoCellAnchor>
  <xdr:twoCellAnchor editAs="oneCell">
    <xdr:from>
      <xdr:col>1</xdr:col>
      <xdr:colOff>0</xdr:colOff>
      <xdr:row>88</xdr:row>
      <xdr:rowOff>0</xdr:rowOff>
    </xdr:from>
    <xdr:to>
      <xdr:col>11</xdr:col>
      <xdr:colOff>454272</xdr:colOff>
      <xdr:row>105</xdr:row>
      <xdr:rowOff>86189</xdr:rowOff>
    </xdr:to>
    <xdr:pic>
      <xdr:nvPicPr>
        <xdr:cNvPr id="6" name="Imagem 5"/>
        <xdr:cNvPicPr>
          <a:picLocks noChangeAspect="1"/>
        </xdr:cNvPicPr>
      </xdr:nvPicPr>
      <xdr:blipFill>
        <a:blip xmlns:r="http://schemas.openxmlformats.org/officeDocument/2006/relationships" r:embed="rId5"/>
        <a:stretch>
          <a:fillRect/>
        </a:stretch>
      </xdr:blipFill>
      <xdr:spPr>
        <a:xfrm>
          <a:off x="231321" y="18206357"/>
          <a:ext cx="8278380" cy="3324689"/>
        </a:xfrm>
        <a:prstGeom prst="rect">
          <a:avLst/>
        </a:prstGeom>
      </xdr:spPr>
    </xdr:pic>
    <xdr:clientData/>
  </xdr:twoCellAnchor>
  <xdr:twoCellAnchor editAs="oneCell">
    <xdr:from>
      <xdr:col>12</xdr:col>
      <xdr:colOff>13607</xdr:colOff>
      <xdr:row>87</xdr:row>
      <xdr:rowOff>149678</xdr:rowOff>
    </xdr:from>
    <xdr:to>
      <xdr:col>23</xdr:col>
      <xdr:colOff>326376</xdr:colOff>
      <xdr:row>105</xdr:row>
      <xdr:rowOff>150157</xdr:rowOff>
    </xdr:to>
    <xdr:pic>
      <xdr:nvPicPr>
        <xdr:cNvPr id="7" name="Imagem 6"/>
        <xdr:cNvPicPr>
          <a:picLocks noChangeAspect="1"/>
        </xdr:cNvPicPr>
      </xdr:nvPicPr>
      <xdr:blipFill>
        <a:blip xmlns:r="http://schemas.openxmlformats.org/officeDocument/2006/relationships" r:embed="rId6"/>
        <a:stretch>
          <a:fillRect/>
        </a:stretch>
      </xdr:blipFill>
      <xdr:spPr>
        <a:xfrm>
          <a:off x="8912678" y="18165535"/>
          <a:ext cx="8354591" cy="3429479"/>
        </a:xfrm>
        <a:prstGeom prst="rect">
          <a:avLst/>
        </a:prstGeom>
      </xdr:spPr>
    </xdr:pic>
    <xdr:clientData/>
  </xdr:twoCellAnchor>
  <xdr:twoCellAnchor editAs="oneCell">
    <xdr:from>
      <xdr:col>0</xdr:col>
      <xdr:colOff>68035</xdr:colOff>
      <xdr:row>107</xdr:row>
      <xdr:rowOff>176893</xdr:rowOff>
    </xdr:from>
    <xdr:to>
      <xdr:col>11</xdr:col>
      <xdr:colOff>538671</xdr:colOff>
      <xdr:row>127</xdr:row>
      <xdr:rowOff>44056</xdr:rowOff>
    </xdr:to>
    <xdr:pic>
      <xdr:nvPicPr>
        <xdr:cNvPr id="8" name="Imagem 7"/>
        <xdr:cNvPicPr>
          <a:picLocks noChangeAspect="1"/>
        </xdr:cNvPicPr>
      </xdr:nvPicPr>
      <xdr:blipFill>
        <a:blip xmlns:r="http://schemas.openxmlformats.org/officeDocument/2006/relationships" r:embed="rId7"/>
        <a:stretch>
          <a:fillRect/>
        </a:stretch>
      </xdr:blipFill>
      <xdr:spPr>
        <a:xfrm>
          <a:off x="68035" y="22002750"/>
          <a:ext cx="8526065" cy="3677163"/>
        </a:xfrm>
        <a:prstGeom prst="rect">
          <a:avLst/>
        </a:prstGeom>
      </xdr:spPr>
    </xdr:pic>
    <xdr:clientData/>
  </xdr:twoCellAnchor>
  <xdr:twoCellAnchor editAs="oneCell">
    <xdr:from>
      <xdr:col>11</xdr:col>
      <xdr:colOff>653142</xdr:colOff>
      <xdr:row>106</xdr:row>
      <xdr:rowOff>176893</xdr:rowOff>
    </xdr:from>
    <xdr:to>
      <xdr:col>23</xdr:col>
      <xdr:colOff>265164</xdr:colOff>
      <xdr:row>125</xdr:row>
      <xdr:rowOff>91661</xdr:rowOff>
    </xdr:to>
    <xdr:pic>
      <xdr:nvPicPr>
        <xdr:cNvPr id="9" name="Imagem 8"/>
        <xdr:cNvPicPr>
          <a:picLocks noChangeAspect="1"/>
        </xdr:cNvPicPr>
      </xdr:nvPicPr>
      <xdr:blipFill>
        <a:blip xmlns:r="http://schemas.openxmlformats.org/officeDocument/2006/relationships" r:embed="rId8"/>
        <a:stretch>
          <a:fillRect/>
        </a:stretch>
      </xdr:blipFill>
      <xdr:spPr>
        <a:xfrm>
          <a:off x="8708571" y="21812250"/>
          <a:ext cx="8497486" cy="35342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504825</xdr:colOff>
      <xdr:row>1</xdr:row>
      <xdr:rowOff>28575</xdr:rowOff>
    </xdr:from>
    <xdr:to>
      <xdr:col>19</xdr:col>
      <xdr:colOff>534574</xdr:colOff>
      <xdr:row>15</xdr:row>
      <xdr:rowOff>29016</xdr:rowOff>
    </xdr:to>
    <xdr:pic>
      <xdr:nvPicPr>
        <xdr:cNvPr id="2" name="Imagem 1"/>
        <xdr:cNvPicPr>
          <a:picLocks noChangeAspect="1"/>
        </xdr:cNvPicPr>
      </xdr:nvPicPr>
      <xdr:blipFill>
        <a:blip xmlns:r="http://schemas.openxmlformats.org/officeDocument/2006/relationships" r:embed="rId1"/>
        <a:stretch>
          <a:fillRect/>
        </a:stretch>
      </xdr:blipFill>
      <xdr:spPr>
        <a:xfrm>
          <a:off x="9563100" y="219075"/>
          <a:ext cx="8411749" cy="3162741"/>
        </a:xfrm>
        <a:prstGeom prst="rect">
          <a:avLst/>
        </a:prstGeom>
      </xdr:spPr>
    </xdr:pic>
    <xdr:clientData/>
  </xdr:twoCellAnchor>
  <xdr:twoCellAnchor editAs="oneCell">
    <xdr:from>
      <xdr:col>9</xdr:col>
      <xdr:colOff>647700</xdr:colOff>
      <xdr:row>16</xdr:row>
      <xdr:rowOff>47625</xdr:rowOff>
    </xdr:from>
    <xdr:to>
      <xdr:col>19</xdr:col>
      <xdr:colOff>667923</xdr:colOff>
      <xdr:row>34</xdr:row>
      <xdr:rowOff>143379</xdr:rowOff>
    </xdr:to>
    <xdr:pic>
      <xdr:nvPicPr>
        <xdr:cNvPr id="3" name="Imagem 2"/>
        <xdr:cNvPicPr>
          <a:picLocks noChangeAspect="1"/>
        </xdr:cNvPicPr>
      </xdr:nvPicPr>
      <xdr:blipFill>
        <a:blip xmlns:r="http://schemas.openxmlformats.org/officeDocument/2006/relationships" r:embed="rId2"/>
        <a:stretch>
          <a:fillRect/>
        </a:stretch>
      </xdr:blipFill>
      <xdr:spPr>
        <a:xfrm>
          <a:off x="9705975" y="3600450"/>
          <a:ext cx="8402223" cy="3610479"/>
        </a:xfrm>
        <a:prstGeom prst="rect">
          <a:avLst/>
        </a:prstGeom>
      </xdr:spPr>
    </xdr:pic>
    <xdr:clientData/>
  </xdr:twoCellAnchor>
  <xdr:twoCellAnchor editAs="oneCell">
    <xdr:from>
      <xdr:col>9</xdr:col>
      <xdr:colOff>609600</xdr:colOff>
      <xdr:row>35</xdr:row>
      <xdr:rowOff>104775</xdr:rowOff>
    </xdr:from>
    <xdr:to>
      <xdr:col>19</xdr:col>
      <xdr:colOff>658402</xdr:colOff>
      <xdr:row>54</xdr:row>
      <xdr:rowOff>29070</xdr:rowOff>
    </xdr:to>
    <xdr:pic>
      <xdr:nvPicPr>
        <xdr:cNvPr id="4" name="Imagem 3"/>
        <xdr:cNvPicPr>
          <a:picLocks noChangeAspect="1"/>
        </xdr:cNvPicPr>
      </xdr:nvPicPr>
      <xdr:blipFill>
        <a:blip xmlns:r="http://schemas.openxmlformats.org/officeDocument/2006/relationships" r:embed="rId3"/>
        <a:stretch>
          <a:fillRect/>
        </a:stretch>
      </xdr:blipFill>
      <xdr:spPr>
        <a:xfrm>
          <a:off x="9667875" y="7362825"/>
          <a:ext cx="8430802" cy="35437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228600</xdr:colOff>
      <xdr:row>42</xdr:row>
      <xdr:rowOff>95250</xdr:rowOff>
    </xdr:from>
    <xdr:to>
      <xdr:col>10</xdr:col>
      <xdr:colOff>582163</xdr:colOff>
      <xdr:row>59</xdr:row>
      <xdr:rowOff>162386</xdr:rowOff>
    </xdr:to>
    <xdr:pic>
      <xdr:nvPicPr>
        <xdr:cNvPr id="2" name="Imagem 1"/>
        <xdr:cNvPicPr>
          <a:picLocks noChangeAspect="1"/>
        </xdr:cNvPicPr>
      </xdr:nvPicPr>
      <xdr:blipFill>
        <a:blip xmlns:r="http://schemas.openxmlformats.org/officeDocument/2006/relationships" r:embed="rId1"/>
        <a:stretch>
          <a:fillRect/>
        </a:stretch>
      </xdr:blipFill>
      <xdr:spPr>
        <a:xfrm>
          <a:off x="228600" y="9258300"/>
          <a:ext cx="8154538" cy="3305636"/>
        </a:xfrm>
        <a:prstGeom prst="rect">
          <a:avLst/>
        </a:prstGeom>
      </xdr:spPr>
    </xdr:pic>
    <xdr:clientData/>
  </xdr:twoCellAnchor>
  <xdr:twoCellAnchor editAs="oneCell">
    <xdr:from>
      <xdr:col>11</xdr:col>
      <xdr:colOff>0</xdr:colOff>
      <xdr:row>41</xdr:row>
      <xdr:rowOff>0</xdr:rowOff>
    </xdr:from>
    <xdr:to>
      <xdr:col>18</xdr:col>
      <xdr:colOff>439291</xdr:colOff>
      <xdr:row>59</xdr:row>
      <xdr:rowOff>124321</xdr:rowOff>
    </xdr:to>
    <xdr:pic>
      <xdr:nvPicPr>
        <xdr:cNvPr id="3" name="Imagem 2"/>
        <xdr:cNvPicPr>
          <a:picLocks noChangeAspect="1"/>
        </xdr:cNvPicPr>
      </xdr:nvPicPr>
      <xdr:blipFill>
        <a:blip xmlns:r="http://schemas.openxmlformats.org/officeDocument/2006/relationships" r:embed="rId2"/>
        <a:stretch>
          <a:fillRect/>
        </a:stretch>
      </xdr:blipFill>
      <xdr:spPr>
        <a:xfrm>
          <a:off x="8953500" y="8972550"/>
          <a:ext cx="8173591" cy="3553321"/>
        </a:xfrm>
        <a:prstGeom prst="rect">
          <a:avLst/>
        </a:prstGeom>
      </xdr:spPr>
    </xdr:pic>
    <xdr:clientData/>
  </xdr:twoCellAnchor>
  <xdr:twoCellAnchor editAs="oneCell">
    <xdr:from>
      <xdr:col>20</xdr:col>
      <xdr:colOff>0</xdr:colOff>
      <xdr:row>45</xdr:row>
      <xdr:rowOff>0</xdr:rowOff>
    </xdr:from>
    <xdr:to>
      <xdr:col>29</xdr:col>
      <xdr:colOff>534574</xdr:colOff>
      <xdr:row>57</xdr:row>
      <xdr:rowOff>171793</xdr:rowOff>
    </xdr:to>
    <xdr:pic>
      <xdr:nvPicPr>
        <xdr:cNvPr id="4" name="Imagem 3"/>
        <xdr:cNvPicPr>
          <a:picLocks noChangeAspect="1"/>
        </xdr:cNvPicPr>
      </xdr:nvPicPr>
      <xdr:blipFill>
        <a:blip xmlns:r="http://schemas.openxmlformats.org/officeDocument/2006/relationships" r:embed="rId3"/>
        <a:stretch>
          <a:fillRect/>
        </a:stretch>
      </xdr:blipFill>
      <xdr:spPr>
        <a:xfrm>
          <a:off x="18783300" y="9734550"/>
          <a:ext cx="8411749" cy="24577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28575</xdr:colOff>
      <xdr:row>10</xdr:row>
      <xdr:rowOff>114300</xdr:rowOff>
    </xdr:from>
    <xdr:ext cx="7058025" cy="41433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1"/>
  <sheetViews>
    <sheetView showGridLines="0" workbookViewId="0">
      <selection activeCell="C23" sqref="C23"/>
    </sheetView>
  </sheetViews>
  <sheetFormatPr defaultColWidth="12.5703125" defaultRowHeight="15.75" customHeight="1"/>
  <cols>
    <col min="1" max="1" width="3" customWidth="1"/>
    <col min="2" max="2" width="19.7109375" customWidth="1"/>
    <col min="3" max="3" width="22.7109375" customWidth="1"/>
    <col min="4" max="4" width="74" customWidth="1"/>
  </cols>
  <sheetData>
    <row r="1" spans="1:4">
      <c r="A1" s="1"/>
      <c r="B1" s="1"/>
      <c r="C1" s="1"/>
      <c r="D1" s="1"/>
    </row>
    <row r="2" spans="1:4">
      <c r="A2" s="1"/>
      <c r="B2" s="194" t="s">
        <v>0</v>
      </c>
      <c r="C2" s="195"/>
      <c r="D2" s="196"/>
    </row>
    <row r="3" spans="1:4">
      <c r="A3" s="1"/>
      <c r="B3" s="2" t="s">
        <v>1</v>
      </c>
      <c r="C3" s="3" t="s">
        <v>2</v>
      </c>
      <c r="D3" s="4" t="s">
        <v>3</v>
      </c>
    </row>
    <row r="4" spans="1:4">
      <c r="A4" s="5"/>
      <c r="B4" s="6" t="s">
        <v>4</v>
      </c>
      <c r="C4" s="5">
        <v>9</v>
      </c>
      <c r="D4" s="7" t="s">
        <v>5</v>
      </c>
    </row>
    <row r="5" spans="1:4">
      <c r="A5" s="5"/>
      <c r="B5" s="6" t="s">
        <v>6</v>
      </c>
      <c r="C5" s="5">
        <v>4</v>
      </c>
      <c r="D5" s="7" t="s">
        <v>7</v>
      </c>
    </row>
    <row r="6" spans="1:4">
      <c r="A6" s="5"/>
      <c r="B6" s="6" t="s">
        <v>8</v>
      </c>
      <c r="C6" s="5">
        <v>1</v>
      </c>
      <c r="D6" s="7" t="s">
        <v>9</v>
      </c>
    </row>
    <row r="7" spans="1:4">
      <c r="A7" s="5"/>
      <c r="B7" s="6" t="s">
        <v>10</v>
      </c>
      <c r="C7" s="5" t="s">
        <v>11</v>
      </c>
      <c r="D7" s="7" t="s">
        <v>12</v>
      </c>
    </row>
    <row r="8" spans="1:4">
      <c r="A8" s="5"/>
      <c r="B8" s="6" t="s">
        <v>13</v>
      </c>
      <c r="C8" s="5" t="s">
        <v>14</v>
      </c>
      <c r="D8" s="7" t="s">
        <v>15</v>
      </c>
    </row>
    <row r="9" spans="1:4">
      <c r="A9" s="5"/>
      <c r="B9" s="6" t="s">
        <v>16</v>
      </c>
      <c r="C9" s="5" t="s">
        <v>17</v>
      </c>
      <c r="D9" s="7" t="s">
        <v>18</v>
      </c>
    </row>
    <row r="10" spans="1:4">
      <c r="A10" s="5"/>
      <c r="B10" s="6" t="s">
        <v>19</v>
      </c>
      <c r="C10" s="5" t="s">
        <v>20</v>
      </c>
      <c r="D10" s="7" t="s">
        <v>21</v>
      </c>
    </row>
    <row r="11" spans="1:4">
      <c r="A11" s="5"/>
      <c r="B11" s="8" t="s">
        <v>22</v>
      </c>
      <c r="C11" s="9" t="s">
        <v>23</v>
      </c>
      <c r="D11" s="10" t="s">
        <v>24</v>
      </c>
    </row>
  </sheetData>
  <mergeCells count="1">
    <mergeCell ref="B2:D2"/>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3"/>
  <sheetViews>
    <sheetView showGridLines="0" zoomScale="80" zoomScaleNormal="80" workbookViewId="0">
      <selection activeCell="M2" sqref="M2"/>
    </sheetView>
  </sheetViews>
  <sheetFormatPr defaultColWidth="12.5703125" defaultRowHeight="15.75" customHeight="1"/>
  <cols>
    <col min="1" max="1" width="4.42578125" customWidth="1"/>
    <col min="3" max="3" width="16.42578125" customWidth="1"/>
    <col min="4" max="4" width="16.85546875" customWidth="1"/>
    <col min="5" max="5" width="18.5703125" customWidth="1"/>
    <col min="6" max="6" width="16.42578125" customWidth="1"/>
  </cols>
  <sheetData>
    <row r="1" spans="1:11" ht="15.75" customHeight="1">
      <c r="A1" s="48"/>
      <c r="B1" s="48"/>
      <c r="C1" s="47"/>
      <c r="D1" s="47"/>
      <c r="E1" s="108"/>
      <c r="F1" s="108"/>
      <c r="G1" s="109"/>
      <c r="H1" s="109"/>
      <c r="I1" s="109"/>
      <c r="J1" s="25"/>
      <c r="K1" s="47"/>
    </row>
    <row r="2" spans="1:11" ht="15">
      <c r="A2" s="48"/>
      <c r="B2" s="204" t="s">
        <v>618</v>
      </c>
      <c r="C2" s="195"/>
      <c r="D2" s="195"/>
      <c r="E2" s="195"/>
      <c r="F2" s="195"/>
      <c r="G2" s="195"/>
      <c r="H2" s="195"/>
      <c r="I2" s="195"/>
      <c r="J2" s="195"/>
      <c r="K2" s="196"/>
    </row>
    <row r="3" spans="1:11" ht="60">
      <c r="A3" s="48"/>
      <c r="B3" s="111" t="s">
        <v>26</v>
      </c>
      <c r="C3" s="111" t="s">
        <v>619</v>
      </c>
      <c r="D3" s="112" t="s">
        <v>620</v>
      </c>
      <c r="E3" s="113" t="s">
        <v>621</v>
      </c>
      <c r="F3" s="113" t="s">
        <v>622</v>
      </c>
      <c r="G3" s="111" t="s">
        <v>623</v>
      </c>
      <c r="H3" s="113" t="s">
        <v>624</v>
      </c>
      <c r="I3" s="112" t="s">
        <v>625</v>
      </c>
      <c r="J3" s="111" t="s">
        <v>128</v>
      </c>
      <c r="K3" s="112" t="s">
        <v>175</v>
      </c>
    </row>
    <row r="4" spans="1:11" ht="15.75" customHeight="1">
      <c r="A4" s="49"/>
      <c r="B4" s="114" t="s">
        <v>130</v>
      </c>
      <c r="C4" s="115" t="s">
        <v>626</v>
      </c>
      <c r="D4" s="66" t="s">
        <v>626</v>
      </c>
      <c r="E4" s="116">
        <v>82.5</v>
      </c>
      <c r="F4" s="117">
        <v>65</v>
      </c>
      <c r="G4" s="118">
        <f t="shared" ref="G4:G39" si="0">IF((C4=D4),1,0)</f>
        <v>1</v>
      </c>
      <c r="H4" s="104">
        <f t="shared" ref="H4:H39" si="1">IF(AND(G4=0,OR(AND(E4&gt;=50,F4&gt;=50), AND(E4&lt;=50,F4&lt;=50))), 1, 0)</f>
        <v>0</v>
      </c>
      <c r="I4" s="119">
        <f t="shared" ref="I4:I39" si="2">IF(AND(G4=0,OR(AND(E4&lt;50,F4&gt;50), AND(E4&gt;50,F4&lt;50))), 1, 0)</f>
        <v>0</v>
      </c>
      <c r="J4" s="27">
        <v>1</v>
      </c>
      <c r="K4" s="71" t="s">
        <v>183</v>
      </c>
    </row>
    <row r="5" spans="1:11" ht="15.75" customHeight="1">
      <c r="A5" s="49"/>
      <c r="B5" s="120" t="s">
        <v>132</v>
      </c>
      <c r="C5" s="121" t="s">
        <v>627</v>
      </c>
      <c r="D5" s="71" t="s">
        <v>627</v>
      </c>
      <c r="E5" s="122">
        <v>40</v>
      </c>
      <c r="F5" s="123">
        <v>47.5</v>
      </c>
      <c r="G5" s="118">
        <f t="shared" si="0"/>
        <v>1</v>
      </c>
      <c r="H5" s="104">
        <f t="shared" si="1"/>
        <v>0</v>
      </c>
      <c r="I5" s="119">
        <f t="shared" si="2"/>
        <v>0</v>
      </c>
      <c r="J5" s="27">
        <v>2</v>
      </c>
      <c r="K5" s="71" t="s">
        <v>183</v>
      </c>
    </row>
    <row r="6" spans="1:11" ht="15.75" customHeight="1">
      <c r="A6" s="49"/>
      <c r="B6" s="120" t="s">
        <v>133</v>
      </c>
      <c r="C6" s="121" t="s">
        <v>628</v>
      </c>
      <c r="D6" s="71" t="s">
        <v>628</v>
      </c>
      <c r="E6" s="122">
        <v>20</v>
      </c>
      <c r="F6" s="123">
        <v>17.5</v>
      </c>
      <c r="G6" s="118">
        <f t="shared" si="0"/>
        <v>1</v>
      </c>
      <c r="H6" s="104">
        <f t="shared" si="1"/>
        <v>0</v>
      </c>
      <c r="I6" s="119">
        <f t="shared" si="2"/>
        <v>0</v>
      </c>
      <c r="J6" s="27">
        <v>3</v>
      </c>
      <c r="K6" s="71" t="s">
        <v>185</v>
      </c>
    </row>
    <row r="7" spans="1:11" ht="15.75" customHeight="1">
      <c r="A7" s="49"/>
      <c r="B7" s="120" t="s">
        <v>134</v>
      </c>
      <c r="C7" s="121" t="s">
        <v>626</v>
      </c>
      <c r="D7" s="71" t="s">
        <v>626</v>
      </c>
      <c r="E7" s="122">
        <v>97.5</v>
      </c>
      <c r="F7" s="123">
        <v>65</v>
      </c>
      <c r="G7" s="118">
        <f t="shared" si="0"/>
        <v>1</v>
      </c>
      <c r="H7" s="104">
        <f t="shared" si="1"/>
        <v>0</v>
      </c>
      <c r="I7" s="119">
        <f t="shared" si="2"/>
        <v>0</v>
      </c>
      <c r="J7" s="27">
        <v>4</v>
      </c>
      <c r="K7" s="71" t="s">
        <v>183</v>
      </c>
    </row>
    <row r="8" spans="1:11" ht="15.75" customHeight="1">
      <c r="A8" s="49"/>
      <c r="B8" s="120" t="s">
        <v>135</v>
      </c>
      <c r="C8" s="121" t="s">
        <v>628</v>
      </c>
      <c r="D8" s="71" t="s">
        <v>628</v>
      </c>
      <c r="E8" s="122">
        <v>20</v>
      </c>
      <c r="F8" s="123">
        <v>25</v>
      </c>
      <c r="G8" s="118">
        <f t="shared" si="0"/>
        <v>1</v>
      </c>
      <c r="H8" s="104">
        <f t="shared" si="1"/>
        <v>0</v>
      </c>
      <c r="I8" s="119">
        <f t="shared" si="2"/>
        <v>0</v>
      </c>
      <c r="J8" s="27">
        <v>1</v>
      </c>
      <c r="K8" s="71" t="s">
        <v>185</v>
      </c>
    </row>
    <row r="9" spans="1:11" ht="15.75" customHeight="1">
      <c r="A9" s="49"/>
      <c r="B9" s="120" t="s">
        <v>136</v>
      </c>
      <c r="C9" s="121" t="s">
        <v>628</v>
      </c>
      <c r="D9" s="71" t="s">
        <v>627</v>
      </c>
      <c r="E9" s="122">
        <v>30</v>
      </c>
      <c r="F9" s="123">
        <v>37.5</v>
      </c>
      <c r="G9" s="118">
        <f t="shared" si="0"/>
        <v>0</v>
      </c>
      <c r="H9" s="104">
        <f t="shared" si="1"/>
        <v>1</v>
      </c>
      <c r="I9" s="119">
        <f t="shared" si="2"/>
        <v>0</v>
      </c>
      <c r="J9" s="27">
        <v>2</v>
      </c>
      <c r="K9" s="71" t="s">
        <v>185</v>
      </c>
    </row>
    <row r="10" spans="1:11" ht="15.75" customHeight="1">
      <c r="A10" s="49"/>
      <c r="B10" s="120" t="s">
        <v>137</v>
      </c>
      <c r="C10" s="121" t="s">
        <v>626</v>
      </c>
      <c r="D10" s="71" t="s">
        <v>626</v>
      </c>
      <c r="E10" s="122">
        <v>72.5</v>
      </c>
      <c r="F10" s="123">
        <v>75</v>
      </c>
      <c r="G10" s="118">
        <f t="shared" si="0"/>
        <v>1</v>
      </c>
      <c r="H10" s="104">
        <f t="shared" si="1"/>
        <v>0</v>
      </c>
      <c r="I10" s="119">
        <f t="shared" si="2"/>
        <v>0</v>
      </c>
      <c r="J10" s="27">
        <v>3</v>
      </c>
      <c r="K10" s="71" t="s">
        <v>183</v>
      </c>
    </row>
    <row r="11" spans="1:11" ht="15.75" customHeight="1">
      <c r="A11" s="49"/>
      <c r="B11" s="120" t="s">
        <v>138</v>
      </c>
      <c r="C11" s="121" t="s">
        <v>626</v>
      </c>
      <c r="D11" s="71" t="s">
        <v>627</v>
      </c>
      <c r="E11" s="122">
        <v>67.5</v>
      </c>
      <c r="F11" s="123">
        <v>35</v>
      </c>
      <c r="G11" s="118">
        <f t="shared" si="0"/>
        <v>0</v>
      </c>
      <c r="H11" s="104">
        <f t="shared" si="1"/>
        <v>0</v>
      </c>
      <c r="I11" s="119">
        <f t="shared" si="2"/>
        <v>1</v>
      </c>
      <c r="J11" s="27">
        <v>4</v>
      </c>
      <c r="K11" s="71" t="s">
        <v>183</v>
      </c>
    </row>
    <row r="12" spans="1:11" ht="15.75" customHeight="1">
      <c r="A12" s="49"/>
      <c r="B12" s="120" t="s">
        <v>139</v>
      </c>
      <c r="C12" s="121" t="s">
        <v>628</v>
      </c>
      <c r="D12" s="71" t="s">
        <v>626</v>
      </c>
      <c r="E12" s="122">
        <v>32.5</v>
      </c>
      <c r="F12" s="123">
        <v>90</v>
      </c>
      <c r="G12" s="118">
        <f t="shared" si="0"/>
        <v>0</v>
      </c>
      <c r="H12" s="104">
        <f t="shared" si="1"/>
        <v>0</v>
      </c>
      <c r="I12" s="119">
        <f t="shared" si="2"/>
        <v>1</v>
      </c>
      <c r="J12" s="27">
        <v>1</v>
      </c>
      <c r="K12" s="71" t="s">
        <v>183</v>
      </c>
    </row>
    <row r="13" spans="1:11" ht="15.75" customHeight="1">
      <c r="A13" s="49"/>
      <c r="B13" s="120" t="s">
        <v>140</v>
      </c>
      <c r="C13" s="121" t="s">
        <v>627</v>
      </c>
      <c r="D13" s="71" t="s">
        <v>628</v>
      </c>
      <c r="E13" s="122">
        <v>52.5</v>
      </c>
      <c r="F13" s="123">
        <v>20</v>
      </c>
      <c r="G13" s="118">
        <f t="shared" si="0"/>
        <v>0</v>
      </c>
      <c r="H13" s="104">
        <f t="shared" si="1"/>
        <v>0</v>
      </c>
      <c r="I13" s="119">
        <f t="shared" si="2"/>
        <v>1</v>
      </c>
      <c r="J13" s="27">
        <v>2</v>
      </c>
      <c r="K13" s="71" t="s">
        <v>185</v>
      </c>
    </row>
    <row r="14" spans="1:11" ht="15.75" customHeight="1">
      <c r="A14" s="49"/>
      <c r="B14" s="120" t="s">
        <v>141</v>
      </c>
      <c r="C14" s="121" t="s">
        <v>626</v>
      </c>
      <c r="D14" s="71" t="s">
        <v>627</v>
      </c>
      <c r="E14" s="122">
        <v>80</v>
      </c>
      <c r="F14" s="123">
        <v>47.5</v>
      </c>
      <c r="G14" s="118">
        <f t="shared" si="0"/>
        <v>0</v>
      </c>
      <c r="H14" s="104">
        <f t="shared" si="1"/>
        <v>0</v>
      </c>
      <c r="I14" s="119">
        <f t="shared" si="2"/>
        <v>1</v>
      </c>
      <c r="J14" s="27">
        <v>3</v>
      </c>
      <c r="K14" s="71" t="s">
        <v>183</v>
      </c>
    </row>
    <row r="15" spans="1:11" ht="15.75" customHeight="1">
      <c r="A15" s="49"/>
      <c r="B15" s="120" t="s">
        <v>142</v>
      </c>
      <c r="C15" s="121" t="s">
        <v>626</v>
      </c>
      <c r="D15" s="71" t="s">
        <v>628</v>
      </c>
      <c r="E15" s="122">
        <v>80</v>
      </c>
      <c r="F15" s="123">
        <v>25</v>
      </c>
      <c r="G15" s="118">
        <f t="shared" si="0"/>
        <v>0</v>
      </c>
      <c r="H15" s="104">
        <f t="shared" si="1"/>
        <v>0</v>
      </c>
      <c r="I15" s="119">
        <f t="shared" si="2"/>
        <v>1</v>
      </c>
      <c r="J15" s="27">
        <v>4</v>
      </c>
      <c r="K15" s="71" t="s">
        <v>183</v>
      </c>
    </row>
    <row r="16" spans="1:11" ht="15.75" customHeight="1">
      <c r="A16" s="49"/>
      <c r="B16" s="120" t="s">
        <v>143</v>
      </c>
      <c r="C16" s="121" t="s">
        <v>627</v>
      </c>
      <c r="D16" s="71" t="s">
        <v>628</v>
      </c>
      <c r="E16" s="122">
        <v>60</v>
      </c>
      <c r="F16" s="123">
        <v>10</v>
      </c>
      <c r="G16" s="118">
        <f t="shared" si="0"/>
        <v>0</v>
      </c>
      <c r="H16" s="104">
        <f t="shared" si="1"/>
        <v>0</v>
      </c>
      <c r="I16" s="119">
        <f t="shared" si="2"/>
        <v>1</v>
      </c>
      <c r="J16" s="27">
        <v>1</v>
      </c>
      <c r="K16" s="71" t="s">
        <v>185</v>
      </c>
    </row>
    <row r="17" spans="1:11" ht="15.75" customHeight="1">
      <c r="A17" s="49"/>
      <c r="B17" s="120" t="s">
        <v>144</v>
      </c>
      <c r="C17" s="121" t="s">
        <v>627</v>
      </c>
      <c r="D17" s="71" t="s">
        <v>628</v>
      </c>
      <c r="E17" s="122">
        <v>55</v>
      </c>
      <c r="F17" s="123">
        <v>17.5</v>
      </c>
      <c r="G17" s="118">
        <f t="shared" si="0"/>
        <v>0</v>
      </c>
      <c r="H17" s="104">
        <f t="shared" si="1"/>
        <v>0</v>
      </c>
      <c r="I17" s="119">
        <f t="shared" si="2"/>
        <v>1</v>
      </c>
      <c r="J17" s="27">
        <v>2</v>
      </c>
      <c r="K17" s="71" t="s">
        <v>185</v>
      </c>
    </row>
    <row r="18" spans="1:11" ht="15.75" customHeight="1">
      <c r="A18" s="49"/>
      <c r="B18" s="120" t="s">
        <v>145</v>
      </c>
      <c r="C18" s="121" t="s">
        <v>626</v>
      </c>
      <c r="D18" s="71" t="s">
        <v>628</v>
      </c>
      <c r="E18" s="122">
        <v>80</v>
      </c>
      <c r="F18" s="123">
        <v>17.5</v>
      </c>
      <c r="G18" s="118">
        <f t="shared" si="0"/>
        <v>0</v>
      </c>
      <c r="H18" s="104">
        <f t="shared" si="1"/>
        <v>0</v>
      </c>
      <c r="I18" s="119">
        <f t="shared" si="2"/>
        <v>1</v>
      </c>
      <c r="J18" s="27">
        <v>3</v>
      </c>
      <c r="K18" s="71" t="s">
        <v>183</v>
      </c>
    </row>
    <row r="19" spans="1:11" ht="15.75" customHeight="1">
      <c r="A19" s="49"/>
      <c r="B19" s="120" t="s">
        <v>146</v>
      </c>
      <c r="C19" s="121" t="s">
        <v>626</v>
      </c>
      <c r="D19" s="71" t="s">
        <v>627</v>
      </c>
      <c r="E19" s="122">
        <v>70</v>
      </c>
      <c r="F19" s="123">
        <v>55</v>
      </c>
      <c r="G19" s="118">
        <f t="shared" si="0"/>
        <v>0</v>
      </c>
      <c r="H19" s="104">
        <f t="shared" si="1"/>
        <v>1</v>
      </c>
      <c r="I19" s="119">
        <f t="shared" si="2"/>
        <v>0</v>
      </c>
      <c r="J19" s="27">
        <v>4</v>
      </c>
      <c r="K19" s="71" t="s">
        <v>183</v>
      </c>
    </row>
    <row r="20" spans="1:11" ht="15.75" customHeight="1">
      <c r="A20" s="49"/>
      <c r="B20" s="120" t="s">
        <v>147</v>
      </c>
      <c r="C20" s="121" t="s">
        <v>627</v>
      </c>
      <c r="D20" s="71" t="s">
        <v>627</v>
      </c>
      <c r="E20" s="122">
        <v>40</v>
      </c>
      <c r="F20" s="123">
        <v>35</v>
      </c>
      <c r="G20" s="118">
        <f t="shared" si="0"/>
        <v>1</v>
      </c>
      <c r="H20" s="104">
        <f t="shared" si="1"/>
        <v>0</v>
      </c>
      <c r="I20" s="119">
        <f t="shared" si="2"/>
        <v>0</v>
      </c>
      <c r="J20" s="27">
        <v>1</v>
      </c>
      <c r="K20" s="71" t="s">
        <v>185</v>
      </c>
    </row>
    <row r="21" spans="1:11" ht="15.75" customHeight="1">
      <c r="A21" s="49"/>
      <c r="B21" s="120" t="s">
        <v>148</v>
      </c>
      <c r="C21" s="121" t="s">
        <v>627</v>
      </c>
      <c r="D21" s="71" t="s">
        <v>628</v>
      </c>
      <c r="E21" s="122">
        <v>45</v>
      </c>
      <c r="F21" s="123">
        <v>27.5</v>
      </c>
      <c r="G21" s="118">
        <f t="shared" si="0"/>
        <v>0</v>
      </c>
      <c r="H21" s="104">
        <f t="shared" si="1"/>
        <v>1</v>
      </c>
      <c r="I21" s="119">
        <f t="shared" si="2"/>
        <v>0</v>
      </c>
      <c r="J21" s="27">
        <v>2</v>
      </c>
      <c r="K21" s="71" t="s">
        <v>185</v>
      </c>
    </row>
    <row r="22" spans="1:11" ht="15.75" customHeight="1">
      <c r="A22" s="49"/>
      <c r="B22" s="120" t="s">
        <v>149</v>
      </c>
      <c r="C22" s="121" t="s">
        <v>627</v>
      </c>
      <c r="D22" s="71" t="s">
        <v>628</v>
      </c>
      <c r="E22" s="122">
        <v>47.5</v>
      </c>
      <c r="F22" s="123">
        <v>17.5</v>
      </c>
      <c r="G22" s="118">
        <f t="shared" si="0"/>
        <v>0</v>
      </c>
      <c r="H22" s="104">
        <f t="shared" si="1"/>
        <v>1</v>
      </c>
      <c r="I22" s="119">
        <f t="shared" si="2"/>
        <v>0</v>
      </c>
      <c r="J22" s="27">
        <v>3</v>
      </c>
      <c r="K22" s="71" t="s">
        <v>185</v>
      </c>
    </row>
    <row r="23" spans="1:11" ht="15.75" customHeight="1">
      <c r="A23" s="49"/>
      <c r="B23" s="120" t="s">
        <v>150</v>
      </c>
      <c r="C23" s="121" t="s">
        <v>627</v>
      </c>
      <c r="D23" s="71" t="s">
        <v>628</v>
      </c>
      <c r="E23" s="122">
        <v>45</v>
      </c>
      <c r="F23" s="123">
        <v>22.5</v>
      </c>
      <c r="G23" s="118">
        <f t="shared" si="0"/>
        <v>0</v>
      </c>
      <c r="H23" s="104">
        <f t="shared" si="1"/>
        <v>1</v>
      </c>
      <c r="I23" s="119">
        <f t="shared" si="2"/>
        <v>0</v>
      </c>
      <c r="J23" s="27">
        <v>4</v>
      </c>
      <c r="K23" s="71" t="s">
        <v>185</v>
      </c>
    </row>
    <row r="24" spans="1:11" ht="15.75" customHeight="1">
      <c r="A24" s="49"/>
      <c r="B24" s="120" t="s">
        <v>151</v>
      </c>
      <c r="C24" s="121" t="s">
        <v>627</v>
      </c>
      <c r="D24" s="71" t="s">
        <v>628</v>
      </c>
      <c r="E24" s="122">
        <v>50</v>
      </c>
      <c r="F24" s="123">
        <v>27.5</v>
      </c>
      <c r="G24" s="118">
        <f t="shared" si="0"/>
        <v>0</v>
      </c>
      <c r="H24" s="104">
        <f t="shared" si="1"/>
        <v>1</v>
      </c>
      <c r="I24" s="119">
        <f t="shared" si="2"/>
        <v>0</v>
      </c>
      <c r="J24" s="27">
        <v>1</v>
      </c>
      <c r="K24" s="71" t="s">
        <v>183</v>
      </c>
    </row>
    <row r="25" spans="1:11" ht="15.75" customHeight="1">
      <c r="A25" s="49"/>
      <c r="B25" s="120" t="s">
        <v>152</v>
      </c>
      <c r="C25" s="121" t="s">
        <v>627</v>
      </c>
      <c r="D25" s="71" t="s">
        <v>627</v>
      </c>
      <c r="E25" s="122">
        <v>62.5</v>
      </c>
      <c r="F25" s="123">
        <v>52.5</v>
      </c>
      <c r="G25" s="118">
        <f t="shared" si="0"/>
        <v>1</v>
      </c>
      <c r="H25" s="104">
        <f t="shared" si="1"/>
        <v>0</v>
      </c>
      <c r="I25" s="119">
        <f t="shared" si="2"/>
        <v>0</v>
      </c>
      <c r="J25" s="27">
        <v>2</v>
      </c>
      <c r="K25" s="71" t="s">
        <v>185</v>
      </c>
    </row>
    <row r="26" spans="1:11" ht="15">
      <c r="A26" s="49"/>
      <c r="B26" s="120" t="s">
        <v>153</v>
      </c>
      <c r="C26" s="121" t="s">
        <v>628</v>
      </c>
      <c r="D26" s="71" t="s">
        <v>627</v>
      </c>
      <c r="E26" s="122">
        <v>32.5</v>
      </c>
      <c r="F26" s="123">
        <v>40</v>
      </c>
      <c r="G26" s="118">
        <f t="shared" si="0"/>
        <v>0</v>
      </c>
      <c r="H26" s="104">
        <f t="shared" si="1"/>
        <v>1</v>
      </c>
      <c r="I26" s="119">
        <f t="shared" si="2"/>
        <v>0</v>
      </c>
      <c r="J26" s="27">
        <v>3</v>
      </c>
      <c r="K26" s="71" t="s">
        <v>185</v>
      </c>
    </row>
    <row r="27" spans="1:11" ht="15">
      <c r="A27" s="49"/>
      <c r="B27" s="120" t="s">
        <v>154</v>
      </c>
      <c r="C27" s="121" t="s">
        <v>626</v>
      </c>
      <c r="D27" s="71" t="s">
        <v>628</v>
      </c>
      <c r="E27" s="122">
        <v>85</v>
      </c>
      <c r="F27" s="123">
        <v>15</v>
      </c>
      <c r="G27" s="118">
        <f t="shared" si="0"/>
        <v>0</v>
      </c>
      <c r="H27" s="104">
        <f t="shared" si="1"/>
        <v>0</v>
      </c>
      <c r="I27" s="119">
        <f t="shared" si="2"/>
        <v>1</v>
      </c>
      <c r="J27" s="27">
        <v>4</v>
      </c>
      <c r="K27" s="71" t="s">
        <v>183</v>
      </c>
    </row>
    <row r="28" spans="1:11" ht="15">
      <c r="A28" s="49"/>
      <c r="B28" s="120" t="s">
        <v>155</v>
      </c>
      <c r="C28" s="121" t="s">
        <v>626</v>
      </c>
      <c r="D28" s="71" t="s">
        <v>627</v>
      </c>
      <c r="E28" s="122">
        <v>85</v>
      </c>
      <c r="F28" s="123">
        <v>55</v>
      </c>
      <c r="G28" s="118">
        <f t="shared" si="0"/>
        <v>0</v>
      </c>
      <c r="H28" s="104">
        <f t="shared" si="1"/>
        <v>1</v>
      </c>
      <c r="I28" s="119">
        <f t="shared" si="2"/>
        <v>0</v>
      </c>
      <c r="J28" s="27">
        <v>1</v>
      </c>
      <c r="K28" s="71" t="s">
        <v>183</v>
      </c>
    </row>
    <row r="29" spans="1:11" ht="15">
      <c r="A29" s="49"/>
      <c r="B29" s="120" t="s">
        <v>156</v>
      </c>
      <c r="C29" s="121" t="s">
        <v>627</v>
      </c>
      <c r="D29" s="71" t="s">
        <v>628</v>
      </c>
      <c r="E29" s="122">
        <v>40</v>
      </c>
      <c r="F29" s="123">
        <v>17.5</v>
      </c>
      <c r="G29" s="118">
        <f t="shared" si="0"/>
        <v>0</v>
      </c>
      <c r="H29" s="104">
        <f t="shared" si="1"/>
        <v>1</v>
      </c>
      <c r="I29" s="119">
        <f t="shared" si="2"/>
        <v>0</v>
      </c>
      <c r="J29" s="27">
        <v>2</v>
      </c>
      <c r="K29" s="71" t="s">
        <v>183</v>
      </c>
    </row>
    <row r="30" spans="1:11" ht="15">
      <c r="A30" s="49"/>
      <c r="B30" s="120" t="s">
        <v>157</v>
      </c>
      <c r="C30" s="121" t="s">
        <v>627</v>
      </c>
      <c r="D30" s="71" t="s">
        <v>628</v>
      </c>
      <c r="E30" s="122">
        <v>62.5</v>
      </c>
      <c r="F30" s="123">
        <v>20</v>
      </c>
      <c r="G30" s="118">
        <f t="shared" si="0"/>
        <v>0</v>
      </c>
      <c r="H30" s="104">
        <f t="shared" si="1"/>
        <v>0</v>
      </c>
      <c r="I30" s="119">
        <f t="shared" si="2"/>
        <v>1</v>
      </c>
      <c r="J30" s="27">
        <v>3</v>
      </c>
      <c r="K30" s="71" t="s">
        <v>185</v>
      </c>
    </row>
    <row r="31" spans="1:11" ht="15">
      <c r="A31" s="49"/>
      <c r="B31" s="120" t="s">
        <v>158</v>
      </c>
      <c r="C31" s="121" t="s">
        <v>627</v>
      </c>
      <c r="D31" s="71" t="s">
        <v>626</v>
      </c>
      <c r="E31" s="122">
        <v>62.5</v>
      </c>
      <c r="F31" s="123">
        <v>70</v>
      </c>
      <c r="G31" s="118">
        <f t="shared" si="0"/>
        <v>0</v>
      </c>
      <c r="H31" s="104">
        <f t="shared" si="1"/>
        <v>1</v>
      </c>
      <c r="I31" s="119">
        <f t="shared" si="2"/>
        <v>0</v>
      </c>
      <c r="J31" s="27">
        <v>4</v>
      </c>
      <c r="K31" s="71" t="s">
        <v>183</v>
      </c>
    </row>
    <row r="32" spans="1:11" ht="15">
      <c r="A32" s="49"/>
      <c r="B32" s="120" t="s">
        <v>159</v>
      </c>
      <c r="C32" s="121" t="s">
        <v>627</v>
      </c>
      <c r="D32" s="71" t="s">
        <v>627</v>
      </c>
      <c r="E32" s="122">
        <v>50</v>
      </c>
      <c r="F32" s="123">
        <v>37.5</v>
      </c>
      <c r="G32" s="118">
        <f t="shared" si="0"/>
        <v>1</v>
      </c>
      <c r="H32" s="104">
        <f t="shared" si="1"/>
        <v>0</v>
      </c>
      <c r="I32" s="119">
        <f t="shared" si="2"/>
        <v>0</v>
      </c>
      <c r="J32" s="27">
        <v>1</v>
      </c>
      <c r="K32" s="71" t="s">
        <v>185</v>
      </c>
    </row>
    <row r="33" spans="1:11" ht="15">
      <c r="A33" s="49"/>
      <c r="B33" s="120" t="s">
        <v>160</v>
      </c>
      <c r="C33" s="121" t="s">
        <v>627</v>
      </c>
      <c r="D33" s="71" t="s">
        <v>628</v>
      </c>
      <c r="E33" s="122">
        <v>45</v>
      </c>
      <c r="F33" s="123">
        <v>17.5</v>
      </c>
      <c r="G33" s="118">
        <f t="shared" si="0"/>
        <v>0</v>
      </c>
      <c r="H33" s="104">
        <f t="shared" si="1"/>
        <v>1</v>
      </c>
      <c r="I33" s="119">
        <f t="shared" si="2"/>
        <v>0</v>
      </c>
      <c r="J33" s="27">
        <v>2</v>
      </c>
      <c r="K33" s="71" t="s">
        <v>185</v>
      </c>
    </row>
    <row r="34" spans="1:11" ht="15">
      <c r="A34" s="49"/>
      <c r="B34" s="120" t="s">
        <v>161</v>
      </c>
      <c r="C34" s="121" t="s">
        <v>628</v>
      </c>
      <c r="D34" s="71" t="s">
        <v>628</v>
      </c>
      <c r="E34" s="122">
        <v>22.5</v>
      </c>
      <c r="F34" s="123">
        <v>30</v>
      </c>
      <c r="G34" s="118">
        <f t="shared" si="0"/>
        <v>1</v>
      </c>
      <c r="H34" s="104">
        <f t="shared" si="1"/>
        <v>0</v>
      </c>
      <c r="I34" s="119">
        <f t="shared" si="2"/>
        <v>0</v>
      </c>
      <c r="J34" s="27">
        <v>3</v>
      </c>
      <c r="K34" s="71" t="s">
        <v>185</v>
      </c>
    </row>
    <row r="35" spans="1:11" ht="15">
      <c r="A35" s="49"/>
      <c r="B35" s="120" t="s">
        <v>162</v>
      </c>
      <c r="C35" s="121" t="s">
        <v>626</v>
      </c>
      <c r="D35" s="71" t="s">
        <v>626</v>
      </c>
      <c r="E35" s="122">
        <v>75</v>
      </c>
      <c r="F35" s="123">
        <v>80</v>
      </c>
      <c r="G35" s="118">
        <f t="shared" si="0"/>
        <v>1</v>
      </c>
      <c r="H35" s="104">
        <f t="shared" si="1"/>
        <v>0</v>
      </c>
      <c r="I35" s="119">
        <f t="shared" si="2"/>
        <v>0</v>
      </c>
      <c r="J35" s="27">
        <v>4</v>
      </c>
      <c r="K35" s="71" t="s">
        <v>183</v>
      </c>
    </row>
    <row r="36" spans="1:11" ht="15">
      <c r="A36" s="49"/>
      <c r="B36" s="120" t="s">
        <v>163</v>
      </c>
      <c r="C36" s="121" t="s">
        <v>627</v>
      </c>
      <c r="D36" s="71" t="s">
        <v>628</v>
      </c>
      <c r="E36" s="122">
        <v>62.5</v>
      </c>
      <c r="F36" s="123">
        <v>20</v>
      </c>
      <c r="G36" s="118">
        <f t="shared" si="0"/>
        <v>0</v>
      </c>
      <c r="H36" s="104">
        <f t="shared" si="1"/>
        <v>0</v>
      </c>
      <c r="I36" s="119">
        <f t="shared" si="2"/>
        <v>1</v>
      </c>
      <c r="J36" s="27">
        <v>1</v>
      </c>
      <c r="K36" s="71" t="s">
        <v>185</v>
      </c>
    </row>
    <row r="37" spans="1:11" ht="15">
      <c r="A37" s="49"/>
      <c r="B37" s="120" t="s">
        <v>164</v>
      </c>
      <c r="C37" s="121" t="s">
        <v>627</v>
      </c>
      <c r="D37" s="71" t="s">
        <v>628</v>
      </c>
      <c r="E37" s="122">
        <v>57.5</v>
      </c>
      <c r="F37" s="123">
        <v>22.5</v>
      </c>
      <c r="G37" s="118">
        <f t="shared" si="0"/>
        <v>0</v>
      </c>
      <c r="H37" s="104">
        <f t="shared" si="1"/>
        <v>0</v>
      </c>
      <c r="I37" s="119">
        <f t="shared" si="2"/>
        <v>1</v>
      </c>
      <c r="J37" s="27">
        <v>2</v>
      </c>
      <c r="K37" s="71" t="s">
        <v>185</v>
      </c>
    </row>
    <row r="38" spans="1:11" ht="15">
      <c r="A38" s="49"/>
      <c r="B38" s="120" t="s">
        <v>165</v>
      </c>
      <c r="C38" s="121" t="s">
        <v>628</v>
      </c>
      <c r="D38" s="71" t="s">
        <v>627</v>
      </c>
      <c r="E38" s="122">
        <v>27.5</v>
      </c>
      <c r="F38" s="123">
        <v>45</v>
      </c>
      <c r="G38" s="118">
        <f t="shared" si="0"/>
        <v>0</v>
      </c>
      <c r="H38" s="104">
        <f t="shared" si="1"/>
        <v>1</v>
      </c>
      <c r="I38" s="119">
        <f t="shared" si="2"/>
        <v>0</v>
      </c>
      <c r="J38" s="27">
        <v>3</v>
      </c>
      <c r="K38" s="71" t="s">
        <v>185</v>
      </c>
    </row>
    <row r="39" spans="1:11" ht="15">
      <c r="A39" s="49"/>
      <c r="B39" s="124" t="s">
        <v>166</v>
      </c>
      <c r="C39" s="125" t="s">
        <v>626</v>
      </c>
      <c r="D39" s="87" t="s">
        <v>627</v>
      </c>
      <c r="E39" s="126">
        <v>87.5</v>
      </c>
      <c r="F39" s="127">
        <v>45</v>
      </c>
      <c r="G39" s="128">
        <f t="shared" si="0"/>
        <v>0</v>
      </c>
      <c r="H39" s="129">
        <f t="shared" si="1"/>
        <v>0</v>
      </c>
      <c r="I39" s="130">
        <f t="shared" si="2"/>
        <v>1</v>
      </c>
      <c r="J39" s="28">
        <v>4</v>
      </c>
      <c r="K39" s="87" t="s">
        <v>183</v>
      </c>
    </row>
    <row r="40" spans="1:11" ht="15">
      <c r="C40" s="49"/>
      <c r="D40" s="49"/>
      <c r="E40" s="131"/>
      <c r="F40" s="132" t="s">
        <v>184</v>
      </c>
      <c r="G40" s="133">
        <f t="shared" ref="G40:I40" si="3">SUM(G4:G39)</f>
        <v>11</v>
      </c>
      <c r="H40" s="133">
        <f t="shared" si="3"/>
        <v>12</v>
      </c>
      <c r="I40" s="134">
        <f t="shared" si="3"/>
        <v>13</v>
      </c>
      <c r="K40" s="49"/>
    </row>
    <row r="41" spans="1:11" ht="15">
      <c r="C41" s="49"/>
      <c r="D41" s="49"/>
      <c r="E41" s="131"/>
      <c r="F41" s="135" t="s">
        <v>192</v>
      </c>
      <c r="G41" s="136">
        <f t="shared" ref="G41:I41" si="4">G40/COUNT(G4:G39)</f>
        <v>0.30555555555555558</v>
      </c>
      <c r="H41" s="136">
        <f t="shared" si="4"/>
        <v>0.33333333333333331</v>
      </c>
      <c r="I41" s="137">
        <f t="shared" si="4"/>
        <v>0.3611111111111111</v>
      </c>
      <c r="K41" s="104"/>
    </row>
    <row r="42" spans="1:11" ht="15">
      <c r="C42" s="49"/>
      <c r="D42" s="49"/>
      <c r="E42" s="131"/>
      <c r="F42" s="131"/>
      <c r="K42" s="104"/>
    </row>
    <row r="43" spans="1:11" ht="15">
      <c r="C43" s="49"/>
      <c r="D43" s="49"/>
      <c r="E43" s="131"/>
      <c r="F43" s="131"/>
      <c r="K43" s="49"/>
    </row>
    <row r="44" spans="1:11" ht="15">
      <c r="C44" s="49"/>
      <c r="D44" s="49"/>
      <c r="E44" s="131"/>
      <c r="F44" s="131"/>
      <c r="K44" s="49"/>
    </row>
    <row r="45" spans="1:11" ht="15">
      <c r="C45" s="49"/>
      <c r="D45" s="49"/>
      <c r="E45" s="131"/>
      <c r="F45" s="131"/>
      <c r="K45" s="49"/>
    </row>
    <row r="46" spans="1:11" ht="15">
      <c r="C46" s="49"/>
      <c r="D46" s="49"/>
      <c r="E46" s="131"/>
      <c r="F46" s="131"/>
      <c r="K46" s="49"/>
    </row>
    <row r="47" spans="1:11" ht="15">
      <c r="C47" s="49"/>
      <c r="D47" s="49"/>
      <c r="E47" s="131"/>
      <c r="F47" s="131"/>
      <c r="K47" s="49"/>
    </row>
    <row r="48" spans="1:11" ht="15">
      <c r="C48" s="49"/>
      <c r="D48" s="49"/>
      <c r="E48" s="131"/>
      <c r="F48" s="131"/>
      <c r="K48" s="49"/>
    </row>
    <row r="49" spans="3:11" ht="15">
      <c r="C49" s="49"/>
      <c r="D49" s="49"/>
      <c r="E49" s="131"/>
      <c r="F49" s="131"/>
      <c r="K49" s="49"/>
    </row>
    <row r="50" spans="3:11" ht="15">
      <c r="C50" s="49"/>
      <c r="D50" s="49"/>
      <c r="E50" s="131"/>
      <c r="F50" s="131"/>
      <c r="K50" s="49"/>
    </row>
    <row r="51" spans="3:11" ht="15">
      <c r="C51" s="49"/>
      <c r="D51" s="49"/>
      <c r="E51" s="131"/>
      <c r="F51" s="131"/>
      <c r="K51" s="49"/>
    </row>
    <row r="52" spans="3:11" ht="15">
      <c r="C52" s="49"/>
      <c r="D52" s="49"/>
      <c r="E52" s="131"/>
      <c r="F52" s="131"/>
      <c r="K52" s="49"/>
    </row>
    <row r="53" spans="3:11" ht="15">
      <c r="C53" s="49"/>
      <c r="D53" s="49"/>
      <c r="E53" s="131"/>
      <c r="F53" s="131"/>
      <c r="K53" s="49"/>
    </row>
    <row r="54" spans="3:11" ht="15">
      <c r="C54" s="49"/>
      <c r="D54" s="49"/>
      <c r="E54" s="131"/>
      <c r="F54" s="131"/>
      <c r="K54" s="49"/>
    </row>
    <row r="55" spans="3:11" ht="15">
      <c r="C55" s="49"/>
      <c r="D55" s="49"/>
      <c r="E55" s="131"/>
      <c r="F55" s="131"/>
      <c r="K55" s="49"/>
    </row>
    <row r="56" spans="3:11" ht="15">
      <c r="C56" s="49"/>
      <c r="D56" s="49"/>
      <c r="E56" s="131"/>
      <c r="F56" s="131"/>
      <c r="K56" s="49"/>
    </row>
    <row r="57" spans="3:11" ht="15">
      <c r="C57" s="49"/>
      <c r="D57" s="49"/>
      <c r="E57" s="131"/>
      <c r="F57" s="131"/>
      <c r="K57" s="49"/>
    </row>
    <row r="58" spans="3:11" ht="15">
      <c r="C58" s="49"/>
      <c r="D58" s="49"/>
      <c r="E58" s="131"/>
      <c r="F58" s="131"/>
      <c r="K58" s="49"/>
    </row>
    <row r="59" spans="3:11" ht="15">
      <c r="C59" s="49"/>
      <c r="D59" s="49"/>
      <c r="E59" s="131"/>
      <c r="F59" s="131"/>
      <c r="K59" s="49"/>
    </row>
    <row r="60" spans="3:11" ht="15">
      <c r="C60" s="49"/>
      <c r="D60" s="49"/>
      <c r="E60" s="131"/>
      <c r="F60" s="131"/>
      <c r="K60" s="49"/>
    </row>
    <row r="61" spans="3:11" ht="15">
      <c r="C61" s="49"/>
      <c r="D61" s="49"/>
      <c r="E61" s="131"/>
      <c r="F61" s="131"/>
      <c r="K61" s="49"/>
    </row>
    <row r="62" spans="3:11" ht="15">
      <c r="C62" s="49"/>
      <c r="D62" s="49"/>
      <c r="E62" s="131"/>
      <c r="F62" s="131"/>
      <c r="K62" s="49"/>
    </row>
    <row r="63" spans="3:11" ht="15">
      <c r="C63" s="49"/>
      <c r="D63" s="49"/>
      <c r="E63" s="131"/>
      <c r="F63" s="131"/>
      <c r="K63" s="49"/>
    </row>
    <row r="64" spans="3:11" ht="15">
      <c r="C64" s="49"/>
      <c r="D64" s="49"/>
      <c r="E64" s="131"/>
      <c r="F64" s="131"/>
      <c r="K64" s="49"/>
    </row>
    <row r="65" spans="3:11" ht="15">
      <c r="C65" s="49"/>
      <c r="D65" s="49"/>
      <c r="E65" s="131"/>
      <c r="F65" s="131"/>
      <c r="K65" s="49"/>
    </row>
    <row r="66" spans="3:11" ht="15">
      <c r="C66" s="49"/>
      <c r="D66" s="49"/>
      <c r="E66" s="131"/>
      <c r="F66" s="131"/>
      <c r="K66" s="49"/>
    </row>
    <row r="67" spans="3:11" ht="15">
      <c r="C67" s="49"/>
      <c r="D67" s="49"/>
      <c r="E67" s="131"/>
      <c r="F67" s="131"/>
      <c r="K67" s="49"/>
    </row>
    <row r="68" spans="3:11" ht="15">
      <c r="C68" s="49"/>
      <c r="D68" s="49"/>
      <c r="E68" s="131"/>
      <c r="F68" s="131"/>
      <c r="K68" s="49"/>
    </row>
    <row r="69" spans="3:11" ht="15">
      <c r="C69" s="49"/>
      <c r="D69" s="49"/>
      <c r="E69" s="131"/>
      <c r="F69" s="131"/>
      <c r="K69" s="49"/>
    </row>
    <row r="70" spans="3:11" ht="15">
      <c r="C70" s="49"/>
      <c r="D70" s="49"/>
      <c r="E70" s="131"/>
      <c r="F70" s="131"/>
      <c r="K70" s="49"/>
    </row>
    <row r="71" spans="3:11" ht="15">
      <c r="C71" s="49"/>
      <c r="D71" s="49"/>
      <c r="E71" s="131"/>
      <c r="F71" s="131"/>
      <c r="K71" s="49"/>
    </row>
    <row r="72" spans="3:11" ht="15">
      <c r="C72" s="49"/>
      <c r="D72" s="49"/>
      <c r="E72" s="131"/>
      <c r="F72" s="131"/>
      <c r="K72" s="49"/>
    </row>
    <row r="73" spans="3:11" ht="15">
      <c r="C73" s="49"/>
      <c r="D73" s="49"/>
      <c r="E73" s="131"/>
      <c r="F73" s="131"/>
      <c r="K73" s="49"/>
    </row>
    <row r="74" spans="3:11" ht="15">
      <c r="C74" s="49"/>
      <c r="D74" s="49"/>
      <c r="E74" s="131"/>
      <c r="F74" s="131"/>
      <c r="K74" s="49"/>
    </row>
    <row r="75" spans="3:11" ht="15">
      <c r="C75" s="49"/>
      <c r="D75" s="49"/>
      <c r="E75" s="131"/>
      <c r="F75" s="131"/>
      <c r="K75" s="49"/>
    </row>
    <row r="76" spans="3:11" ht="15">
      <c r="C76" s="49"/>
      <c r="D76" s="49"/>
      <c r="E76" s="131"/>
      <c r="F76" s="131"/>
      <c r="K76" s="49"/>
    </row>
    <row r="77" spans="3:11" ht="15">
      <c r="C77" s="49"/>
      <c r="D77" s="49"/>
      <c r="E77" s="131"/>
      <c r="F77" s="131"/>
      <c r="K77" s="49"/>
    </row>
    <row r="78" spans="3:11" ht="15">
      <c r="C78" s="49"/>
      <c r="D78" s="49"/>
      <c r="E78" s="131"/>
      <c r="F78" s="131"/>
      <c r="K78" s="49"/>
    </row>
    <row r="79" spans="3:11" ht="15">
      <c r="C79" s="49"/>
      <c r="D79" s="49"/>
      <c r="E79" s="131"/>
      <c r="F79" s="131"/>
      <c r="K79" s="49"/>
    </row>
    <row r="80" spans="3:11" ht="15">
      <c r="C80" s="49"/>
      <c r="D80" s="49"/>
      <c r="E80" s="131"/>
      <c r="F80" s="131"/>
      <c r="K80" s="49"/>
    </row>
    <row r="81" spans="3:11" ht="15">
      <c r="C81" s="49"/>
      <c r="D81" s="49"/>
      <c r="E81" s="131"/>
      <c r="F81" s="131"/>
      <c r="K81" s="49"/>
    </row>
    <row r="82" spans="3:11" ht="15">
      <c r="C82" s="49"/>
      <c r="D82" s="49"/>
      <c r="E82" s="131"/>
      <c r="F82" s="131"/>
      <c r="K82" s="49"/>
    </row>
    <row r="83" spans="3:11" ht="15">
      <c r="C83" s="49"/>
      <c r="D83" s="49"/>
      <c r="E83" s="131"/>
      <c r="F83" s="131"/>
      <c r="K83" s="49"/>
    </row>
    <row r="84" spans="3:11" ht="15">
      <c r="C84" s="49"/>
      <c r="D84" s="49"/>
      <c r="E84" s="131"/>
      <c r="F84" s="131"/>
      <c r="K84" s="49"/>
    </row>
    <row r="85" spans="3:11" ht="15">
      <c r="C85" s="49"/>
      <c r="D85" s="49"/>
      <c r="E85" s="131"/>
      <c r="F85" s="131"/>
      <c r="K85" s="49"/>
    </row>
    <row r="86" spans="3:11" ht="15">
      <c r="C86" s="49"/>
      <c r="D86" s="49"/>
      <c r="E86" s="131"/>
      <c r="F86" s="131"/>
      <c r="K86" s="49"/>
    </row>
    <row r="87" spans="3:11" ht="15">
      <c r="C87" s="49"/>
      <c r="D87" s="49"/>
      <c r="E87" s="131"/>
      <c r="F87" s="131"/>
      <c r="K87" s="49"/>
    </row>
    <row r="88" spans="3:11" ht="15">
      <c r="C88" s="49"/>
      <c r="D88" s="49"/>
      <c r="E88" s="131"/>
      <c r="F88" s="131"/>
      <c r="K88" s="49"/>
    </row>
    <row r="89" spans="3:11" ht="15">
      <c r="C89" s="49"/>
      <c r="D89" s="49"/>
      <c r="E89" s="131"/>
      <c r="F89" s="131"/>
      <c r="K89" s="49"/>
    </row>
    <row r="90" spans="3:11" ht="15">
      <c r="C90" s="49"/>
      <c r="D90" s="49"/>
      <c r="E90" s="131"/>
      <c r="F90" s="131"/>
      <c r="K90" s="49"/>
    </row>
    <row r="91" spans="3:11" ht="15">
      <c r="C91" s="49"/>
      <c r="D91" s="49"/>
      <c r="E91" s="131"/>
      <c r="F91" s="131"/>
      <c r="K91" s="49"/>
    </row>
    <row r="92" spans="3:11" ht="15">
      <c r="C92" s="49"/>
      <c r="D92" s="49"/>
      <c r="E92" s="131"/>
      <c r="F92" s="131"/>
      <c r="K92" s="49"/>
    </row>
    <row r="93" spans="3:11" ht="15">
      <c r="C93" s="49"/>
      <c r="D93" s="49"/>
      <c r="E93" s="131"/>
      <c r="F93" s="131"/>
      <c r="K93" s="49"/>
    </row>
    <row r="94" spans="3:11" ht="15">
      <c r="C94" s="49"/>
      <c r="D94" s="49"/>
      <c r="E94" s="131"/>
      <c r="F94" s="131"/>
      <c r="K94" s="49"/>
    </row>
    <row r="95" spans="3:11" ht="15">
      <c r="C95" s="49"/>
      <c r="D95" s="49"/>
      <c r="E95" s="131"/>
      <c r="F95" s="131"/>
      <c r="K95" s="49"/>
    </row>
    <row r="96" spans="3:11" ht="15">
      <c r="C96" s="49"/>
      <c r="D96" s="49"/>
      <c r="E96" s="131"/>
      <c r="F96" s="131"/>
      <c r="K96" s="49"/>
    </row>
    <row r="97" spans="3:11" ht="15">
      <c r="C97" s="49"/>
      <c r="D97" s="49"/>
      <c r="E97" s="131"/>
      <c r="F97" s="131"/>
      <c r="K97" s="49"/>
    </row>
    <row r="98" spans="3:11" ht="15">
      <c r="C98" s="49"/>
      <c r="D98" s="49"/>
      <c r="E98" s="131"/>
      <c r="F98" s="131"/>
      <c r="K98" s="49"/>
    </row>
    <row r="99" spans="3:11" ht="15">
      <c r="C99" s="49"/>
      <c r="D99" s="49"/>
      <c r="E99" s="131"/>
      <c r="F99" s="131"/>
      <c r="K99" s="49"/>
    </row>
    <row r="100" spans="3:11" ht="15">
      <c r="C100" s="49"/>
      <c r="D100" s="49"/>
      <c r="E100" s="131"/>
      <c r="F100" s="131"/>
      <c r="K100" s="49"/>
    </row>
    <row r="101" spans="3:11" ht="15">
      <c r="C101" s="49"/>
      <c r="D101" s="49"/>
      <c r="E101" s="131"/>
      <c r="F101" s="131"/>
      <c r="K101" s="49"/>
    </row>
    <row r="102" spans="3:11" ht="15">
      <c r="C102" s="49"/>
      <c r="D102" s="49"/>
      <c r="E102" s="131"/>
      <c r="F102" s="131"/>
      <c r="K102" s="49"/>
    </row>
    <row r="103" spans="3:11" ht="15">
      <c r="C103" s="49"/>
      <c r="D103" s="49"/>
      <c r="E103" s="131"/>
      <c r="F103" s="131"/>
      <c r="K103" s="49"/>
    </row>
    <row r="104" spans="3:11" ht="15">
      <c r="C104" s="49"/>
      <c r="D104" s="49"/>
      <c r="E104" s="131"/>
      <c r="F104" s="131"/>
      <c r="K104" s="49"/>
    </row>
    <row r="105" spans="3:11" ht="15">
      <c r="C105" s="49"/>
      <c r="D105" s="49"/>
      <c r="E105" s="131"/>
      <c r="F105" s="131"/>
      <c r="K105" s="49"/>
    </row>
    <row r="106" spans="3:11" ht="15">
      <c r="C106" s="49"/>
      <c r="D106" s="49"/>
      <c r="E106" s="131"/>
      <c r="F106" s="131"/>
      <c r="K106" s="49"/>
    </row>
    <row r="107" spans="3:11" ht="15">
      <c r="C107" s="49"/>
      <c r="D107" s="49"/>
      <c r="E107" s="131"/>
      <c r="F107" s="131"/>
      <c r="K107" s="49"/>
    </row>
    <row r="108" spans="3:11" ht="15">
      <c r="C108" s="49"/>
      <c r="D108" s="49"/>
      <c r="E108" s="131"/>
      <c r="F108" s="131"/>
      <c r="K108" s="49"/>
    </row>
    <row r="109" spans="3:11" ht="15">
      <c r="C109" s="49"/>
      <c r="D109" s="49"/>
      <c r="E109" s="131"/>
      <c r="F109" s="131"/>
      <c r="K109" s="49"/>
    </row>
    <row r="110" spans="3:11" ht="15">
      <c r="C110" s="49"/>
      <c r="D110" s="49"/>
      <c r="E110" s="131"/>
      <c r="F110" s="131"/>
      <c r="K110" s="49"/>
    </row>
    <row r="111" spans="3:11" ht="15">
      <c r="C111" s="49"/>
      <c r="D111" s="49"/>
      <c r="E111" s="131"/>
      <c r="F111" s="131"/>
      <c r="K111" s="49"/>
    </row>
    <row r="112" spans="3:11" ht="15">
      <c r="C112" s="49"/>
      <c r="D112" s="49"/>
      <c r="E112" s="131"/>
      <c r="F112" s="131"/>
      <c r="K112" s="49"/>
    </row>
    <row r="113" spans="3:11" ht="15">
      <c r="C113" s="49"/>
      <c r="D113" s="49"/>
      <c r="E113" s="131"/>
      <c r="F113" s="131"/>
      <c r="K113" s="49"/>
    </row>
    <row r="114" spans="3:11" ht="15">
      <c r="C114" s="49"/>
      <c r="D114" s="49"/>
      <c r="E114" s="131"/>
      <c r="F114" s="131"/>
      <c r="K114" s="49"/>
    </row>
    <row r="115" spans="3:11" ht="15">
      <c r="C115" s="49"/>
      <c r="D115" s="49"/>
      <c r="E115" s="131"/>
      <c r="F115" s="131"/>
      <c r="K115" s="49"/>
    </row>
    <row r="116" spans="3:11" ht="15">
      <c r="C116" s="49"/>
      <c r="D116" s="49"/>
      <c r="E116" s="131"/>
      <c r="F116" s="131"/>
      <c r="K116" s="49"/>
    </row>
    <row r="117" spans="3:11" ht="15">
      <c r="C117" s="49"/>
      <c r="D117" s="49"/>
      <c r="E117" s="131"/>
      <c r="F117" s="131"/>
      <c r="K117" s="49"/>
    </row>
    <row r="118" spans="3:11" ht="15">
      <c r="C118" s="49"/>
      <c r="D118" s="49"/>
      <c r="E118" s="131"/>
      <c r="F118" s="131"/>
      <c r="K118" s="49"/>
    </row>
    <row r="119" spans="3:11" ht="15">
      <c r="C119" s="49"/>
      <c r="D119" s="49"/>
      <c r="E119" s="131"/>
      <c r="F119" s="131"/>
      <c r="K119" s="49"/>
    </row>
    <row r="120" spans="3:11" ht="15">
      <c r="C120" s="49"/>
      <c r="D120" s="49"/>
      <c r="E120" s="131"/>
      <c r="F120" s="131"/>
      <c r="K120" s="49"/>
    </row>
    <row r="121" spans="3:11" ht="15">
      <c r="C121" s="49"/>
      <c r="D121" s="49"/>
      <c r="E121" s="131"/>
      <c r="F121" s="131"/>
      <c r="K121" s="49"/>
    </row>
    <row r="122" spans="3:11" ht="15">
      <c r="C122" s="49"/>
      <c r="D122" s="49"/>
      <c r="E122" s="131"/>
      <c r="F122" s="131"/>
      <c r="K122" s="49"/>
    </row>
    <row r="123" spans="3:11" ht="15">
      <c r="C123" s="49"/>
      <c r="D123" s="49"/>
      <c r="E123" s="131"/>
      <c r="F123" s="131"/>
      <c r="K123" s="49"/>
    </row>
    <row r="124" spans="3:11" ht="15">
      <c r="C124" s="49"/>
      <c r="D124" s="49"/>
      <c r="E124" s="131"/>
      <c r="F124" s="131"/>
      <c r="K124" s="49"/>
    </row>
    <row r="125" spans="3:11" ht="15">
      <c r="C125" s="49"/>
      <c r="D125" s="49"/>
      <c r="E125" s="131"/>
      <c r="F125" s="131"/>
      <c r="K125" s="49"/>
    </row>
    <row r="126" spans="3:11" ht="15">
      <c r="C126" s="49"/>
      <c r="D126" s="49"/>
      <c r="E126" s="131"/>
      <c r="F126" s="131"/>
      <c r="K126" s="49"/>
    </row>
    <row r="127" spans="3:11" ht="15">
      <c r="C127" s="49"/>
      <c r="D127" s="49"/>
      <c r="E127" s="131"/>
      <c r="F127" s="131"/>
      <c r="K127" s="49"/>
    </row>
    <row r="128" spans="3:11" ht="15">
      <c r="C128" s="49"/>
      <c r="D128" s="49"/>
      <c r="E128" s="131"/>
      <c r="F128" s="131"/>
      <c r="K128" s="49"/>
    </row>
    <row r="129" spans="3:11" ht="15">
      <c r="C129" s="49"/>
      <c r="D129" s="49"/>
      <c r="E129" s="131"/>
      <c r="F129" s="131"/>
      <c r="K129" s="49"/>
    </row>
    <row r="130" spans="3:11" ht="15">
      <c r="C130" s="49"/>
      <c r="D130" s="49"/>
      <c r="E130" s="131"/>
      <c r="F130" s="131"/>
      <c r="K130" s="49"/>
    </row>
    <row r="131" spans="3:11" ht="15">
      <c r="C131" s="49"/>
      <c r="D131" s="49"/>
      <c r="E131" s="131"/>
      <c r="F131" s="131"/>
      <c r="K131" s="49"/>
    </row>
    <row r="132" spans="3:11" ht="15">
      <c r="C132" s="49"/>
      <c r="D132" s="49"/>
      <c r="E132" s="131"/>
      <c r="F132" s="131"/>
      <c r="K132" s="49"/>
    </row>
    <row r="133" spans="3:11" ht="15">
      <c r="C133" s="49"/>
      <c r="D133" s="49"/>
      <c r="E133" s="131"/>
      <c r="F133" s="131"/>
      <c r="K133" s="49"/>
    </row>
    <row r="134" spans="3:11" ht="15">
      <c r="C134" s="49"/>
      <c r="D134" s="49"/>
      <c r="E134" s="131"/>
      <c r="F134" s="131"/>
      <c r="K134" s="49"/>
    </row>
    <row r="135" spans="3:11" ht="15">
      <c r="C135" s="49"/>
      <c r="D135" s="49"/>
      <c r="E135" s="131"/>
      <c r="F135" s="131"/>
      <c r="K135" s="49"/>
    </row>
    <row r="136" spans="3:11" ht="15">
      <c r="C136" s="49"/>
      <c r="D136" s="49"/>
      <c r="E136" s="131"/>
      <c r="F136" s="131"/>
      <c r="K136" s="49"/>
    </row>
    <row r="137" spans="3:11" ht="15">
      <c r="C137" s="49"/>
      <c r="D137" s="49"/>
      <c r="E137" s="131"/>
      <c r="F137" s="131"/>
      <c r="K137" s="49"/>
    </row>
    <row r="138" spans="3:11" ht="15">
      <c r="C138" s="49"/>
      <c r="D138" s="49"/>
      <c r="E138" s="131"/>
      <c r="F138" s="131"/>
      <c r="K138" s="49"/>
    </row>
    <row r="139" spans="3:11" ht="15">
      <c r="C139" s="49"/>
      <c r="D139" s="49"/>
      <c r="E139" s="131"/>
      <c r="F139" s="131"/>
      <c r="K139" s="49"/>
    </row>
    <row r="140" spans="3:11" ht="15">
      <c r="C140" s="49"/>
      <c r="D140" s="49"/>
      <c r="E140" s="131"/>
      <c r="F140" s="131"/>
      <c r="K140" s="49"/>
    </row>
    <row r="141" spans="3:11" ht="15">
      <c r="C141" s="49"/>
      <c r="D141" s="49"/>
      <c r="E141" s="131"/>
      <c r="F141" s="131"/>
      <c r="K141" s="49"/>
    </row>
    <row r="142" spans="3:11" ht="15">
      <c r="C142" s="49"/>
      <c r="D142" s="49"/>
      <c r="E142" s="131"/>
      <c r="F142" s="131"/>
      <c r="K142" s="49"/>
    </row>
    <row r="143" spans="3:11" ht="15">
      <c r="C143" s="49"/>
      <c r="D143" s="49"/>
      <c r="E143" s="131"/>
      <c r="F143" s="131"/>
      <c r="K143" s="49"/>
    </row>
    <row r="144" spans="3:11" ht="15">
      <c r="C144" s="49"/>
      <c r="D144" s="49"/>
      <c r="E144" s="131"/>
      <c r="F144" s="131"/>
      <c r="K144" s="49"/>
    </row>
    <row r="145" spans="3:11" ht="15">
      <c r="C145" s="49"/>
      <c r="D145" s="49"/>
      <c r="E145" s="131"/>
      <c r="F145" s="131"/>
      <c r="K145" s="49"/>
    </row>
    <row r="146" spans="3:11" ht="15">
      <c r="C146" s="49"/>
      <c r="D146" s="49"/>
      <c r="E146" s="131"/>
      <c r="F146" s="131"/>
      <c r="K146" s="49"/>
    </row>
    <row r="147" spans="3:11" ht="15">
      <c r="C147" s="49"/>
      <c r="D147" s="49"/>
      <c r="E147" s="131"/>
      <c r="F147" s="131"/>
      <c r="K147" s="49"/>
    </row>
    <row r="148" spans="3:11" ht="15">
      <c r="C148" s="49"/>
      <c r="D148" s="49"/>
      <c r="E148" s="131"/>
      <c r="F148" s="131"/>
      <c r="K148" s="49"/>
    </row>
    <row r="149" spans="3:11" ht="15">
      <c r="C149" s="49"/>
      <c r="D149" s="49"/>
      <c r="E149" s="131"/>
      <c r="F149" s="131"/>
      <c r="K149" s="49"/>
    </row>
    <row r="150" spans="3:11" ht="15">
      <c r="C150" s="49"/>
      <c r="D150" s="49"/>
      <c r="E150" s="131"/>
      <c r="F150" s="131"/>
      <c r="K150" s="49"/>
    </row>
    <row r="151" spans="3:11" ht="15">
      <c r="C151" s="49"/>
      <c r="D151" s="49"/>
      <c r="E151" s="131"/>
      <c r="F151" s="131"/>
      <c r="K151" s="49"/>
    </row>
    <row r="152" spans="3:11" ht="15">
      <c r="C152" s="49"/>
      <c r="D152" s="49"/>
      <c r="E152" s="131"/>
      <c r="F152" s="131"/>
      <c r="K152" s="49"/>
    </row>
    <row r="153" spans="3:11" ht="15">
      <c r="C153" s="49"/>
      <c r="D153" s="49"/>
      <c r="E153" s="131"/>
      <c r="F153" s="131"/>
      <c r="K153" s="49"/>
    </row>
    <row r="154" spans="3:11" ht="15">
      <c r="C154" s="49"/>
      <c r="D154" s="49"/>
      <c r="E154" s="131"/>
      <c r="F154" s="131"/>
      <c r="K154" s="49"/>
    </row>
    <row r="155" spans="3:11" ht="15">
      <c r="C155" s="49"/>
      <c r="D155" s="49"/>
      <c r="E155" s="131"/>
      <c r="F155" s="131"/>
      <c r="K155" s="49"/>
    </row>
    <row r="156" spans="3:11" ht="15">
      <c r="C156" s="49"/>
      <c r="D156" s="49"/>
      <c r="E156" s="131"/>
      <c r="F156" s="131"/>
      <c r="K156" s="49"/>
    </row>
    <row r="157" spans="3:11" ht="15">
      <c r="C157" s="49"/>
      <c r="D157" s="49"/>
      <c r="E157" s="131"/>
      <c r="F157" s="131"/>
      <c r="K157" s="49"/>
    </row>
    <row r="158" spans="3:11" ht="15">
      <c r="C158" s="49"/>
      <c r="D158" s="49"/>
      <c r="E158" s="131"/>
      <c r="F158" s="131"/>
      <c r="K158" s="49"/>
    </row>
    <row r="159" spans="3:11" ht="15">
      <c r="C159" s="49"/>
      <c r="D159" s="49"/>
      <c r="E159" s="131"/>
      <c r="F159" s="131"/>
      <c r="K159" s="49"/>
    </row>
    <row r="160" spans="3:11" ht="15">
      <c r="C160" s="49"/>
      <c r="D160" s="49"/>
      <c r="E160" s="131"/>
      <c r="F160" s="131"/>
      <c r="K160" s="49"/>
    </row>
    <row r="161" spans="3:11" ht="15">
      <c r="C161" s="49"/>
      <c r="D161" s="49"/>
      <c r="E161" s="131"/>
      <c r="F161" s="131"/>
      <c r="K161" s="49"/>
    </row>
    <row r="162" spans="3:11" ht="15">
      <c r="C162" s="49"/>
      <c r="D162" s="49"/>
      <c r="E162" s="131"/>
      <c r="F162" s="131"/>
      <c r="K162" s="49"/>
    </row>
    <row r="163" spans="3:11" ht="15">
      <c r="C163" s="49"/>
      <c r="D163" s="49"/>
      <c r="E163" s="131"/>
      <c r="F163" s="131"/>
      <c r="K163" s="49"/>
    </row>
    <row r="164" spans="3:11" ht="15">
      <c r="C164" s="49"/>
      <c r="D164" s="49"/>
      <c r="E164" s="131"/>
      <c r="F164" s="131"/>
      <c r="K164" s="49"/>
    </row>
    <row r="165" spans="3:11" ht="15">
      <c r="C165" s="49"/>
      <c r="D165" s="49"/>
      <c r="E165" s="131"/>
      <c r="F165" s="131"/>
      <c r="K165" s="49"/>
    </row>
    <row r="166" spans="3:11" ht="15">
      <c r="C166" s="49"/>
      <c r="D166" s="49"/>
      <c r="E166" s="131"/>
      <c r="F166" s="131"/>
      <c r="K166" s="49"/>
    </row>
    <row r="167" spans="3:11" ht="15">
      <c r="C167" s="49"/>
      <c r="D167" s="49"/>
      <c r="E167" s="131"/>
      <c r="F167" s="131"/>
      <c r="K167" s="49"/>
    </row>
    <row r="168" spans="3:11" ht="15">
      <c r="C168" s="49"/>
      <c r="D168" s="49"/>
      <c r="E168" s="131"/>
      <c r="F168" s="131"/>
      <c r="K168" s="49"/>
    </row>
    <row r="169" spans="3:11" ht="15">
      <c r="C169" s="49"/>
      <c r="D169" s="49"/>
      <c r="E169" s="131"/>
      <c r="F169" s="131"/>
      <c r="K169" s="49"/>
    </row>
    <row r="170" spans="3:11" ht="15">
      <c r="C170" s="49"/>
      <c r="D170" s="49"/>
      <c r="E170" s="131"/>
      <c r="F170" s="131"/>
      <c r="K170" s="49"/>
    </row>
    <row r="171" spans="3:11" ht="15">
      <c r="C171" s="49"/>
      <c r="D171" s="49"/>
      <c r="E171" s="131"/>
      <c r="F171" s="131"/>
      <c r="K171" s="49"/>
    </row>
    <row r="172" spans="3:11" ht="15">
      <c r="C172" s="49"/>
      <c r="D172" s="49"/>
      <c r="E172" s="131"/>
      <c r="F172" s="131"/>
      <c r="K172" s="49"/>
    </row>
    <row r="173" spans="3:11" ht="15">
      <c r="C173" s="49"/>
      <c r="D173" s="49"/>
      <c r="E173" s="131"/>
      <c r="F173" s="131"/>
      <c r="K173" s="49"/>
    </row>
    <row r="174" spans="3:11" ht="15">
      <c r="C174" s="49"/>
      <c r="D174" s="49"/>
      <c r="E174" s="131"/>
      <c r="F174" s="131"/>
      <c r="K174" s="49"/>
    </row>
    <row r="175" spans="3:11" ht="15">
      <c r="C175" s="49"/>
      <c r="D175" s="49"/>
      <c r="E175" s="131"/>
      <c r="F175" s="131"/>
      <c r="K175" s="49"/>
    </row>
    <row r="176" spans="3:11" ht="15">
      <c r="C176" s="49"/>
      <c r="D176" s="49"/>
      <c r="E176" s="131"/>
      <c r="F176" s="131"/>
      <c r="K176" s="49"/>
    </row>
    <row r="177" spans="3:11" ht="15">
      <c r="C177" s="49"/>
      <c r="D177" s="49"/>
      <c r="E177" s="131"/>
      <c r="F177" s="131"/>
      <c r="K177" s="49"/>
    </row>
    <row r="178" spans="3:11" ht="15">
      <c r="C178" s="49"/>
      <c r="D178" s="49"/>
      <c r="E178" s="131"/>
      <c r="F178" s="131"/>
      <c r="K178" s="49"/>
    </row>
    <row r="179" spans="3:11" ht="15">
      <c r="C179" s="49"/>
      <c r="D179" s="49"/>
      <c r="E179" s="131"/>
      <c r="F179" s="131"/>
      <c r="K179" s="49"/>
    </row>
    <row r="180" spans="3:11" ht="15">
      <c r="C180" s="49"/>
      <c r="D180" s="49"/>
      <c r="E180" s="131"/>
      <c r="F180" s="131"/>
      <c r="K180" s="49"/>
    </row>
    <row r="181" spans="3:11" ht="15">
      <c r="C181" s="49"/>
      <c r="D181" s="49"/>
      <c r="E181" s="131"/>
      <c r="F181" s="131"/>
      <c r="K181" s="49"/>
    </row>
    <row r="182" spans="3:11" ht="15">
      <c r="C182" s="49"/>
      <c r="D182" s="49"/>
      <c r="E182" s="131"/>
      <c r="F182" s="131"/>
      <c r="K182" s="49"/>
    </row>
    <row r="183" spans="3:11" ht="15">
      <c r="C183" s="49"/>
      <c r="D183" s="49"/>
      <c r="E183" s="131"/>
      <c r="F183" s="131"/>
      <c r="K183" s="49"/>
    </row>
    <row r="184" spans="3:11" ht="15">
      <c r="C184" s="49"/>
      <c r="D184" s="49"/>
      <c r="E184" s="131"/>
      <c r="F184" s="131"/>
      <c r="K184" s="49"/>
    </row>
    <row r="185" spans="3:11" ht="15">
      <c r="C185" s="49"/>
      <c r="D185" s="49"/>
      <c r="E185" s="131"/>
      <c r="F185" s="131"/>
      <c r="K185" s="49"/>
    </row>
    <row r="186" spans="3:11" ht="15">
      <c r="C186" s="49"/>
      <c r="D186" s="49"/>
      <c r="E186" s="131"/>
      <c r="F186" s="131"/>
      <c r="K186" s="49"/>
    </row>
    <row r="187" spans="3:11" ht="15">
      <c r="C187" s="49"/>
      <c r="D187" s="49"/>
      <c r="E187" s="131"/>
      <c r="F187" s="131"/>
      <c r="K187" s="49"/>
    </row>
    <row r="188" spans="3:11" ht="15">
      <c r="C188" s="49"/>
      <c r="D188" s="49"/>
      <c r="E188" s="131"/>
      <c r="F188" s="131"/>
      <c r="K188" s="49"/>
    </row>
    <row r="189" spans="3:11" ht="15">
      <c r="C189" s="49"/>
      <c r="D189" s="49"/>
      <c r="E189" s="131"/>
      <c r="F189" s="131"/>
      <c r="K189" s="49"/>
    </row>
    <row r="190" spans="3:11" ht="15">
      <c r="C190" s="49"/>
      <c r="D190" s="49"/>
      <c r="E190" s="131"/>
      <c r="F190" s="131"/>
      <c r="K190" s="49"/>
    </row>
    <row r="191" spans="3:11" ht="15">
      <c r="C191" s="49"/>
      <c r="D191" s="49"/>
      <c r="E191" s="131"/>
      <c r="F191" s="131"/>
      <c r="K191" s="49"/>
    </row>
    <row r="192" spans="3:11" ht="15">
      <c r="C192" s="49"/>
      <c r="D192" s="49"/>
      <c r="E192" s="131"/>
      <c r="F192" s="131"/>
      <c r="K192" s="49"/>
    </row>
    <row r="193" spans="3:11" ht="15">
      <c r="C193" s="49"/>
      <c r="D193" s="49"/>
      <c r="E193" s="131"/>
      <c r="F193" s="131"/>
      <c r="K193" s="49"/>
    </row>
    <row r="194" spans="3:11" ht="15">
      <c r="C194" s="49"/>
      <c r="D194" s="49"/>
      <c r="E194" s="131"/>
      <c r="F194" s="131"/>
      <c r="K194" s="49"/>
    </row>
    <row r="195" spans="3:11" ht="15">
      <c r="C195" s="49"/>
      <c r="D195" s="49"/>
      <c r="E195" s="131"/>
      <c r="F195" s="131"/>
      <c r="K195" s="49"/>
    </row>
    <row r="196" spans="3:11" ht="15">
      <c r="C196" s="49"/>
      <c r="D196" s="49"/>
      <c r="E196" s="131"/>
      <c r="F196" s="131"/>
      <c r="K196" s="49"/>
    </row>
    <row r="197" spans="3:11" ht="15">
      <c r="C197" s="49"/>
      <c r="D197" s="49"/>
      <c r="E197" s="131"/>
      <c r="F197" s="131"/>
      <c r="K197" s="49"/>
    </row>
    <row r="198" spans="3:11" ht="15">
      <c r="C198" s="49"/>
      <c r="D198" s="49"/>
      <c r="E198" s="131"/>
      <c r="F198" s="131"/>
      <c r="K198" s="49"/>
    </row>
    <row r="199" spans="3:11" ht="15">
      <c r="C199" s="49"/>
      <c r="D199" s="49"/>
      <c r="E199" s="131"/>
      <c r="F199" s="131"/>
      <c r="K199" s="49"/>
    </row>
    <row r="200" spans="3:11" ht="15">
      <c r="C200" s="49"/>
      <c r="D200" s="49"/>
      <c r="E200" s="131"/>
      <c r="F200" s="131"/>
      <c r="K200" s="49"/>
    </row>
    <row r="201" spans="3:11" ht="15">
      <c r="C201" s="49"/>
      <c r="D201" s="49"/>
      <c r="E201" s="131"/>
      <c r="F201" s="131"/>
      <c r="K201" s="49"/>
    </row>
    <row r="202" spans="3:11" ht="15">
      <c r="C202" s="49"/>
      <c r="D202" s="49"/>
      <c r="E202" s="131"/>
      <c r="F202" s="131"/>
      <c r="K202" s="49"/>
    </row>
    <row r="203" spans="3:11" ht="15">
      <c r="C203" s="49"/>
      <c r="D203" s="49"/>
      <c r="E203" s="131"/>
      <c r="F203" s="131"/>
      <c r="K203" s="49"/>
    </row>
    <row r="204" spans="3:11" ht="15">
      <c r="C204" s="49"/>
      <c r="D204" s="49"/>
      <c r="E204" s="131"/>
      <c r="F204" s="131"/>
      <c r="K204" s="49"/>
    </row>
    <row r="205" spans="3:11" ht="15">
      <c r="C205" s="49"/>
      <c r="D205" s="49"/>
      <c r="E205" s="131"/>
      <c r="F205" s="131"/>
      <c r="K205" s="49"/>
    </row>
    <row r="206" spans="3:11" ht="15">
      <c r="C206" s="49"/>
      <c r="D206" s="49"/>
      <c r="E206" s="131"/>
      <c r="F206" s="131"/>
      <c r="K206" s="49"/>
    </row>
    <row r="207" spans="3:11" ht="15">
      <c r="C207" s="49"/>
      <c r="D207" s="49"/>
      <c r="E207" s="131"/>
      <c r="F207" s="131"/>
      <c r="K207" s="49"/>
    </row>
    <row r="208" spans="3:11" ht="15">
      <c r="C208" s="49"/>
      <c r="D208" s="49"/>
      <c r="E208" s="131"/>
      <c r="F208" s="131"/>
      <c r="K208" s="49"/>
    </row>
    <row r="209" spans="3:11" ht="15">
      <c r="C209" s="49"/>
      <c r="D209" s="49"/>
      <c r="E209" s="131"/>
      <c r="F209" s="131"/>
      <c r="K209" s="49"/>
    </row>
    <row r="210" spans="3:11" ht="15">
      <c r="C210" s="49"/>
      <c r="D210" s="49"/>
      <c r="E210" s="131"/>
      <c r="F210" s="131"/>
      <c r="K210" s="49"/>
    </row>
    <row r="211" spans="3:11" ht="15">
      <c r="C211" s="49"/>
      <c r="D211" s="49"/>
      <c r="E211" s="131"/>
      <c r="F211" s="131"/>
      <c r="K211" s="49"/>
    </row>
    <row r="212" spans="3:11" ht="15">
      <c r="C212" s="49"/>
      <c r="D212" s="49"/>
      <c r="E212" s="131"/>
      <c r="F212" s="131"/>
      <c r="K212" s="49"/>
    </row>
    <row r="213" spans="3:11" ht="15">
      <c r="C213" s="49"/>
      <c r="D213" s="49"/>
      <c r="E213" s="131"/>
      <c r="F213" s="131"/>
      <c r="K213" s="49"/>
    </row>
    <row r="214" spans="3:11" ht="15">
      <c r="C214" s="49"/>
      <c r="D214" s="49"/>
      <c r="E214" s="131"/>
      <c r="F214" s="131"/>
      <c r="K214" s="49"/>
    </row>
    <row r="215" spans="3:11" ht="15">
      <c r="C215" s="49"/>
      <c r="D215" s="49"/>
      <c r="E215" s="131"/>
      <c r="F215" s="131"/>
      <c r="K215" s="49"/>
    </row>
    <row r="216" spans="3:11" ht="15">
      <c r="C216" s="49"/>
      <c r="D216" s="49"/>
      <c r="E216" s="131"/>
      <c r="F216" s="131"/>
      <c r="K216" s="49"/>
    </row>
    <row r="217" spans="3:11" ht="15">
      <c r="C217" s="49"/>
      <c r="D217" s="49"/>
      <c r="E217" s="131"/>
      <c r="F217" s="131"/>
      <c r="K217" s="49"/>
    </row>
    <row r="218" spans="3:11" ht="15">
      <c r="C218" s="49"/>
      <c r="D218" s="49"/>
      <c r="E218" s="131"/>
      <c r="F218" s="131"/>
      <c r="K218" s="49"/>
    </row>
    <row r="219" spans="3:11" ht="15">
      <c r="C219" s="49"/>
      <c r="D219" s="49"/>
      <c r="E219" s="131"/>
      <c r="F219" s="131"/>
      <c r="K219" s="49"/>
    </row>
    <row r="220" spans="3:11" ht="15">
      <c r="C220" s="49"/>
      <c r="D220" s="49"/>
      <c r="E220" s="131"/>
      <c r="F220" s="131"/>
      <c r="K220" s="49"/>
    </row>
    <row r="221" spans="3:11" ht="15">
      <c r="C221" s="49"/>
      <c r="D221" s="49"/>
      <c r="E221" s="131"/>
      <c r="F221" s="131"/>
      <c r="K221" s="49"/>
    </row>
    <row r="222" spans="3:11" ht="15">
      <c r="C222" s="49"/>
      <c r="D222" s="49"/>
      <c r="E222" s="131"/>
      <c r="F222" s="131"/>
      <c r="K222" s="49"/>
    </row>
    <row r="223" spans="3:11" ht="15">
      <c r="C223" s="49"/>
      <c r="D223" s="49"/>
      <c r="E223" s="131"/>
      <c r="F223" s="131"/>
      <c r="K223" s="49"/>
    </row>
    <row r="224" spans="3:11" ht="15">
      <c r="C224" s="49"/>
      <c r="D224" s="49"/>
      <c r="E224" s="131"/>
      <c r="F224" s="131"/>
      <c r="K224" s="49"/>
    </row>
    <row r="225" spans="3:11" ht="15">
      <c r="C225" s="49"/>
      <c r="D225" s="49"/>
      <c r="E225" s="131"/>
      <c r="F225" s="131"/>
      <c r="K225" s="49"/>
    </row>
    <row r="226" spans="3:11" ht="15">
      <c r="C226" s="49"/>
      <c r="D226" s="49"/>
      <c r="E226" s="131"/>
      <c r="F226" s="131"/>
      <c r="K226" s="49"/>
    </row>
    <row r="227" spans="3:11" ht="15">
      <c r="C227" s="49"/>
      <c r="D227" s="49"/>
      <c r="E227" s="131"/>
      <c r="F227" s="131"/>
      <c r="K227" s="49"/>
    </row>
    <row r="228" spans="3:11" ht="15">
      <c r="C228" s="49"/>
      <c r="D228" s="49"/>
      <c r="E228" s="131"/>
      <c r="F228" s="131"/>
      <c r="K228" s="49"/>
    </row>
    <row r="229" spans="3:11" ht="15">
      <c r="C229" s="49"/>
      <c r="D229" s="49"/>
      <c r="E229" s="131"/>
      <c r="F229" s="131"/>
      <c r="K229" s="49"/>
    </row>
    <row r="230" spans="3:11" ht="15">
      <c r="C230" s="49"/>
      <c r="D230" s="49"/>
      <c r="E230" s="131"/>
      <c r="F230" s="131"/>
      <c r="K230" s="49"/>
    </row>
    <row r="231" spans="3:11" ht="15">
      <c r="C231" s="49"/>
      <c r="D231" s="49"/>
      <c r="E231" s="131"/>
      <c r="F231" s="131"/>
      <c r="K231" s="49"/>
    </row>
    <row r="232" spans="3:11" ht="15">
      <c r="C232" s="49"/>
      <c r="D232" s="49"/>
      <c r="E232" s="131"/>
      <c r="F232" s="131"/>
      <c r="K232" s="49"/>
    </row>
    <row r="233" spans="3:11" ht="15">
      <c r="C233" s="49"/>
      <c r="D233" s="49"/>
      <c r="E233" s="131"/>
      <c r="F233" s="131"/>
      <c r="K233" s="49"/>
    </row>
    <row r="234" spans="3:11" ht="15">
      <c r="C234" s="49"/>
      <c r="D234" s="49"/>
      <c r="E234" s="131"/>
      <c r="F234" s="131"/>
      <c r="K234" s="49"/>
    </row>
    <row r="235" spans="3:11" ht="15">
      <c r="C235" s="49"/>
      <c r="D235" s="49"/>
      <c r="E235" s="131"/>
      <c r="F235" s="131"/>
      <c r="K235" s="49"/>
    </row>
    <row r="236" spans="3:11" ht="15">
      <c r="C236" s="49"/>
      <c r="D236" s="49"/>
      <c r="E236" s="131"/>
      <c r="F236" s="131"/>
      <c r="K236" s="49"/>
    </row>
    <row r="237" spans="3:11" ht="15">
      <c r="C237" s="49"/>
      <c r="D237" s="49"/>
      <c r="E237" s="131"/>
      <c r="F237" s="131"/>
      <c r="K237" s="49"/>
    </row>
    <row r="238" spans="3:11" ht="15">
      <c r="C238" s="49"/>
      <c r="D238" s="49"/>
      <c r="E238" s="131"/>
      <c r="F238" s="131"/>
      <c r="K238" s="49"/>
    </row>
    <row r="239" spans="3:11" ht="15">
      <c r="C239" s="49"/>
      <c r="D239" s="49"/>
      <c r="E239" s="131"/>
      <c r="F239" s="131"/>
      <c r="K239" s="49"/>
    </row>
    <row r="240" spans="3:11" ht="15">
      <c r="C240" s="49"/>
      <c r="D240" s="49"/>
      <c r="E240" s="131"/>
      <c r="F240" s="131"/>
      <c r="K240" s="49"/>
    </row>
    <row r="241" spans="3:11" ht="15">
      <c r="C241" s="49"/>
      <c r="D241" s="49"/>
      <c r="E241" s="131"/>
      <c r="F241" s="131"/>
      <c r="K241" s="49"/>
    </row>
    <row r="242" spans="3:11" ht="15">
      <c r="C242" s="49"/>
      <c r="D242" s="49"/>
      <c r="E242" s="131"/>
      <c r="F242" s="131"/>
      <c r="K242" s="49"/>
    </row>
    <row r="243" spans="3:11" ht="15">
      <c r="C243" s="49"/>
      <c r="D243" s="49"/>
      <c r="E243" s="131"/>
      <c r="F243" s="131"/>
      <c r="K243" s="49"/>
    </row>
    <row r="244" spans="3:11" ht="15">
      <c r="C244" s="49"/>
      <c r="D244" s="49"/>
      <c r="E244" s="131"/>
      <c r="F244" s="131"/>
      <c r="K244" s="49"/>
    </row>
    <row r="245" spans="3:11" ht="15">
      <c r="C245" s="49"/>
      <c r="D245" s="49"/>
      <c r="E245" s="131"/>
      <c r="F245" s="131"/>
      <c r="K245" s="49"/>
    </row>
    <row r="246" spans="3:11" ht="15">
      <c r="C246" s="49"/>
      <c r="D246" s="49"/>
      <c r="E246" s="131"/>
      <c r="F246" s="131"/>
      <c r="K246" s="49"/>
    </row>
    <row r="247" spans="3:11" ht="15">
      <c r="C247" s="49"/>
      <c r="D247" s="49"/>
      <c r="E247" s="131"/>
      <c r="F247" s="131"/>
      <c r="K247" s="49"/>
    </row>
    <row r="248" spans="3:11" ht="15">
      <c r="C248" s="49"/>
      <c r="D248" s="49"/>
      <c r="E248" s="131"/>
      <c r="F248" s="131"/>
      <c r="K248" s="49"/>
    </row>
    <row r="249" spans="3:11" ht="15">
      <c r="C249" s="49"/>
      <c r="D249" s="49"/>
      <c r="E249" s="131"/>
      <c r="F249" s="131"/>
      <c r="K249" s="49"/>
    </row>
    <row r="250" spans="3:11" ht="15">
      <c r="C250" s="49"/>
      <c r="D250" s="49"/>
      <c r="E250" s="131"/>
      <c r="F250" s="131"/>
      <c r="K250" s="49"/>
    </row>
    <row r="251" spans="3:11" ht="15">
      <c r="C251" s="49"/>
      <c r="D251" s="49"/>
      <c r="E251" s="131"/>
      <c r="F251" s="131"/>
      <c r="K251" s="49"/>
    </row>
    <row r="252" spans="3:11" ht="15">
      <c r="C252" s="49"/>
      <c r="D252" s="49"/>
      <c r="E252" s="131"/>
      <c r="F252" s="131"/>
      <c r="K252" s="49"/>
    </row>
    <row r="253" spans="3:11" ht="15">
      <c r="C253" s="49"/>
      <c r="D253" s="49"/>
      <c r="E253" s="131"/>
      <c r="F253" s="131"/>
      <c r="K253" s="49"/>
    </row>
    <row r="254" spans="3:11" ht="15">
      <c r="C254" s="49"/>
      <c r="D254" s="49"/>
      <c r="E254" s="131"/>
      <c r="F254" s="131"/>
      <c r="K254" s="49"/>
    </row>
    <row r="255" spans="3:11" ht="15">
      <c r="C255" s="49"/>
      <c r="D255" s="49"/>
      <c r="E255" s="131"/>
      <c r="F255" s="131"/>
      <c r="K255" s="49"/>
    </row>
    <row r="256" spans="3:11" ht="15">
      <c r="C256" s="49"/>
      <c r="D256" s="49"/>
      <c r="E256" s="131"/>
      <c r="F256" s="131"/>
      <c r="K256" s="49"/>
    </row>
    <row r="257" spans="3:11" ht="15">
      <c r="C257" s="49"/>
      <c r="D257" s="49"/>
      <c r="E257" s="131"/>
      <c r="F257" s="131"/>
      <c r="K257" s="49"/>
    </row>
    <row r="258" spans="3:11" ht="15">
      <c r="C258" s="49"/>
      <c r="D258" s="49"/>
      <c r="E258" s="131"/>
      <c r="F258" s="131"/>
      <c r="K258" s="49"/>
    </row>
    <row r="259" spans="3:11" ht="15">
      <c r="C259" s="49"/>
      <c r="D259" s="49"/>
      <c r="E259" s="131"/>
      <c r="F259" s="131"/>
      <c r="K259" s="49"/>
    </row>
    <row r="260" spans="3:11" ht="15">
      <c r="C260" s="49"/>
      <c r="D260" s="49"/>
      <c r="E260" s="131"/>
      <c r="F260" s="131"/>
      <c r="K260" s="49"/>
    </row>
    <row r="261" spans="3:11" ht="15">
      <c r="C261" s="49"/>
      <c r="D261" s="49"/>
      <c r="E261" s="131"/>
      <c r="F261" s="131"/>
      <c r="K261" s="49"/>
    </row>
    <row r="262" spans="3:11" ht="15">
      <c r="C262" s="49"/>
      <c r="D262" s="49"/>
      <c r="E262" s="131"/>
      <c r="F262" s="131"/>
      <c r="K262" s="49"/>
    </row>
    <row r="263" spans="3:11" ht="15">
      <c r="C263" s="49"/>
      <c r="D263" s="49"/>
      <c r="E263" s="131"/>
      <c r="F263" s="131"/>
      <c r="K263" s="49"/>
    </row>
    <row r="264" spans="3:11" ht="15">
      <c r="C264" s="49"/>
      <c r="D264" s="49"/>
      <c r="E264" s="131"/>
      <c r="F264" s="131"/>
      <c r="K264" s="49"/>
    </row>
    <row r="265" spans="3:11" ht="15">
      <c r="C265" s="49"/>
      <c r="D265" s="49"/>
      <c r="E265" s="131"/>
      <c r="F265" s="131"/>
      <c r="K265" s="49"/>
    </row>
    <row r="266" spans="3:11" ht="15">
      <c r="C266" s="49"/>
      <c r="D266" s="49"/>
      <c r="E266" s="131"/>
      <c r="F266" s="131"/>
      <c r="K266" s="49"/>
    </row>
    <row r="267" spans="3:11" ht="15">
      <c r="C267" s="49"/>
      <c r="D267" s="49"/>
      <c r="E267" s="131"/>
      <c r="F267" s="131"/>
      <c r="K267" s="49"/>
    </row>
    <row r="268" spans="3:11" ht="15">
      <c r="C268" s="49"/>
      <c r="D268" s="49"/>
      <c r="E268" s="131"/>
      <c r="F268" s="131"/>
      <c r="K268" s="49"/>
    </row>
    <row r="269" spans="3:11" ht="15">
      <c r="C269" s="49"/>
      <c r="D269" s="49"/>
      <c r="E269" s="131"/>
      <c r="F269" s="131"/>
      <c r="K269" s="49"/>
    </row>
    <row r="270" spans="3:11" ht="15">
      <c r="C270" s="49"/>
      <c r="D270" s="49"/>
      <c r="E270" s="131"/>
      <c r="F270" s="131"/>
      <c r="K270" s="49"/>
    </row>
    <row r="271" spans="3:11" ht="15">
      <c r="C271" s="49"/>
      <c r="D271" s="49"/>
      <c r="E271" s="131"/>
      <c r="F271" s="131"/>
      <c r="K271" s="49"/>
    </row>
    <row r="272" spans="3:11" ht="15">
      <c r="C272" s="49"/>
      <c r="D272" s="49"/>
      <c r="E272" s="131"/>
      <c r="F272" s="131"/>
      <c r="K272" s="49"/>
    </row>
    <row r="273" spans="3:11" ht="15">
      <c r="C273" s="49"/>
      <c r="D273" s="49"/>
      <c r="E273" s="131"/>
      <c r="F273" s="131"/>
      <c r="K273" s="49"/>
    </row>
    <row r="274" spans="3:11" ht="15">
      <c r="C274" s="49"/>
      <c r="D274" s="49"/>
      <c r="E274" s="131"/>
      <c r="F274" s="131"/>
      <c r="K274" s="49"/>
    </row>
    <row r="275" spans="3:11" ht="15">
      <c r="C275" s="49"/>
      <c r="D275" s="49"/>
      <c r="E275" s="131"/>
      <c r="F275" s="131"/>
      <c r="K275" s="49"/>
    </row>
    <row r="276" spans="3:11" ht="15">
      <c r="C276" s="49"/>
      <c r="D276" s="49"/>
      <c r="E276" s="131"/>
      <c r="F276" s="131"/>
      <c r="K276" s="49"/>
    </row>
    <row r="277" spans="3:11" ht="15">
      <c r="C277" s="49"/>
      <c r="D277" s="49"/>
      <c r="E277" s="131"/>
      <c r="F277" s="131"/>
      <c r="K277" s="49"/>
    </row>
    <row r="278" spans="3:11" ht="15">
      <c r="C278" s="49"/>
      <c r="D278" s="49"/>
      <c r="E278" s="131"/>
      <c r="F278" s="131"/>
      <c r="K278" s="49"/>
    </row>
    <row r="279" spans="3:11" ht="15">
      <c r="C279" s="49"/>
      <c r="D279" s="49"/>
      <c r="E279" s="131"/>
      <c r="F279" s="131"/>
      <c r="K279" s="49"/>
    </row>
    <row r="280" spans="3:11" ht="15">
      <c r="C280" s="49"/>
      <c r="D280" s="49"/>
      <c r="E280" s="131"/>
      <c r="F280" s="131"/>
      <c r="K280" s="49"/>
    </row>
    <row r="281" spans="3:11" ht="15">
      <c r="C281" s="49"/>
      <c r="D281" s="49"/>
      <c r="E281" s="131"/>
      <c r="F281" s="131"/>
      <c r="K281" s="49"/>
    </row>
    <row r="282" spans="3:11" ht="15">
      <c r="C282" s="49"/>
      <c r="D282" s="49"/>
      <c r="E282" s="131"/>
      <c r="F282" s="131"/>
      <c r="K282" s="49"/>
    </row>
    <row r="283" spans="3:11" ht="15">
      <c r="C283" s="49"/>
      <c r="D283" s="49"/>
      <c r="E283" s="131"/>
      <c r="F283" s="131"/>
      <c r="K283" s="49"/>
    </row>
    <row r="284" spans="3:11" ht="15">
      <c r="C284" s="49"/>
      <c r="D284" s="49"/>
      <c r="E284" s="131"/>
      <c r="F284" s="131"/>
      <c r="K284" s="49"/>
    </row>
    <row r="285" spans="3:11" ht="15">
      <c r="C285" s="49"/>
      <c r="D285" s="49"/>
      <c r="E285" s="131"/>
      <c r="F285" s="131"/>
      <c r="K285" s="49"/>
    </row>
    <row r="286" spans="3:11" ht="15">
      <c r="C286" s="49"/>
      <c r="D286" s="49"/>
      <c r="E286" s="131"/>
      <c r="F286" s="131"/>
      <c r="K286" s="49"/>
    </row>
    <row r="287" spans="3:11" ht="15">
      <c r="C287" s="49"/>
      <c r="D287" s="49"/>
      <c r="E287" s="131"/>
      <c r="F287" s="131"/>
      <c r="K287" s="49"/>
    </row>
    <row r="288" spans="3:11" ht="15">
      <c r="C288" s="49"/>
      <c r="D288" s="49"/>
      <c r="E288" s="131"/>
      <c r="F288" s="131"/>
      <c r="K288" s="49"/>
    </row>
    <row r="289" spans="3:11" ht="15">
      <c r="C289" s="49"/>
      <c r="D289" s="49"/>
      <c r="E289" s="131"/>
      <c r="F289" s="131"/>
      <c r="K289" s="49"/>
    </row>
    <row r="290" spans="3:11" ht="15">
      <c r="C290" s="49"/>
      <c r="D290" s="49"/>
      <c r="E290" s="131"/>
      <c r="F290" s="131"/>
      <c r="K290" s="49"/>
    </row>
    <row r="291" spans="3:11" ht="15">
      <c r="C291" s="49"/>
      <c r="D291" s="49"/>
      <c r="E291" s="131"/>
      <c r="F291" s="131"/>
      <c r="K291" s="49"/>
    </row>
    <row r="292" spans="3:11" ht="15">
      <c r="C292" s="49"/>
      <c r="D292" s="49"/>
      <c r="E292" s="131"/>
      <c r="F292" s="131"/>
      <c r="K292" s="49"/>
    </row>
    <row r="293" spans="3:11" ht="15">
      <c r="C293" s="49"/>
      <c r="D293" s="49"/>
      <c r="E293" s="131"/>
      <c r="F293" s="131"/>
      <c r="K293" s="49"/>
    </row>
    <row r="294" spans="3:11" ht="15">
      <c r="C294" s="49"/>
      <c r="D294" s="49"/>
      <c r="E294" s="131"/>
      <c r="F294" s="131"/>
      <c r="K294" s="49"/>
    </row>
    <row r="295" spans="3:11" ht="15">
      <c r="C295" s="49"/>
      <c r="D295" s="49"/>
      <c r="E295" s="131"/>
      <c r="F295" s="131"/>
      <c r="K295" s="49"/>
    </row>
    <row r="296" spans="3:11" ht="15">
      <c r="C296" s="49"/>
      <c r="D296" s="49"/>
      <c r="E296" s="131"/>
      <c r="F296" s="131"/>
      <c r="K296" s="49"/>
    </row>
    <row r="297" spans="3:11" ht="15">
      <c r="C297" s="49"/>
      <c r="D297" s="49"/>
      <c r="E297" s="131"/>
      <c r="F297" s="131"/>
      <c r="K297" s="49"/>
    </row>
    <row r="298" spans="3:11" ht="15">
      <c r="C298" s="49"/>
      <c r="D298" s="49"/>
      <c r="E298" s="131"/>
      <c r="F298" s="131"/>
      <c r="K298" s="49"/>
    </row>
    <row r="299" spans="3:11" ht="15">
      <c r="C299" s="49"/>
      <c r="D299" s="49"/>
      <c r="E299" s="131"/>
      <c r="F299" s="131"/>
      <c r="K299" s="49"/>
    </row>
    <row r="300" spans="3:11" ht="15">
      <c r="C300" s="49"/>
      <c r="D300" s="49"/>
      <c r="E300" s="131"/>
      <c r="F300" s="131"/>
      <c r="K300" s="49"/>
    </row>
    <row r="301" spans="3:11" ht="15">
      <c r="C301" s="49"/>
      <c r="D301" s="49"/>
      <c r="E301" s="131"/>
      <c r="F301" s="131"/>
      <c r="K301" s="49"/>
    </row>
    <row r="302" spans="3:11" ht="15">
      <c r="C302" s="49"/>
      <c r="D302" s="49"/>
      <c r="E302" s="131"/>
      <c r="F302" s="131"/>
      <c r="K302" s="49"/>
    </row>
    <row r="303" spans="3:11" ht="15">
      <c r="C303" s="49"/>
      <c r="D303" s="49"/>
      <c r="E303" s="131"/>
      <c r="F303" s="131"/>
      <c r="K303" s="49"/>
    </row>
    <row r="304" spans="3:11" ht="15">
      <c r="C304" s="49"/>
      <c r="D304" s="49"/>
      <c r="E304" s="131"/>
      <c r="F304" s="131"/>
      <c r="K304" s="49"/>
    </row>
    <row r="305" spans="3:11" ht="15">
      <c r="C305" s="49"/>
      <c r="D305" s="49"/>
      <c r="E305" s="131"/>
      <c r="F305" s="131"/>
      <c r="K305" s="49"/>
    </row>
    <row r="306" spans="3:11" ht="15">
      <c r="C306" s="49"/>
      <c r="D306" s="49"/>
      <c r="E306" s="131"/>
      <c r="F306" s="131"/>
      <c r="K306" s="49"/>
    </row>
    <row r="307" spans="3:11" ht="15">
      <c r="C307" s="49"/>
      <c r="D307" s="49"/>
      <c r="E307" s="131"/>
      <c r="F307" s="131"/>
      <c r="K307" s="49"/>
    </row>
    <row r="308" spans="3:11" ht="15">
      <c r="C308" s="49"/>
      <c r="D308" s="49"/>
      <c r="E308" s="131"/>
      <c r="F308" s="131"/>
      <c r="K308" s="49"/>
    </row>
    <row r="309" spans="3:11" ht="15">
      <c r="C309" s="49"/>
      <c r="D309" s="49"/>
      <c r="E309" s="131"/>
      <c r="F309" s="131"/>
      <c r="K309" s="49"/>
    </row>
    <row r="310" spans="3:11" ht="15">
      <c r="C310" s="49"/>
      <c r="D310" s="49"/>
      <c r="E310" s="131"/>
      <c r="F310" s="131"/>
      <c r="K310" s="49"/>
    </row>
    <row r="311" spans="3:11" ht="15">
      <c r="C311" s="49"/>
      <c r="D311" s="49"/>
      <c r="E311" s="131"/>
      <c r="F311" s="131"/>
      <c r="K311" s="49"/>
    </row>
    <row r="312" spans="3:11" ht="15">
      <c r="C312" s="49"/>
      <c r="D312" s="49"/>
      <c r="E312" s="131"/>
      <c r="F312" s="131"/>
      <c r="K312" s="49"/>
    </row>
    <row r="313" spans="3:11" ht="15">
      <c r="C313" s="49"/>
      <c r="D313" s="49"/>
      <c r="E313" s="131"/>
      <c r="F313" s="131"/>
      <c r="K313" s="49"/>
    </row>
    <row r="314" spans="3:11" ht="15">
      <c r="C314" s="49"/>
      <c r="D314" s="49"/>
      <c r="E314" s="131"/>
      <c r="F314" s="131"/>
      <c r="K314" s="49"/>
    </row>
    <row r="315" spans="3:11" ht="15">
      <c r="C315" s="49"/>
      <c r="D315" s="49"/>
      <c r="E315" s="131"/>
      <c r="F315" s="131"/>
      <c r="K315" s="49"/>
    </row>
    <row r="316" spans="3:11" ht="15">
      <c r="C316" s="49"/>
      <c r="D316" s="49"/>
      <c r="E316" s="131"/>
      <c r="F316" s="131"/>
      <c r="K316" s="49"/>
    </row>
    <row r="317" spans="3:11" ht="15">
      <c r="C317" s="49"/>
      <c r="D317" s="49"/>
      <c r="E317" s="131"/>
      <c r="F317" s="131"/>
      <c r="K317" s="49"/>
    </row>
    <row r="318" spans="3:11" ht="15">
      <c r="C318" s="49"/>
      <c r="D318" s="49"/>
      <c r="E318" s="131"/>
      <c r="F318" s="131"/>
      <c r="K318" s="49"/>
    </row>
    <row r="319" spans="3:11" ht="15">
      <c r="C319" s="49"/>
      <c r="D319" s="49"/>
      <c r="E319" s="131"/>
      <c r="F319" s="131"/>
      <c r="K319" s="49"/>
    </row>
    <row r="320" spans="3:11" ht="15">
      <c r="C320" s="49"/>
      <c r="D320" s="49"/>
      <c r="E320" s="131"/>
      <c r="F320" s="131"/>
      <c r="K320" s="49"/>
    </row>
    <row r="321" spans="3:11" ht="15">
      <c r="C321" s="49"/>
      <c r="D321" s="49"/>
      <c r="E321" s="131"/>
      <c r="F321" s="131"/>
      <c r="K321" s="49"/>
    </row>
    <row r="322" spans="3:11" ht="15">
      <c r="C322" s="49"/>
      <c r="D322" s="49"/>
      <c r="E322" s="131"/>
      <c r="F322" s="131"/>
      <c r="K322" s="49"/>
    </row>
    <row r="323" spans="3:11" ht="15">
      <c r="C323" s="49"/>
      <c r="D323" s="49"/>
      <c r="E323" s="131"/>
      <c r="F323" s="131"/>
      <c r="K323" s="49"/>
    </row>
    <row r="324" spans="3:11" ht="15">
      <c r="C324" s="49"/>
      <c r="D324" s="49"/>
      <c r="E324" s="131"/>
      <c r="F324" s="131"/>
      <c r="K324" s="49"/>
    </row>
    <row r="325" spans="3:11" ht="15">
      <c r="C325" s="49"/>
      <c r="D325" s="49"/>
      <c r="E325" s="131"/>
      <c r="F325" s="131"/>
      <c r="K325" s="49"/>
    </row>
    <row r="326" spans="3:11" ht="15">
      <c r="C326" s="49"/>
      <c r="D326" s="49"/>
      <c r="E326" s="131"/>
      <c r="F326" s="131"/>
      <c r="K326" s="49"/>
    </row>
    <row r="327" spans="3:11" ht="15">
      <c r="C327" s="49"/>
      <c r="D327" s="49"/>
      <c r="E327" s="131"/>
      <c r="F327" s="131"/>
      <c r="K327" s="49"/>
    </row>
    <row r="328" spans="3:11" ht="15">
      <c r="C328" s="49"/>
      <c r="D328" s="49"/>
      <c r="E328" s="131"/>
      <c r="F328" s="131"/>
      <c r="K328" s="49"/>
    </row>
    <row r="329" spans="3:11" ht="15">
      <c r="C329" s="49"/>
      <c r="D329" s="49"/>
      <c r="E329" s="131"/>
      <c r="F329" s="131"/>
      <c r="K329" s="49"/>
    </row>
    <row r="330" spans="3:11" ht="15">
      <c r="C330" s="49"/>
      <c r="D330" s="49"/>
      <c r="E330" s="131"/>
      <c r="F330" s="131"/>
      <c r="K330" s="49"/>
    </row>
    <row r="331" spans="3:11" ht="15">
      <c r="C331" s="49"/>
      <c r="D331" s="49"/>
      <c r="E331" s="131"/>
      <c r="F331" s="131"/>
      <c r="K331" s="49"/>
    </row>
    <row r="332" spans="3:11" ht="15">
      <c r="C332" s="49"/>
      <c r="D332" s="49"/>
      <c r="E332" s="131"/>
      <c r="F332" s="131"/>
      <c r="K332" s="49"/>
    </row>
    <row r="333" spans="3:11" ht="15">
      <c r="C333" s="49"/>
      <c r="D333" s="49"/>
      <c r="E333" s="131"/>
      <c r="F333" s="131"/>
      <c r="K333" s="49"/>
    </row>
    <row r="334" spans="3:11" ht="15">
      <c r="C334" s="49"/>
      <c r="D334" s="49"/>
      <c r="E334" s="131"/>
      <c r="F334" s="131"/>
      <c r="K334" s="49"/>
    </row>
    <row r="335" spans="3:11" ht="15">
      <c r="C335" s="49"/>
      <c r="D335" s="49"/>
      <c r="E335" s="131"/>
      <c r="F335" s="131"/>
      <c r="K335" s="49"/>
    </row>
    <row r="336" spans="3:11" ht="15">
      <c r="C336" s="49"/>
      <c r="D336" s="49"/>
      <c r="E336" s="131"/>
      <c r="F336" s="131"/>
      <c r="K336" s="49"/>
    </row>
    <row r="337" spans="3:11" ht="15">
      <c r="C337" s="49"/>
      <c r="D337" s="49"/>
      <c r="E337" s="131"/>
      <c r="F337" s="131"/>
      <c r="K337" s="49"/>
    </row>
    <row r="338" spans="3:11" ht="15">
      <c r="C338" s="49"/>
      <c r="D338" s="49"/>
      <c r="E338" s="131"/>
      <c r="F338" s="131"/>
      <c r="K338" s="49"/>
    </row>
    <row r="339" spans="3:11" ht="15">
      <c r="C339" s="49"/>
      <c r="D339" s="49"/>
      <c r="E339" s="131"/>
      <c r="F339" s="131"/>
      <c r="K339" s="49"/>
    </row>
    <row r="340" spans="3:11" ht="15">
      <c r="C340" s="49"/>
      <c r="D340" s="49"/>
      <c r="E340" s="131"/>
      <c r="F340" s="131"/>
      <c r="K340" s="49"/>
    </row>
    <row r="341" spans="3:11" ht="15">
      <c r="C341" s="49"/>
      <c r="D341" s="49"/>
      <c r="E341" s="131"/>
      <c r="F341" s="131"/>
      <c r="K341" s="49"/>
    </row>
    <row r="342" spans="3:11" ht="15">
      <c r="C342" s="49"/>
      <c r="D342" s="49"/>
      <c r="E342" s="131"/>
      <c r="F342" s="131"/>
      <c r="K342" s="49"/>
    </row>
    <row r="343" spans="3:11" ht="15">
      <c r="C343" s="49"/>
      <c r="D343" s="49"/>
      <c r="E343" s="131"/>
      <c r="F343" s="131"/>
      <c r="K343" s="49"/>
    </row>
    <row r="344" spans="3:11" ht="15">
      <c r="C344" s="49"/>
      <c r="D344" s="49"/>
      <c r="E344" s="131"/>
      <c r="F344" s="131"/>
      <c r="K344" s="49"/>
    </row>
    <row r="345" spans="3:11" ht="15">
      <c r="C345" s="49"/>
      <c r="D345" s="49"/>
      <c r="E345" s="131"/>
      <c r="F345" s="131"/>
      <c r="K345" s="49"/>
    </row>
    <row r="346" spans="3:11" ht="15">
      <c r="C346" s="49"/>
      <c r="D346" s="49"/>
      <c r="E346" s="131"/>
      <c r="F346" s="131"/>
      <c r="K346" s="49"/>
    </row>
    <row r="347" spans="3:11" ht="15">
      <c r="C347" s="49"/>
      <c r="D347" s="49"/>
      <c r="E347" s="131"/>
      <c r="F347" s="131"/>
      <c r="K347" s="49"/>
    </row>
    <row r="348" spans="3:11" ht="15">
      <c r="C348" s="49"/>
      <c r="D348" s="49"/>
      <c r="E348" s="131"/>
      <c r="F348" s="131"/>
      <c r="K348" s="49"/>
    </row>
    <row r="349" spans="3:11" ht="15">
      <c r="C349" s="49"/>
      <c r="D349" s="49"/>
      <c r="E349" s="131"/>
      <c r="F349" s="131"/>
      <c r="K349" s="49"/>
    </row>
    <row r="350" spans="3:11" ht="15">
      <c r="C350" s="49"/>
      <c r="D350" s="49"/>
      <c r="E350" s="131"/>
      <c r="F350" s="131"/>
      <c r="K350" s="49"/>
    </row>
    <row r="351" spans="3:11" ht="15">
      <c r="C351" s="49"/>
      <c r="D351" s="49"/>
      <c r="E351" s="131"/>
      <c r="F351" s="131"/>
      <c r="K351" s="49"/>
    </row>
    <row r="352" spans="3:11" ht="15">
      <c r="C352" s="49"/>
      <c r="D352" s="49"/>
      <c r="E352" s="131"/>
      <c r="F352" s="131"/>
      <c r="K352" s="49"/>
    </row>
    <row r="353" spans="3:11" ht="15">
      <c r="C353" s="49"/>
      <c r="D353" s="49"/>
      <c r="E353" s="131"/>
      <c r="F353" s="131"/>
      <c r="K353" s="49"/>
    </row>
    <row r="354" spans="3:11" ht="15">
      <c r="C354" s="49"/>
      <c r="D354" s="49"/>
      <c r="E354" s="131"/>
      <c r="F354" s="131"/>
      <c r="K354" s="49"/>
    </row>
    <row r="355" spans="3:11" ht="15">
      <c r="C355" s="49"/>
      <c r="D355" s="49"/>
      <c r="E355" s="131"/>
      <c r="F355" s="131"/>
      <c r="K355" s="49"/>
    </row>
    <row r="356" spans="3:11" ht="15">
      <c r="C356" s="49"/>
      <c r="D356" s="49"/>
      <c r="E356" s="131"/>
      <c r="F356" s="131"/>
      <c r="K356" s="49"/>
    </row>
    <row r="357" spans="3:11" ht="15">
      <c r="C357" s="49"/>
      <c r="D357" s="49"/>
      <c r="E357" s="131"/>
      <c r="F357" s="131"/>
      <c r="K357" s="49"/>
    </row>
    <row r="358" spans="3:11" ht="15">
      <c r="C358" s="49"/>
      <c r="D358" s="49"/>
      <c r="E358" s="131"/>
      <c r="F358" s="131"/>
      <c r="K358" s="49"/>
    </row>
    <row r="359" spans="3:11" ht="15">
      <c r="C359" s="49"/>
      <c r="D359" s="49"/>
      <c r="E359" s="131"/>
      <c r="F359" s="131"/>
      <c r="K359" s="49"/>
    </row>
    <row r="360" spans="3:11" ht="15">
      <c r="C360" s="49"/>
      <c r="D360" s="49"/>
      <c r="E360" s="131"/>
      <c r="F360" s="131"/>
      <c r="K360" s="49"/>
    </row>
    <row r="361" spans="3:11" ht="15">
      <c r="C361" s="49"/>
      <c r="D361" s="49"/>
      <c r="E361" s="131"/>
      <c r="F361" s="131"/>
      <c r="K361" s="49"/>
    </row>
    <row r="362" spans="3:11" ht="15">
      <c r="C362" s="49"/>
      <c r="D362" s="49"/>
      <c r="E362" s="131"/>
      <c r="F362" s="131"/>
      <c r="K362" s="49"/>
    </row>
    <row r="363" spans="3:11" ht="15">
      <c r="C363" s="49"/>
      <c r="D363" s="49"/>
      <c r="E363" s="131"/>
      <c r="F363" s="131"/>
      <c r="K363" s="49"/>
    </row>
    <row r="364" spans="3:11" ht="15">
      <c r="C364" s="49"/>
      <c r="D364" s="49"/>
      <c r="E364" s="131"/>
      <c r="F364" s="131"/>
      <c r="K364" s="49"/>
    </row>
    <row r="365" spans="3:11" ht="15">
      <c r="C365" s="49"/>
      <c r="D365" s="49"/>
      <c r="E365" s="131"/>
      <c r="F365" s="131"/>
      <c r="K365" s="49"/>
    </row>
    <row r="366" spans="3:11" ht="15">
      <c r="C366" s="49"/>
      <c r="D366" s="49"/>
      <c r="E366" s="131"/>
      <c r="F366" s="131"/>
      <c r="K366" s="49"/>
    </row>
    <row r="367" spans="3:11" ht="15">
      <c r="C367" s="49"/>
      <c r="D367" s="49"/>
      <c r="E367" s="131"/>
      <c r="F367" s="131"/>
      <c r="K367" s="49"/>
    </row>
    <row r="368" spans="3:11" ht="15">
      <c r="C368" s="49"/>
      <c r="D368" s="49"/>
      <c r="E368" s="131"/>
      <c r="F368" s="131"/>
      <c r="K368" s="49"/>
    </row>
    <row r="369" spans="3:11" ht="15">
      <c r="C369" s="49"/>
      <c r="D369" s="49"/>
      <c r="E369" s="131"/>
      <c r="F369" s="131"/>
      <c r="K369" s="49"/>
    </row>
    <row r="370" spans="3:11" ht="15">
      <c r="C370" s="49"/>
      <c r="D370" s="49"/>
      <c r="E370" s="131"/>
      <c r="F370" s="131"/>
      <c r="K370" s="49"/>
    </row>
    <row r="371" spans="3:11" ht="15">
      <c r="C371" s="49"/>
      <c r="D371" s="49"/>
      <c r="E371" s="131"/>
      <c r="F371" s="131"/>
      <c r="K371" s="49"/>
    </row>
    <row r="372" spans="3:11" ht="15">
      <c r="C372" s="49"/>
      <c r="D372" s="49"/>
      <c r="E372" s="131"/>
      <c r="F372" s="131"/>
      <c r="K372" s="49"/>
    </row>
    <row r="373" spans="3:11" ht="15">
      <c r="C373" s="49"/>
      <c r="D373" s="49"/>
      <c r="E373" s="131"/>
      <c r="F373" s="131"/>
      <c r="K373" s="49"/>
    </row>
    <row r="374" spans="3:11" ht="15">
      <c r="C374" s="49"/>
      <c r="D374" s="49"/>
      <c r="E374" s="131"/>
      <c r="F374" s="131"/>
      <c r="K374" s="49"/>
    </row>
    <row r="375" spans="3:11" ht="15">
      <c r="C375" s="49"/>
      <c r="D375" s="49"/>
      <c r="E375" s="131"/>
      <c r="F375" s="131"/>
      <c r="K375" s="49"/>
    </row>
    <row r="376" spans="3:11" ht="15">
      <c r="C376" s="49"/>
      <c r="D376" s="49"/>
      <c r="E376" s="131"/>
      <c r="F376" s="131"/>
      <c r="K376" s="49"/>
    </row>
    <row r="377" spans="3:11" ht="15">
      <c r="C377" s="49"/>
      <c r="D377" s="49"/>
      <c r="E377" s="131"/>
      <c r="F377" s="131"/>
      <c r="K377" s="49"/>
    </row>
    <row r="378" spans="3:11" ht="15">
      <c r="C378" s="49"/>
      <c r="D378" s="49"/>
      <c r="E378" s="131"/>
      <c r="F378" s="131"/>
      <c r="K378" s="49"/>
    </row>
    <row r="379" spans="3:11" ht="15">
      <c r="C379" s="49"/>
      <c r="D379" s="49"/>
      <c r="E379" s="131"/>
      <c r="F379" s="131"/>
      <c r="K379" s="49"/>
    </row>
    <row r="380" spans="3:11" ht="15">
      <c r="C380" s="49"/>
      <c r="D380" s="49"/>
      <c r="E380" s="131"/>
      <c r="F380" s="131"/>
      <c r="K380" s="49"/>
    </row>
    <row r="381" spans="3:11" ht="15">
      <c r="C381" s="49"/>
      <c r="D381" s="49"/>
      <c r="E381" s="131"/>
      <c r="F381" s="131"/>
      <c r="K381" s="49"/>
    </row>
    <row r="382" spans="3:11" ht="15">
      <c r="C382" s="49"/>
      <c r="D382" s="49"/>
      <c r="E382" s="131"/>
      <c r="F382" s="131"/>
      <c r="K382" s="49"/>
    </row>
    <row r="383" spans="3:11" ht="15">
      <c r="C383" s="49"/>
      <c r="D383" s="49"/>
      <c r="E383" s="131"/>
      <c r="F383" s="131"/>
      <c r="K383" s="49"/>
    </row>
    <row r="384" spans="3:11" ht="15">
      <c r="C384" s="49"/>
      <c r="D384" s="49"/>
      <c r="E384" s="131"/>
      <c r="F384" s="131"/>
      <c r="K384" s="49"/>
    </row>
    <row r="385" spans="3:11" ht="15">
      <c r="C385" s="49"/>
      <c r="D385" s="49"/>
      <c r="E385" s="131"/>
      <c r="F385" s="131"/>
      <c r="K385" s="49"/>
    </row>
    <row r="386" spans="3:11" ht="15">
      <c r="C386" s="49"/>
      <c r="D386" s="49"/>
      <c r="E386" s="131"/>
      <c r="F386" s="131"/>
      <c r="K386" s="49"/>
    </row>
    <row r="387" spans="3:11" ht="15">
      <c r="C387" s="49"/>
      <c r="D387" s="49"/>
      <c r="E387" s="131"/>
      <c r="F387" s="131"/>
      <c r="K387" s="49"/>
    </row>
    <row r="388" spans="3:11" ht="15">
      <c r="C388" s="49"/>
      <c r="D388" s="49"/>
      <c r="E388" s="131"/>
      <c r="F388" s="131"/>
      <c r="K388" s="49"/>
    </row>
    <row r="389" spans="3:11" ht="15">
      <c r="C389" s="49"/>
      <c r="D389" s="49"/>
      <c r="E389" s="131"/>
      <c r="F389" s="131"/>
      <c r="K389" s="49"/>
    </row>
    <row r="390" spans="3:11" ht="15">
      <c r="C390" s="49"/>
      <c r="D390" s="49"/>
      <c r="E390" s="131"/>
      <c r="F390" s="131"/>
      <c r="K390" s="49"/>
    </row>
    <row r="391" spans="3:11" ht="15">
      <c r="C391" s="49"/>
      <c r="D391" s="49"/>
      <c r="E391" s="131"/>
      <c r="F391" s="131"/>
      <c r="K391" s="49"/>
    </row>
    <row r="392" spans="3:11" ht="15">
      <c r="C392" s="49"/>
      <c r="D392" s="49"/>
      <c r="E392" s="131"/>
      <c r="F392" s="131"/>
      <c r="K392" s="49"/>
    </row>
    <row r="393" spans="3:11" ht="15">
      <c r="C393" s="49"/>
      <c r="D393" s="49"/>
      <c r="E393" s="131"/>
      <c r="F393" s="131"/>
      <c r="K393" s="49"/>
    </row>
    <row r="394" spans="3:11" ht="15">
      <c r="C394" s="49"/>
      <c r="D394" s="49"/>
      <c r="E394" s="131"/>
      <c r="F394" s="131"/>
      <c r="K394" s="49"/>
    </row>
    <row r="395" spans="3:11" ht="15">
      <c r="C395" s="49"/>
      <c r="D395" s="49"/>
      <c r="E395" s="131"/>
      <c r="F395" s="131"/>
      <c r="K395" s="49"/>
    </row>
    <row r="396" spans="3:11" ht="15">
      <c r="C396" s="49"/>
      <c r="D396" s="49"/>
      <c r="E396" s="131"/>
      <c r="F396" s="131"/>
      <c r="K396" s="49"/>
    </row>
    <row r="397" spans="3:11" ht="15">
      <c r="C397" s="49"/>
      <c r="D397" s="49"/>
      <c r="E397" s="131"/>
      <c r="F397" s="131"/>
      <c r="K397" s="49"/>
    </row>
    <row r="398" spans="3:11" ht="15">
      <c r="C398" s="49"/>
      <c r="D398" s="49"/>
      <c r="E398" s="131"/>
      <c r="F398" s="131"/>
      <c r="K398" s="49"/>
    </row>
    <row r="399" spans="3:11" ht="15">
      <c r="C399" s="49"/>
      <c r="D399" s="49"/>
      <c r="E399" s="131"/>
      <c r="F399" s="131"/>
      <c r="K399" s="49"/>
    </row>
    <row r="400" spans="3:11" ht="15">
      <c r="C400" s="49"/>
      <c r="D400" s="49"/>
      <c r="E400" s="131"/>
      <c r="F400" s="131"/>
      <c r="K400" s="49"/>
    </row>
    <row r="401" spans="3:11" ht="15">
      <c r="C401" s="49"/>
      <c r="D401" s="49"/>
      <c r="E401" s="131"/>
      <c r="F401" s="131"/>
      <c r="K401" s="49"/>
    </row>
    <row r="402" spans="3:11" ht="15">
      <c r="C402" s="49"/>
      <c r="D402" s="49"/>
      <c r="E402" s="131"/>
      <c r="F402" s="131"/>
      <c r="K402" s="49"/>
    </row>
    <row r="403" spans="3:11" ht="15">
      <c r="C403" s="49"/>
      <c r="D403" s="49"/>
      <c r="E403" s="131"/>
      <c r="F403" s="131"/>
      <c r="K403" s="49"/>
    </row>
    <row r="404" spans="3:11" ht="15">
      <c r="C404" s="49"/>
      <c r="D404" s="49"/>
      <c r="E404" s="131"/>
      <c r="F404" s="131"/>
      <c r="K404" s="49"/>
    </row>
    <row r="405" spans="3:11" ht="15">
      <c r="C405" s="49"/>
      <c r="D405" s="49"/>
      <c r="E405" s="131"/>
      <c r="F405" s="131"/>
      <c r="K405" s="49"/>
    </row>
    <row r="406" spans="3:11" ht="15">
      <c r="C406" s="49"/>
      <c r="D406" s="49"/>
      <c r="E406" s="131"/>
      <c r="F406" s="131"/>
      <c r="K406" s="49"/>
    </row>
    <row r="407" spans="3:11" ht="15">
      <c r="C407" s="49"/>
      <c r="D407" s="49"/>
      <c r="E407" s="131"/>
      <c r="F407" s="131"/>
      <c r="K407" s="49"/>
    </row>
    <row r="408" spans="3:11" ht="15">
      <c r="C408" s="49"/>
      <c r="D408" s="49"/>
      <c r="E408" s="131"/>
      <c r="F408" s="131"/>
      <c r="K408" s="49"/>
    </row>
    <row r="409" spans="3:11" ht="15">
      <c r="C409" s="49"/>
      <c r="D409" s="49"/>
      <c r="E409" s="131"/>
      <c r="F409" s="131"/>
      <c r="K409" s="49"/>
    </row>
    <row r="410" spans="3:11" ht="15">
      <c r="C410" s="49"/>
      <c r="D410" s="49"/>
      <c r="E410" s="131"/>
      <c r="F410" s="131"/>
      <c r="K410" s="49"/>
    </row>
    <row r="411" spans="3:11" ht="15">
      <c r="C411" s="49"/>
      <c r="D411" s="49"/>
      <c r="E411" s="131"/>
      <c r="F411" s="131"/>
      <c r="K411" s="49"/>
    </row>
    <row r="412" spans="3:11" ht="15">
      <c r="C412" s="49"/>
      <c r="D412" s="49"/>
      <c r="E412" s="131"/>
      <c r="F412" s="131"/>
      <c r="K412" s="49"/>
    </row>
    <row r="413" spans="3:11" ht="15">
      <c r="C413" s="49"/>
      <c r="D413" s="49"/>
      <c r="E413" s="131"/>
      <c r="F413" s="131"/>
      <c r="K413" s="49"/>
    </row>
    <row r="414" spans="3:11" ht="15">
      <c r="C414" s="49"/>
      <c r="D414" s="49"/>
      <c r="E414" s="131"/>
      <c r="F414" s="131"/>
      <c r="K414" s="49"/>
    </row>
    <row r="415" spans="3:11" ht="15">
      <c r="C415" s="49"/>
      <c r="D415" s="49"/>
      <c r="E415" s="131"/>
      <c r="F415" s="131"/>
      <c r="K415" s="49"/>
    </row>
    <row r="416" spans="3:11" ht="15">
      <c r="C416" s="49"/>
      <c r="D416" s="49"/>
      <c r="E416" s="131"/>
      <c r="F416" s="131"/>
      <c r="K416" s="49"/>
    </row>
    <row r="417" spans="3:11" ht="15">
      <c r="C417" s="49"/>
      <c r="D417" s="49"/>
      <c r="E417" s="131"/>
      <c r="F417" s="131"/>
      <c r="K417" s="49"/>
    </row>
    <row r="418" spans="3:11" ht="15">
      <c r="C418" s="49"/>
      <c r="D418" s="49"/>
      <c r="E418" s="131"/>
      <c r="F418" s="131"/>
      <c r="K418" s="49"/>
    </row>
    <row r="419" spans="3:11" ht="15">
      <c r="C419" s="49"/>
      <c r="D419" s="49"/>
      <c r="E419" s="131"/>
      <c r="F419" s="131"/>
      <c r="K419" s="49"/>
    </row>
    <row r="420" spans="3:11" ht="15">
      <c r="C420" s="49"/>
      <c r="D420" s="49"/>
      <c r="E420" s="131"/>
      <c r="F420" s="131"/>
      <c r="K420" s="49"/>
    </row>
    <row r="421" spans="3:11" ht="15">
      <c r="C421" s="49"/>
      <c r="D421" s="49"/>
      <c r="E421" s="131"/>
      <c r="F421" s="131"/>
      <c r="K421" s="49"/>
    </row>
    <row r="422" spans="3:11" ht="15">
      <c r="C422" s="49"/>
      <c r="D422" s="49"/>
      <c r="E422" s="131"/>
      <c r="F422" s="131"/>
      <c r="K422" s="49"/>
    </row>
    <row r="423" spans="3:11" ht="15">
      <c r="C423" s="49"/>
      <c r="D423" s="49"/>
      <c r="E423" s="131"/>
      <c r="F423" s="131"/>
      <c r="K423" s="49"/>
    </row>
    <row r="424" spans="3:11" ht="15">
      <c r="C424" s="49"/>
      <c r="D424" s="49"/>
      <c r="E424" s="131"/>
      <c r="F424" s="131"/>
      <c r="K424" s="49"/>
    </row>
    <row r="425" spans="3:11" ht="15">
      <c r="C425" s="49"/>
      <c r="D425" s="49"/>
      <c r="E425" s="131"/>
      <c r="F425" s="131"/>
      <c r="K425" s="49"/>
    </row>
    <row r="426" spans="3:11" ht="15">
      <c r="C426" s="49"/>
      <c r="D426" s="49"/>
      <c r="E426" s="131"/>
      <c r="F426" s="131"/>
      <c r="K426" s="49"/>
    </row>
    <row r="427" spans="3:11" ht="15">
      <c r="C427" s="49"/>
      <c r="D427" s="49"/>
      <c r="E427" s="131"/>
      <c r="F427" s="131"/>
      <c r="K427" s="49"/>
    </row>
    <row r="428" spans="3:11" ht="15">
      <c r="C428" s="49"/>
      <c r="D428" s="49"/>
      <c r="E428" s="131"/>
      <c r="F428" s="131"/>
      <c r="K428" s="49"/>
    </row>
    <row r="429" spans="3:11" ht="15">
      <c r="C429" s="49"/>
      <c r="D429" s="49"/>
      <c r="E429" s="131"/>
      <c r="F429" s="131"/>
      <c r="K429" s="49"/>
    </row>
    <row r="430" spans="3:11" ht="15">
      <c r="C430" s="49"/>
      <c r="D430" s="49"/>
      <c r="E430" s="131"/>
      <c r="F430" s="131"/>
      <c r="K430" s="49"/>
    </row>
    <row r="431" spans="3:11" ht="15">
      <c r="C431" s="49"/>
      <c r="D431" s="49"/>
      <c r="E431" s="131"/>
      <c r="F431" s="131"/>
      <c r="K431" s="49"/>
    </row>
    <row r="432" spans="3:11" ht="15">
      <c r="C432" s="49"/>
      <c r="D432" s="49"/>
      <c r="E432" s="131"/>
      <c r="F432" s="131"/>
      <c r="K432" s="49"/>
    </row>
    <row r="433" spans="3:11" ht="15">
      <c r="C433" s="49"/>
      <c r="D433" s="49"/>
      <c r="E433" s="131"/>
      <c r="F433" s="131"/>
      <c r="K433" s="49"/>
    </row>
    <row r="434" spans="3:11" ht="15">
      <c r="C434" s="49"/>
      <c r="D434" s="49"/>
      <c r="E434" s="131"/>
      <c r="F434" s="131"/>
      <c r="K434" s="49"/>
    </row>
    <row r="435" spans="3:11" ht="15">
      <c r="C435" s="49"/>
      <c r="D435" s="49"/>
      <c r="E435" s="131"/>
      <c r="F435" s="131"/>
      <c r="K435" s="49"/>
    </row>
    <row r="436" spans="3:11" ht="15">
      <c r="C436" s="49"/>
      <c r="D436" s="49"/>
      <c r="E436" s="131"/>
      <c r="F436" s="131"/>
      <c r="K436" s="49"/>
    </row>
    <row r="437" spans="3:11" ht="15">
      <c r="C437" s="49"/>
      <c r="D437" s="49"/>
      <c r="E437" s="131"/>
      <c r="F437" s="131"/>
      <c r="K437" s="49"/>
    </row>
    <row r="438" spans="3:11" ht="15">
      <c r="C438" s="49"/>
      <c r="D438" s="49"/>
      <c r="E438" s="131"/>
      <c r="F438" s="131"/>
      <c r="K438" s="49"/>
    </row>
    <row r="439" spans="3:11" ht="15">
      <c r="C439" s="49"/>
      <c r="D439" s="49"/>
      <c r="E439" s="131"/>
      <c r="F439" s="131"/>
      <c r="K439" s="49"/>
    </row>
    <row r="440" spans="3:11" ht="15">
      <c r="C440" s="49"/>
      <c r="D440" s="49"/>
      <c r="E440" s="131"/>
      <c r="F440" s="131"/>
      <c r="K440" s="49"/>
    </row>
    <row r="441" spans="3:11" ht="15">
      <c r="C441" s="49"/>
      <c r="D441" s="49"/>
      <c r="E441" s="131"/>
      <c r="F441" s="131"/>
      <c r="K441" s="49"/>
    </row>
    <row r="442" spans="3:11" ht="15">
      <c r="C442" s="49"/>
      <c r="D442" s="49"/>
      <c r="E442" s="131"/>
      <c r="F442" s="131"/>
      <c r="K442" s="49"/>
    </row>
    <row r="443" spans="3:11" ht="15">
      <c r="C443" s="49"/>
      <c r="D443" s="49"/>
      <c r="E443" s="131"/>
      <c r="F443" s="131"/>
      <c r="K443" s="49"/>
    </row>
    <row r="444" spans="3:11" ht="15">
      <c r="C444" s="49"/>
      <c r="D444" s="49"/>
      <c r="E444" s="131"/>
      <c r="F444" s="131"/>
      <c r="K444" s="49"/>
    </row>
    <row r="445" spans="3:11" ht="15">
      <c r="C445" s="49"/>
      <c r="D445" s="49"/>
      <c r="E445" s="131"/>
      <c r="F445" s="131"/>
      <c r="K445" s="49"/>
    </row>
    <row r="446" spans="3:11" ht="15">
      <c r="C446" s="49"/>
      <c r="D446" s="49"/>
      <c r="E446" s="131"/>
      <c r="F446" s="131"/>
      <c r="K446" s="49"/>
    </row>
    <row r="447" spans="3:11" ht="15">
      <c r="C447" s="49"/>
      <c r="D447" s="49"/>
      <c r="E447" s="131"/>
      <c r="F447" s="131"/>
      <c r="K447" s="49"/>
    </row>
    <row r="448" spans="3:11" ht="15">
      <c r="C448" s="49"/>
      <c r="D448" s="49"/>
      <c r="E448" s="131"/>
      <c r="F448" s="131"/>
      <c r="K448" s="49"/>
    </row>
    <row r="449" spans="3:11" ht="15">
      <c r="C449" s="49"/>
      <c r="D449" s="49"/>
      <c r="E449" s="131"/>
      <c r="F449" s="131"/>
      <c r="K449" s="49"/>
    </row>
    <row r="450" spans="3:11" ht="15">
      <c r="C450" s="49"/>
      <c r="D450" s="49"/>
      <c r="E450" s="131"/>
      <c r="F450" s="131"/>
      <c r="K450" s="49"/>
    </row>
    <row r="451" spans="3:11" ht="15">
      <c r="C451" s="49"/>
      <c r="D451" s="49"/>
      <c r="E451" s="131"/>
      <c r="F451" s="131"/>
      <c r="K451" s="49"/>
    </row>
    <row r="452" spans="3:11" ht="15">
      <c r="C452" s="49"/>
      <c r="D452" s="49"/>
      <c r="E452" s="131"/>
      <c r="F452" s="131"/>
      <c r="K452" s="49"/>
    </row>
    <row r="453" spans="3:11" ht="15">
      <c r="C453" s="49"/>
      <c r="D453" s="49"/>
      <c r="E453" s="131"/>
      <c r="F453" s="131"/>
      <c r="K453" s="49"/>
    </row>
    <row r="454" spans="3:11" ht="15">
      <c r="C454" s="49"/>
      <c r="D454" s="49"/>
      <c r="E454" s="131"/>
      <c r="F454" s="131"/>
      <c r="K454" s="49"/>
    </row>
    <row r="455" spans="3:11" ht="15">
      <c r="C455" s="49"/>
      <c r="D455" s="49"/>
      <c r="E455" s="131"/>
      <c r="F455" s="131"/>
      <c r="K455" s="49"/>
    </row>
    <row r="456" spans="3:11" ht="15">
      <c r="C456" s="49"/>
      <c r="D456" s="49"/>
      <c r="E456" s="131"/>
      <c r="F456" s="131"/>
      <c r="K456" s="49"/>
    </row>
    <row r="457" spans="3:11" ht="15">
      <c r="C457" s="49"/>
      <c r="D457" s="49"/>
      <c r="E457" s="131"/>
      <c r="F457" s="131"/>
      <c r="K457" s="49"/>
    </row>
    <row r="458" spans="3:11" ht="15">
      <c r="C458" s="49"/>
      <c r="D458" s="49"/>
      <c r="E458" s="131"/>
      <c r="F458" s="131"/>
      <c r="K458" s="49"/>
    </row>
    <row r="459" spans="3:11" ht="15">
      <c r="C459" s="49"/>
      <c r="D459" s="49"/>
      <c r="E459" s="131"/>
      <c r="F459" s="131"/>
      <c r="K459" s="49"/>
    </row>
    <row r="460" spans="3:11" ht="15">
      <c r="C460" s="49"/>
      <c r="D460" s="49"/>
      <c r="E460" s="131"/>
      <c r="F460" s="131"/>
      <c r="K460" s="49"/>
    </row>
    <row r="461" spans="3:11" ht="15">
      <c r="C461" s="49"/>
      <c r="D461" s="49"/>
      <c r="E461" s="131"/>
      <c r="F461" s="131"/>
      <c r="K461" s="49"/>
    </row>
    <row r="462" spans="3:11" ht="15">
      <c r="C462" s="49"/>
      <c r="D462" s="49"/>
      <c r="E462" s="131"/>
      <c r="F462" s="131"/>
      <c r="K462" s="49"/>
    </row>
    <row r="463" spans="3:11" ht="15">
      <c r="C463" s="49"/>
      <c r="D463" s="49"/>
      <c r="E463" s="131"/>
      <c r="F463" s="131"/>
      <c r="K463" s="49"/>
    </row>
    <row r="464" spans="3:11" ht="15">
      <c r="C464" s="49"/>
      <c r="D464" s="49"/>
      <c r="E464" s="131"/>
      <c r="F464" s="131"/>
      <c r="K464" s="49"/>
    </row>
    <row r="465" spans="3:11" ht="15">
      <c r="C465" s="49"/>
      <c r="D465" s="49"/>
      <c r="E465" s="131"/>
      <c r="F465" s="131"/>
      <c r="K465" s="49"/>
    </row>
    <row r="466" spans="3:11" ht="15">
      <c r="C466" s="49"/>
      <c r="D466" s="49"/>
      <c r="E466" s="131"/>
      <c r="F466" s="131"/>
      <c r="K466" s="49"/>
    </row>
    <row r="467" spans="3:11" ht="15">
      <c r="C467" s="49"/>
      <c r="D467" s="49"/>
      <c r="E467" s="131"/>
      <c r="F467" s="131"/>
      <c r="K467" s="49"/>
    </row>
    <row r="468" spans="3:11" ht="15">
      <c r="C468" s="49"/>
      <c r="D468" s="49"/>
      <c r="E468" s="131"/>
      <c r="F468" s="131"/>
      <c r="K468" s="49"/>
    </row>
    <row r="469" spans="3:11" ht="15">
      <c r="C469" s="49"/>
      <c r="D469" s="49"/>
      <c r="E469" s="131"/>
      <c r="F469" s="131"/>
      <c r="K469" s="49"/>
    </row>
    <row r="470" spans="3:11" ht="15">
      <c r="C470" s="49"/>
      <c r="D470" s="49"/>
      <c r="E470" s="131"/>
      <c r="F470" s="131"/>
      <c r="K470" s="49"/>
    </row>
    <row r="471" spans="3:11" ht="15">
      <c r="C471" s="49"/>
      <c r="D471" s="49"/>
      <c r="E471" s="131"/>
      <c r="F471" s="131"/>
      <c r="K471" s="49"/>
    </row>
    <row r="472" spans="3:11" ht="15">
      <c r="C472" s="49"/>
      <c r="D472" s="49"/>
      <c r="E472" s="131"/>
      <c r="F472" s="131"/>
      <c r="K472" s="49"/>
    </row>
    <row r="473" spans="3:11" ht="15">
      <c r="C473" s="49"/>
      <c r="D473" s="49"/>
      <c r="E473" s="131"/>
      <c r="F473" s="131"/>
      <c r="K473" s="49"/>
    </row>
    <row r="474" spans="3:11" ht="15">
      <c r="C474" s="49"/>
      <c r="D474" s="49"/>
      <c r="E474" s="131"/>
      <c r="F474" s="131"/>
      <c r="K474" s="49"/>
    </row>
    <row r="475" spans="3:11" ht="15">
      <c r="C475" s="49"/>
      <c r="D475" s="49"/>
      <c r="E475" s="131"/>
      <c r="F475" s="131"/>
      <c r="K475" s="49"/>
    </row>
    <row r="476" spans="3:11" ht="15">
      <c r="C476" s="49"/>
      <c r="D476" s="49"/>
      <c r="E476" s="131"/>
      <c r="F476" s="131"/>
      <c r="K476" s="49"/>
    </row>
    <row r="477" spans="3:11" ht="15">
      <c r="C477" s="49"/>
      <c r="D477" s="49"/>
      <c r="E477" s="131"/>
      <c r="F477" s="131"/>
      <c r="K477" s="49"/>
    </row>
    <row r="478" spans="3:11" ht="15">
      <c r="C478" s="49"/>
      <c r="D478" s="49"/>
      <c r="E478" s="131"/>
      <c r="F478" s="131"/>
      <c r="K478" s="49"/>
    </row>
    <row r="479" spans="3:11" ht="15">
      <c r="C479" s="49"/>
      <c r="D479" s="49"/>
      <c r="E479" s="131"/>
      <c r="F479" s="131"/>
      <c r="K479" s="49"/>
    </row>
    <row r="480" spans="3:11" ht="15">
      <c r="C480" s="49"/>
      <c r="D480" s="49"/>
      <c r="E480" s="131"/>
      <c r="F480" s="131"/>
      <c r="K480" s="49"/>
    </row>
    <row r="481" spans="3:11" ht="15">
      <c r="C481" s="49"/>
      <c r="D481" s="49"/>
      <c r="E481" s="131"/>
      <c r="F481" s="131"/>
      <c r="K481" s="49"/>
    </row>
    <row r="482" spans="3:11" ht="15">
      <c r="C482" s="49"/>
      <c r="D482" s="49"/>
      <c r="E482" s="131"/>
      <c r="F482" s="131"/>
      <c r="K482" s="49"/>
    </row>
    <row r="483" spans="3:11" ht="15">
      <c r="C483" s="49"/>
      <c r="D483" s="49"/>
      <c r="E483" s="131"/>
      <c r="F483" s="131"/>
      <c r="K483" s="49"/>
    </row>
    <row r="484" spans="3:11" ht="15">
      <c r="C484" s="49"/>
      <c r="D484" s="49"/>
      <c r="E484" s="131"/>
      <c r="F484" s="131"/>
      <c r="K484" s="49"/>
    </row>
    <row r="485" spans="3:11" ht="15">
      <c r="C485" s="49"/>
      <c r="D485" s="49"/>
      <c r="E485" s="131"/>
      <c r="F485" s="131"/>
      <c r="K485" s="49"/>
    </row>
    <row r="486" spans="3:11" ht="15">
      <c r="C486" s="49"/>
      <c r="D486" s="49"/>
      <c r="E486" s="131"/>
      <c r="F486" s="131"/>
      <c r="K486" s="49"/>
    </row>
    <row r="487" spans="3:11" ht="15">
      <c r="C487" s="49"/>
      <c r="D487" s="49"/>
      <c r="E487" s="131"/>
      <c r="F487" s="131"/>
      <c r="K487" s="49"/>
    </row>
    <row r="488" spans="3:11" ht="15">
      <c r="C488" s="49"/>
      <c r="D488" s="49"/>
      <c r="E488" s="131"/>
      <c r="F488" s="131"/>
      <c r="K488" s="49"/>
    </row>
    <row r="489" spans="3:11" ht="15">
      <c r="C489" s="49"/>
      <c r="D489" s="49"/>
      <c r="E489" s="131"/>
      <c r="F489" s="131"/>
      <c r="K489" s="49"/>
    </row>
    <row r="490" spans="3:11" ht="15">
      <c r="C490" s="49"/>
      <c r="D490" s="49"/>
      <c r="E490" s="131"/>
      <c r="F490" s="131"/>
      <c r="K490" s="49"/>
    </row>
    <row r="491" spans="3:11" ht="15">
      <c r="C491" s="49"/>
      <c r="D491" s="49"/>
      <c r="E491" s="131"/>
      <c r="F491" s="131"/>
      <c r="K491" s="49"/>
    </row>
    <row r="492" spans="3:11" ht="15">
      <c r="C492" s="49"/>
      <c r="D492" s="49"/>
      <c r="E492" s="131"/>
      <c r="F492" s="131"/>
      <c r="K492" s="49"/>
    </row>
    <row r="493" spans="3:11" ht="15">
      <c r="C493" s="49"/>
      <c r="D493" s="49"/>
      <c r="E493" s="131"/>
      <c r="F493" s="131"/>
      <c r="K493" s="49"/>
    </row>
    <row r="494" spans="3:11" ht="15">
      <c r="C494" s="49"/>
      <c r="D494" s="49"/>
      <c r="E494" s="131"/>
      <c r="F494" s="131"/>
      <c r="K494" s="49"/>
    </row>
    <row r="495" spans="3:11" ht="15">
      <c r="C495" s="49"/>
      <c r="D495" s="49"/>
      <c r="E495" s="131"/>
      <c r="F495" s="131"/>
      <c r="K495" s="49"/>
    </row>
    <row r="496" spans="3:11" ht="15">
      <c r="C496" s="49"/>
      <c r="D496" s="49"/>
      <c r="E496" s="131"/>
      <c r="F496" s="131"/>
      <c r="K496" s="49"/>
    </row>
    <row r="497" spans="3:11" ht="15">
      <c r="C497" s="49"/>
      <c r="D497" s="49"/>
      <c r="E497" s="131"/>
      <c r="F497" s="131"/>
      <c r="K497" s="49"/>
    </row>
    <row r="498" spans="3:11" ht="15">
      <c r="C498" s="49"/>
      <c r="D498" s="49"/>
      <c r="E498" s="131"/>
      <c r="F498" s="131"/>
      <c r="K498" s="49"/>
    </row>
    <row r="499" spans="3:11" ht="15">
      <c r="C499" s="49"/>
      <c r="D499" s="49"/>
      <c r="E499" s="131"/>
      <c r="F499" s="131"/>
      <c r="K499" s="49"/>
    </row>
    <row r="500" spans="3:11" ht="15">
      <c r="C500" s="49"/>
      <c r="D500" s="49"/>
      <c r="E500" s="131"/>
      <c r="F500" s="131"/>
      <c r="K500" s="49"/>
    </row>
    <row r="501" spans="3:11" ht="15">
      <c r="C501" s="49"/>
      <c r="D501" s="49"/>
      <c r="E501" s="131"/>
      <c r="F501" s="131"/>
      <c r="K501" s="49"/>
    </row>
    <row r="502" spans="3:11" ht="15">
      <c r="C502" s="49"/>
      <c r="D502" s="49"/>
      <c r="E502" s="131"/>
      <c r="F502" s="131"/>
      <c r="K502" s="49"/>
    </row>
    <row r="503" spans="3:11" ht="15">
      <c r="C503" s="49"/>
      <c r="D503" s="49"/>
      <c r="E503" s="131"/>
      <c r="F503" s="131"/>
      <c r="K503" s="49"/>
    </row>
    <row r="504" spans="3:11" ht="15">
      <c r="C504" s="49"/>
      <c r="D504" s="49"/>
      <c r="E504" s="131"/>
      <c r="F504" s="131"/>
      <c r="K504" s="49"/>
    </row>
    <row r="505" spans="3:11" ht="15">
      <c r="C505" s="49"/>
      <c r="D505" s="49"/>
      <c r="E505" s="131"/>
      <c r="F505" s="131"/>
      <c r="K505" s="49"/>
    </row>
    <row r="506" spans="3:11" ht="15">
      <c r="C506" s="49"/>
      <c r="D506" s="49"/>
      <c r="E506" s="131"/>
      <c r="F506" s="131"/>
      <c r="K506" s="49"/>
    </row>
    <row r="507" spans="3:11" ht="15">
      <c r="C507" s="49"/>
      <c r="D507" s="49"/>
      <c r="E507" s="131"/>
      <c r="F507" s="131"/>
      <c r="K507" s="49"/>
    </row>
    <row r="508" spans="3:11" ht="15">
      <c r="C508" s="49"/>
      <c r="D508" s="49"/>
      <c r="E508" s="131"/>
      <c r="F508" s="131"/>
      <c r="K508" s="49"/>
    </row>
    <row r="509" spans="3:11" ht="15">
      <c r="C509" s="49"/>
      <c r="D509" s="49"/>
      <c r="E509" s="131"/>
      <c r="F509" s="131"/>
      <c r="K509" s="49"/>
    </row>
    <row r="510" spans="3:11" ht="15">
      <c r="C510" s="49"/>
      <c r="D510" s="49"/>
      <c r="E510" s="131"/>
      <c r="F510" s="131"/>
      <c r="K510" s="49"/>
    </row>
    <row r="511" spans="3:11" ht="15">
      <c r="C511" s="49"/>
      <c r="D511" s="49"/>
      <c r="E511" s="131"/>
      <c r="F511" s="131"/>
      <c r="K511" s="49"/>
    </row>
    <row r="512" spans="3:11" ht="15">
      <c r="C512" s="49"/>
      <c r="D512" s="49"/>
      <c r="E512" s="131"/>
      <c r="F512" s="131"/>
      <c r="K512" s="49"/>
    </row>
    <row r="513" spans="3:11" ht="15">
      <c r="C513" s="49"/>
      <c r="D513" s="49"/>
      <c r="E513" s="131"/>
      <c r="F513" s="131"/>
      <c r="K513" s="49"/>
    </row>
    <row r="514" spans="3:11" ht="15">
      <c r="C514" s="49"/>
      <c r="D514" s="49"/>
      <c r="E514" s="131"/>
      <c r="F514" s="131"/>
      <c r="K514" s="49"/>
    </row>
    <row r="515" spans="3:11" ht="15">
      <c r="C515" s="49"/>
      <c r="D515" s="49"/>
      <c r="E515" s="131"/>
      <c r="F515" s="131"/>
      <c r="K515" s="49"/>
    </row>
    <row r="516" spans="3:11" ht="15">
      <c r="C516" s="49"/>
      <c r="D516" s="49"/>
      <c r="E516" s="131"/>
      <c r="F516" s="131"/>
      <c r="K516" s="49"/>
    </row>
    <row r="517" spans="3:11" ht="15">
      <c r="C517" s="49"/>
      <c r="D517" s="49"/>
      <c r="E517" s="131"/>
      <c r="F517" s="131"/>
      <c r="K517" s="49"/>
    </row>
    <row r="518" spans="3:11" ht="15">
      <c r="C518" s="49"/>
      <c r="D518" s="49"/>
      <c r="E518" s="131"/>
      <c r="F518" s="131"/>
      <c r="K518" s="49"/>
    </row>
    <row r="519" spans="3:11" ht="15">
      <c r="C519" s="49"/>
      <c r="D519" s="49"/>
      <c r="E519" s="131"/>
      <c r="F519" s="131"/>
      <c r="K519" s="49"/>
    </row>
    <row r="520" spans="3:11" ht="15">
      <c r="C520" s="49"/>
      <c r="D520" s="49"/>
      <c r="E520" s="131"/>
      <c r="F520" s="131"/>
      <c r="K520" s="49"/>
    </row>
    <row r="521" spans="3:11" ht="15">
      <c r="C521" s="49"/>
      <c r="D521" s="49"/>
      <c r="E521" s="131"/>
      <c r="F521" s="131"/>
      <c r="K521" s="49"/>
    </row>
    <row r="522" spans="3:11" ht="15">
      <c r="C522" s="49"/>
      <c r="D522" s="49"/>
      <c r="E522" s="131"/>
      <c r="F522" s="131"/>
      <c r="K522" s="49"/>
    </row>
    <row r="523" spans="3:11" ht="15">
      <c r="C523" s="49"/>
      <c r="D523" s="49"/>
      <c r="E523" s="131"/>
      <c r="F523" s="131"/>
      <c r="K523" s="49"/>
    </row>
    <row r="524" spans="3:11" ht="15">
      <c r="C524" s="49"/>
      <c r="D524" s="49"/>
      <c r="E524" s="131"/>
      <c r="F524" s="131"/>
      <c r="K524" s="49"/>
    </row>
    <row r="525" spans="3:11" ht="15">
      <c r="C525" s="49"/>
      <c r="D525" s="49"/>
      <c r="E525" s="131"/>
      <c r="F525" s="131"/>
      <c r="K525" s="49"/>
    </row>
    <row r="526" spans="3:11" ht="15">
      <c r="C526" s="49"/>
      <c r="D526" s="49"/>
      <c r="E526" s="131"/>
      <c r="F526" s="131"/>
      <c r="K526" s="49"/>
    </row>
    <row r="527" spans="3:11" ht="15">
      <c r="C527" s="49"/>
      <c r="D527" s="49"/>
      <c r="E527" s="131"/>
      <c r="F527" s="131"/>
      <c r="K527" s="49"/>
    </row>
    <row r="528" spans="3:11" ht="15">
      <c r="C528" s="49"/>
      <c r="D528" s="49"/>
      <c r="E528" s="131"/>
      <c r="F528" s="131"/>
      <c r="K528" s="49"/>
    </row>
    <row r="529" spans="3:11" ht="15">
      <c r="C529" s="49"/>
      <c r="D529" s="49"/>
      <c r="E529" s="131"/>
      <c r="F529" s="131"/>
      <c r="K529" s="49"/>
    </row>
    <row r="530" spans="3:11" ht="15">
      <c r="C530" s="49"/>
      <c r="D530" s="49"/>
      <c r="E530" s="131"/>
      <c r="F530" s="131"/>
      <c r="K530" s="49"/>
    </row>
    <row r="531" spans="3:11" ht="15">
      <c r="C531" s="49"/>
      <c r="D531" s="49"/>
      <c r="E531" s="131"/>
      <c r="F531" s="131"/>
      <c r="K531" s="49"/>
    </row>
    <row r="532" spans="3:11" ht="15">
      <c r="C532" s="49"/>
      <c r="D532" s="49"/>
      <c r="E532" s="131"/>
      <c r="F532" s="131"/>
      <c r="K532" s="49"/>
    </row>
    <row r="533" spans="3:11" ht="15">
      <c r="C533" s="49"/>
      <c r="D533" s="49"/>
      <c r="E533" s="131"/>
      <c r="F533" s="131"/>
      <c r="K533" s="49"/>
    </row>
    <row r="534" spans="3:11" ht="15">
      <c r="C534" s="49"/>
      <c r="D534" s="49"/>
      <c r="E534" s="131"/>
      <c r="F534" s="131"/>
      <c r="K534" s="49"/>
    </row>
    <row r="535" spans="3:11" ht="15">
      <c r="C535" s="49"/>
      <c r="D535" s="49"/>
      <c r="E535" s="131"/>
      <c r="F535" s="131"/>
      <c r="K535" s="49"/>
    </row>
    <row r="536" spans="3:11" ht="15">
      <c r="C536" s="49"/>
      <c r="D536" s="49"/>
      <c r="E536" s="131"/>
      <c r="F536" s="131"/>
      <c r="K536" s="49"/>
    </row>
    <row r="537" spans="3:11" ht="15">
      <c r="C537" s="49"/>
      <c r="D537" s="49"/>
      <c r="E537" s="131"/>
      <c r="F537" s="131"/>
      <c r="K537" s="49"/>
    </row>
    <row r="538" spans="3:11" ht="15">
      <c r="C538" s="49"/>
      <c r="D538" s="49"/>
      <c r="E538" s="131"/>
      <c r="F538" s="131"/>
      <c r="K538" s="49"/>
    </row>
    <row r="539" spans="3:11" ht="15">
      <c r="C539" s="49"/>
      <c r="D539" s="49"/>
      <c r="E539" s="131"/>
      <c r="F539" s="131"/>
      <c r="K539" s="49"/>
    </row>
    <row r="540" spans="3:11" ht="15">
      <c r="C540" s="49"/>
      <c r="D540" s="49"/>
      <c r="E540" s="131"/>
      <c r="F540" s="131"/>
      <c r="K540" s="49"/>
    </row>
    <row r="541" spans="3:11" ht="15">
      <c r="C541" s="49"/>
      <c r="D541" s="49"/>
      <c r="E541" s="131"/>
      <c r="F541" s="131"/>
      <c r="K541" s="49"/>
    </row>
    <row r="542" spans="3:11" ht="15">
      <c r="C542" s="49"/>
      <c r="D542" s="49"/>
      <c r="E542" s="131"/>
      <c r="F542" s="131"/>
      <c r="K542" s="49"/>
    </row>
    <row r="543" spans="3:11" ht="15">
      <c r="C543" s="49"/>
      <c r="D543" s="49"/>
      <c r="E543" s="131"/>
      <c r="F543" s="131"/>
      <c r="K543" s="49"/>
    </row>
    <row r="544" spans="3:11" ht="15">
      <c r="C544" s="49"/>
      <c r="D544" s="49"/>
      <c r="E544" s="131"/>
      <c r="F544" s="131"/>
      <c r="K544" s="49"/>
    </row>
    <row r="545" spans="3:11" ht="15">
      <c r="C545" s="49"/>
      <c r="D545" s="49"/>
      <c r="E545" s="131"/>
      <c r="F545" s="131"/>
      <c r="K545" s="49"/>
    </row>
    <row r="546" spans="3:11" ht="15">
      <c r="C546" s="49"/>
      <c r="D546" s="49"/>
      <c r="E546" s="131"/>
      <c r="F546" s="131"/>
      <c r="K546" s="49"/>
    </row>
    <row r="547" spans="3:11" ht="15">
      <c r="C547" s="49"/>
      <c r="D547" s="49"/>
      <c r="E547" s="131"/>
      <c r="F547" s="131"/>
      <c r="K547" s="49"/>
    </row>
    <row r="548" spans="3:11" ht="15">
      <c r="C548" s="49"/>
      <c r="D548" s="49"/>
      <c r="E548" s="131"/>
      <c r="F548" s="131"/>
      <c r="K548" s="49"/>
    </row>
    <row r="549" spans="3:11" ht="15">
      <c r="C549" s="49"/>
      <c r="D549" s="49"/>
      <c r="E549" s="131"/>
      <c r="F549" s="131"/>
      <c r="K549" s="49"/>
    </row>
    <row r="550" spans="3:11" ht="15">
      <c r="C550" s="49"/>
      <c r="D550" s="49"/>
      <c r="E550" s="131"/>
      <c r="F550" s="131"/>
      <c r="K550" s="49"/>
    </row>
    <row r="551" spans="3:11" ht="15">
      <c r="C551" s="49"/>
      <c r="D551" s="49"/>
      <c r="E551" s="131"/>
      <c r="F551" s="131"/>
      <c r="K551" s="49"/>
    </row>
    <row r="552" spans="3:11" ht="15">
      <c r="C552" s="49"/>
      <c r="D552" s="49"/>
      <c r="E552" s="131"/>
      <c r="F552" s="131"/>
      <c r="K552" s="49"/>
    </row>
    <row r="553" spans="3:11" ht="15">
      <c r="C553" s="49"/>
      <c r="D553" s="49"/>
      <c r="E553" s="131"/>
      <c r="F553" s="131"/>
      <c r="K553" s="49"/>
    </row>
    <row r="554" spans="3:11" ht="15">
      <c r="C554" s="49"/>
      <c r="D554" s="49"/>
      <c r="E554" s="131"/>
      <c r="F554" s="131"/>
      <c r="K554" s="49"/>
    </row>
    <row r="555" spans="3:11" ht="15">
      <c r="C555" s="49"/>
      <c r="D555" s="49"/>
      <c r="E555" s="131"/>
      <c r="F555" s="131"/>
      <c r="K555" s="49"/>
    </row>
    <row r="556" spans="3:11" ht="15">
      <c r="C556" s="49"/>
      <c r="D556" s="49"/>
      <c r="E556" s="131"/>
      <c r="F556" s="131"/>
      <c r="K556" s="49"/>
    </row>
    <row r="557" spans="3:11" ht="15">
      <c r="C557" s="49"/>
      <c r="D557" s="49"/>
      <c r="E557" s="131"/>
      <c r="F557" s="131"/>
      <c r="K557" s="49"/>
    </row>
    <row r="558" spans="3:11" ht="15">
      <c r="C558" s="49"/>
      <c r="D558" s="49"/>
      <c r="E558" s="131"/>
      <c r="F558" s="131"/>
      <c r="K558" s="49"/>
    </row>
    <row r="559" spans="3:11" ht="15">
      <c r="C559" s="49"/>
      <c r="D559" s="49"/>
      <c r="E559" s="131"/>
      <c r="F559" s="131"/>
      <c r="K559" s="49"/>
    </row>
    <row r="560" spans="3:11" ht="15">
      <c r="C560" s="49"/>
      <c r="D560" s="49"/>
      <c r="E560" s="131"/>
      <c r="F560" s="131"/>
      <c r="K560" s="49"/>
    </row>
    <row r="561" spans="3:11" ht="15">
      <c r="C561" s="49"/>
      <c r="D561" s="49"/>
      <c r="E561" s="131"/>
      <c r="F561" s="131"/>
      <c r="K561" s="49"/>
    </row>
    <row r="562" spans="3:11" ht="15">
      <c r="C562" s="49"/>
      <c r="D562" s="49"/>
      <c r="E562" s="131"/>
      <c r="F562" s="131"/>
      <c r="K562" s="49"/>
    </row>
    <row r="563" spans="3:11" ht="15">
      <c r="C563" s="49"/>
      <c r="D563" s="49"/>
      <c r="E563" s="131"/>
      <c r="F563" s="131"/>
      <c r="K563" s="49"/>
    </row>
    <row r="564" spans="3:11" ht="15">
      <c r="C564" s="49"/>
      <c r="D564" s="49"/>
      <c r="E564" s="131"/>
      <c r="F564" s="131"/>
      <c r="K564" s="49"/>
    </row>
    <row r="565" spans="3:11" ht="15">
      <c r="C565" s="49"/>
      <c r="D565" s="49"/>
      <c r="E565" s="131"/>
      <c r="F565" s="131"/>
      <c r="K565" s="49"/>
    </row>
    <row r="566" spans="3:11" ht="15">
      <c r="C566" s="49"/>
      <c r="D566" s="49"/>
      <c r="E566" s="131"/>
      <c r="F566" s="131"/>
      <c r="K566" s="49"/>
    </row>
    <row r="567" spans="3:11" ht="15">
      <c r="C567" s="49"/>
      <c r="D567" s="49"/>
      <c r="E567" s="131"/>
      <c r="F567" s="131"/>
      <c r="K567" s="49"/>
    </row>
    <row r="568" spans="3:11" ht="15">
      <c r="C568" s="49"/>
      <c r="D568" s="49"/>
      <c r="E568" s="131"/>
      <c r="F568" s="131"/>
      <c r="K568" s="49"/>
    </row>
    <row r="569" spans="3:11" ht="15">
      <c r="C569" s="49"/>
      <c r="D569" s="49"/>
      <c r="E569" s="131"/>
      <c r="F569" s="131"/>
      <c r="K569" s="49"/>
    </row>
    <row r="570" spans="3:11" ht="15">
      <c r="C570" s="49"/>
      <c r="D570" s="49"/>
      <c r="E570" s="131"/>
      <c r="F570" s="131"/>
      <c r="K570" s="49"/>
    </row>
    <row r="571" spans="3:11" ht="15">
      <c r="C571" s="49"/>
      <c r="D571" s="49"/>
      <c r="E571" s="131"/>
      <c r="F571" s="131"/>
      <c r="K571" s="49"/>
    </row>
    <row r="572" spans="3:11" ht="15">
      <c r="C572" s="49"/>
      <c r="D572" s="49"/>
      <c r="E572" s="131"/>
      <c r="F572" s="131"/>
      <c r="K572" s="49"/>
    </row>
    <row r="573" spans="3:11" ht="15">
      <c r="C573" s="49"/>
      <c r="D573" s="49"/>
      <c r="E573" s="131"/>
      <c r="F573" s="131"/>
      <c r="K573" s="49"/>
    </row>
    <row r="574" spans="3:11" ht="15">
      <c r="C574" s="49"/>
      <c r="D574" s="49"/>
      <c r="E574" s="131"/>
      <c r="F574" s="131"/>
      <c r="K574" s="49"/>
    </row>
    <row r="575" spans="3:11" ht="15">
      <c r="C575" s="49"/>
      <c r="D575" s="49"/>
      <c r="E575" s="131"/>
      <c r="F575" s="131"/>
      <c r="K575" s="49"/>
    </row>
    <row r="576" spans="3:11" ht="15">
      <c r="C576" s="49"/>
      <c r="D576" s="49"/>
      <c r="E576" s="131"/>
      <c r="F576" s="131"/>
      <c r="K576" s="49"/>
    </row>
    <row r="577" spans="3:11" ht="15">
      <c r="C577" s="49"/>
      <c r="D577" s="49"/>
      <c r="E577" s="131"/>
      <c r="F577" s="131"/>
      <c r="K577" s="49"/>
    </row>
    <row r="578" spans="3:11" ht="15">
      <c r="C578" s="49"/>
      <c r="D578" s="49"/>
      <c r="E578" s="131"/>
      <c r="F578" s="131"/>
      <c r="K578" s="49"/>
    </row>
    <row r="579" spans="3:11" ht="15">
      <c r="C579" s="49"/>
      <c r="D579" s="49"/>
      <c r="E579" s="131"/>
      <c r="F579" s="131"/>
      <c r="K579" s="49"/>
    </row>
    <row r="580" spans="3:11" ht="15">
      <c r="C580" s="49"/>
      <c r="D580" s="49"/>
      <c r="E580" s="131"/>
      <c r="F580" s="131"/>
      <c r="K580" s="49"/>
    </row>
    <row r="581" spans="3:11" ht="15">
      <c r="C581" s="49"/>
      <c r="D581" s="49"/>
      <c r="E581" s="131"/>
      <c r="F581" s="131"/>
      <c r="K581" s="49"/>
    </row>
    <row r="582" spans="3:11" ht="15">
      <c r="C582" s="49"/>
      <c r="D582" s="49"/>
      <c r="E582" s="131"/>
      <c r="F582" s="131"/>
      <c r="K582" s="49"/>
    </row>
    <row r="583" spans="3:11" ht="15">
      <c r="C583" s="49"/>
      <c r="D583" s="49"/>
      <c r="E583" s="131"/>
      <c r="F583" s="131"/>
      <c r="K583" s="49"/>
    </row>
    <row r="584" spans="3:11" ht="15">
      <c r="C584" s="49"/>
      <c r="D584" s="49"/>
      <c r="E584" s="131"/>
      <c r="F584" s="131"/>
      <c r="K584" s="49"/>
    </row>
    <row r="585" spans="3:11" ht="15">
      <c r="C585" s="49"/>
      <c r="D585" s="49"/>
      <c r="E585" s="131"/>
      <c r="F585" s="131"/>
      <c r="K585" s="49"/>
    </row>
    <row r="586" spans="3:11" ht="15">
      <c r="C586" s="49"/>
      <c r="D586" s="49"/>
      <c r="E586" s="131"/>
      <c r="F586" s="131"/>
      <c r="K586" s="49"/>
    </row>
    <row r="587" spans="3:11" ht="15">
      <c r="C587" s="49"/>
      <c r="D587" s="49"/>
      <c r="E587" s="131"/>
      <c r="F587" s="131"/>
      <c r="K587" s="49"/>
    </row>
    <row r="588" spans="3:11" ht="15">
      <c r="C588" s="49"/>
      <c r="D588" s="49"/>
      <c r="E588" s="131"/>
      <c r="F588" s="131"/>
      <c r="K588" s="49"/>
    </row>
    <row r="589" spans="3:11" ht="15">
      <c r="C589" s="49"/>
      <c r="D589" s="49"/>
      <c r="E589" s="131"/>
      <c r="F589" s="131"/>
      <c r="K589" s="49"/>
    </row>
    <row r="590" spans="3:11" ht="15">
      <c r="C590" s="49"/>
      <c r="D590" s="49"/>
      <c r="E590" s="131"/>
      <c r="F590" s="131"/>
      <c r="K590" s="49"/>
    </row>
    <row r="591" spans="3:11" ht="15">
      <c r="C591" s="49"/>
      <c r="D591" s="49"/>
      <c r="E591" s="131"/>
      <c r="F591" s="131"/>
      <c r="K591" s="49"/>
    </row>
    <row r="592" spans="3:11" ht="15">
      <c r="C592" s="49"/>
      <c r="D592" s="49"/>
      <c r="E592" s="131"/>
      <c r="F592" s="131"/>
      <c r="K592" s="49"/>
    </row>
    <row r="593" spans="3:11" ht="15">
      <c r="C593" s="49"/>
      <c r="D593" s="49"/>
      <c r="E593" s="131"/>
      <c r="F593" s="131"/>
      <c r="K593" s="49"/>
    </row>
    <row r="594" spans="3:11" ht="15">
      <c r="C594" s="49"/>
      <c r="D594" s="49"/>
      <c r="E594" s="131"/>
      <c r="F594" s="131"/>
      <c r="K594" s="49"/>
    </row>
    <row r="595" spans="3:11" ht="15">
      <c r="C595" s="49"/>
      <c r="D595" s="49"/>
      <c r="E595" s="131"/>
      <c r="F595" s="131"/>
      <c r="K595" s="49"/>
    </row>
    <row r="596" spans="3:11" ht="15">
      <c r="C596" s="49"/>
      <c r="D596" s="49"/>
      <c r="E596" s="131"/>
      <c r="F596" s="131"/>
      <c r="K596" s="49"/>
    </row>
    <row r="597" spans="3:11" ht="15">
      <c r="C597" s="49"/>
      <c r="D597" s="49"/>
      <c r="E597" s="131"/>
      <c r="F597" s="131"/>
      <c r="K597" s="49"/>
    </row>
    <row r="598" spans="3:11" ht="15">
      <c r="C598" s="49"/>
      <c r="D598" s="49"/>
      <c r="E598" s="131"/>
      <c r="F598" s="131"/>
      <c r="K598" s="49"/>
    </row>
    <row r="599" spans="3:11" ht="15">
      <c r="C599" s="49"/>
      <c r="D599" s="49"/>
      <c r="E599" s="131"/>
      <c r="F599" s="131"/>
      <c r="K599" s="49"/>
    </row>
    <row r="600" spans="3:11" ht="15">
      <c r="C600" s="49"/>
      <c r="D600" s="49"/>
      <c r="E600" s="131"/>
      <c r="F600" s="131"/>
      <c r="K600" s="49"/>
    </row>
    <row r="601" spans="3:11" ht="15">
      <c r="C601" s="49"/>
      <c r="D601" s="49"/>
      <c r="E601" s="131"/>
      <c r="F601" s="131"/>
      <c r="K601" s="49"/>
    </row>
    <row r="602" spans="3:11" ht="15">
      <c r="C602" s="49"/>
      <c r="D602" s="49"/>
      <c r="E602" s="131"/>
      <c r="F602" s="131"/>
      <c r="K602" s="49"/>
    </row>
    <row r="603" spans="3:11" ht="15">
      <c r="C603" s="49"/>
      <c r="D603" s="49"/>
      <c r="E603" s="131"/>
      <c r="F603" s="131"/>
      <c r="K603" s="49"/>
    </row>
    <row r="604" spans="3:11" ht="15">
      <c r="C604" s="49"/>
      <c r="D604" s="49"/>
      <c r="E604" s="131"/>
      <c r="F604" s="131"/>
      <c r="K604" s="49"/>
    </row>
    <row r="605" spans="3:11" ht="15">
      <c r="C605" s="49"/>
      <c r="D605" s="49"/>
      <c r="E605" s="131"/>
      <c r="F605" s="131"/>
      <c r="K605" s="49"/>
    </row>
    <row r="606" spans="3:11" ht="15">
      <c r="C606" s="49"/>
      <c r="D606" s="49"/>
      <c r="E606" s="131"/>
      <c r="F606" s="131"/>
      <c r="K606" s="49"/>
    </row>
    <row r="607" spans="3:11" ht="15">
      <c r="C607" s="49"/>
      <c r="D607" s="49"/>
      <c r="E607" s="131"/>
      <c r="F607" s="131"/>
      <c r="K607" s="49"/>
    </row>
    <row r="608" spans="3:11" ht="15">
      <c r="C608" s="49"/>
      <c r="D608" s="49"/>
      <c r="E608" s="131"/>
      <c r="F608" s="131"/>
      <c r="K608" s="49"/>
    </row>
    <row r="609" spans="3:11" ht="15">
      <c r="C609" s="49"/>
      <c r="D609" s="49"/>
      <c r="E609" s="131"/>
      <c r="F609" s="131"/>
      <c r="K609" s="49"/>
    </row>
    <row r="610" spans="3:11" ht="15">
      <c r="C610" s="49"/>
      <c r="D610" s="49"/>
      <c r="E610" s="131"/>
      <c r="F610" s="131"/>
      <c r="K610" s="49"/>
    </row>
    <row r="611" spans="3:11" ht="15">
      <c r="C611" s="49"/>
      <c r="D611" s="49"/>
      <c r="E611" s="131"/>
      <c r="F611" s="131"/>
      <c r="K611" s="49"/>
    </row>
    <row r="612" spans="3:11" ht="15">
      <c r="C612" s="49"/>
      <c r="D612" s="49"/>
      <c r="E612" s="131"/>
      <c r="F612" s="131"/>
      <c r="K612" s="49"/>
    </row>
    <row r="613" spans="3:11" ht="15">
      <c r="C613" s="49"/>
      <c r="D613" s="49"/>
      <c r="E613" s="131"/>
      <c r="F613" s="131"/>
      <c r="K613" s="49"/>
    </row>
    <row r="614" spans="3:11" ht="15">
      <c r="C614" s="49"/>
      <c r="D614" s="49"/>
      <c r="E614" s="131"/>
      <c r="F614" s="131"/>
      <c r="K614" s="49"/>
    </row>
    <row r="615" spans="3:11" ht="15">
      <c r="C615" s="49"/>
      <c r="D615" s="49"/>
      <c r="E615" s="131"/>
      <c r="F615" s="131"/>
      <c r="K615" s="49"/>
    </row>
    <row r="616" spans="3:11" ht="15">
      <c r="C616" s="49"/>
      <c r="D616" s="49"/>
      <c r="E616" s="131"/>
      <c r="F616" s="131"/>
      <c r="K616" s="49"/>
    </row>
    <row r="617" spans="3:11" ht="15">
      <c r="C617" s="49"/>
      <c r="D617" s="49"/>
      <c r="E617" s="131"/>
      <c r="F617" s="131"/>
      <c r="K617" s="49"/>
    </row>
    <row r="618" spans="3:11" ht="15">
      <c r="C618" s="49"/>
      <c r="D618" s="49"/>
      <c r="E618" s="131"/>
      <c r="F618" s="131"/>
      <c r="K618" s="49"/>
    </row>
    <row r="619" spans="3:11" ht="15">
      <c r="C619" s="49"/>
      <c r="D619" s="49"/>
      <c r="E619" s="131"/>
      <c r="F619" s="131"/>
      <c r="K619" s="49"/>
    </row>
    <row r="620" spans="3:11" ht="15">
      <c r="C620" s="49"/>
      <c r="D620" s="49"/>
      <c r="E620" s="131"/>
      <c r="F620" s="131"/>
      <c r="K620" s="49"/>
    </row>
    <row r="621" spans="3:11" ht="15">
      <c r="C621" s="49"/>
      <c r="D621" s="49"/>
      <c r="E621" s="131"/>
      <c r="F621" s="131"/>
      <c r="K621" s="49"/>
    </row>
    <row r="622" spans="3:11" ht="15">
      <c r="C622" s="49"/>
      <c r="D622" s="49"/>
      <c r="E622" s="131"/>
      <c r="F622" s="131"/>
      <c r="K622" s="49"/>
    </row>
    <row r="623" spans="3:11" ht="15">
      <c r="C623" s="49"/>
      <c r="D623" s="49"/>
      <c r="E623" s="131"/>
      <c r="F623" s="131"/>
      <c r="K623" s="49"/>
    </row>
    <row r="624" spans="3:11" ht="15">
      <c r="C624" s="49"/>
      <c r="D624" s="49"/>
      <c r="E624" s="131"/>
      <c r="F624" s="131"/>
      <c r="K624" s="49"/>
    </row>
    <row r="625" spans="3:11" ht="15">
      <c r="C625" s="49"/>
      <c r="D625" s="49"/>
      <c r="E625" s="131"/>
      <c r="F625" s="131"/>
      <c r="K625" s="49"/>
    </row>
    <row r="626" spans="3:11" ht="15">
      <c r="C626" s="49"/>
      <c r="D626" s="49"/>
      <c r="E626" s="131"/>
      <c r="F626" s="131"/>
      <c r="K626" s="49"/>
    </row>
    <row r="627" spans="3:11" ht="15">
      <c r="C627" s="49"/>
      <c r="D627" s="49"/>
      <c r="E627" s="131"/>
      <c r="F627" s="131"/>
      <c r="K627" s="49"/>
    </row>
    <row r="628" spans="3:11" ht="15">
      <c r="C628" s="49"/>
      <c r="D628" s="49"/>
      <c r="E628" s="131"/>
      <c r="F628" s="131"/>
      <c r="K628" s="49"/>
    </row>
    <row r="629" spans="3:11" ht="15">
      <c r="C629" s="49"/>
      <c r="D629" s="49"/>
      <c r="E629" s="131"/>
      <c r="F629" s="131"/>
      <c r="K629" s="49"/>
    </row>
    <row r="630" spans="3:11" ht="15">
      <c r="C630" s="49"/>
      <c r="D630" s="49"/>
      <c r="E630" s="131"/>
      <c r="F630" s="131"/>
      <c r="K630" s="49"/>
    </row>
    <row r="631" spans="3:11" ht="15">
      <c r="C631" s="49"/>
      <c r="D631" s="49"/>
      <c r="E631" s="131"/>
      <c r="F631" s="131"/>
      <c r="K631" s="49"/>
    </row>
    <row r="632" spans="3:11" ht="15">
      <c r="C632" s="49"/>
      <c r="D632" s="49"/>
      <c r="E632" s="131"/>
      <c r="F632" s="131"/>
      <c r="K632" s="49"/>
    </row>
    <row r="633" spans="3:11" ht="15">
      <c r="C633" s="49"/>
      <c r="D633" s="49"/>
      <c r="E633" s="131"/>
      <c r="F633" s="131"/>
      <c r="K633" s="49"/>
    </row>
    <row r="634" spans="3:11" ht="15">
      <c r="C634" s="49"/>
      <c r="D634" s="49"/>
      <c r="E634" s="131"/>
      <c r="F634" s="131"/>
      <c r="K634" s="49"/>
    </row>
    <row r="635" spans="3:11" ht="15">
      <c r="C635" s="49"/>
      <c r="D635" s="49"/>
      <c r="E635" s="131"/>
      <c r="F635" s="131"/>
      <c r="K635" s="49"/>
    </row>
    <row r="636" spans="3:11" ht="15">
      <c r="C636" s="49"/>
      <c r="D636" s="49"/>
      <c r="E636" s="131"/>
      <c r="F636" s="131"/>
      <c r="K636" s="49"/>
    </row>
    <row r="637" spans="3:11" ht="15">
      <c r="C637" s="49"/>
      <c r="D637" s="49"/>
      <c r="E637" s="131"/>
      <c r="F637" s="131"/>
      <c r="K637" s="49"/>
    </row>
    <row r="638" spans="3:11" ht="15">
      <c r="C638" s="49"/>
      <c r="D638" s="49"/>
      <c r="E638" s="131"/>
      <c r="F638" s="131"/>
      <c r="K638" s="49"/>
    </row>
    <row r="639" spans="3:11" ht="15">
      <c r="C639" s="49"/>
      <c r="D639" s="49"/>
      <c r="E639" s="131"/>
      <c r="F639" s="131"/>
      <c r="K639" s="49"/>
    </row>
    <row r="640" spans="3:11" ht="15">
      <c r="C640" s="49"/>
      <c r="D640" s="49"/>
      <c r="E640" s="131"/>
      <c r="F640" s="131"/>
      <c r="K640" s="49"/>
    </row>
    <row r="641" spans="3:11" ht="15">
      <c r="C641" s="49"/>
      <c r="D641" s="49"/>
      <c r="E641" s="131"/>
      <c r="F641" s="131"/>
      <c r="K641" s="49"/>
    </row>
    <row r="642" spans="3:11" ht="15">
      <c r="C642" s="49"/>
      <c r="D642" s="49"/>
      <c r="E642" s="131"/>
      <c r="F642" s="131"/>
      <c r="K642" s="49"/>
    </row>
    <row r="643" spans="3:11" ht="15">
      <c r="C643" s="49"/>
      <c r="D643" s="49"/>
      <c r="E643" s="131"/>
      <c r="F643" s="131"/>
      <c r="K643" s="49"/>
    </row>
    <row r="644" spans="3:11" ht="15">
      <c r="C644" s="49"/>
      <c r="D644" s="49"/>
      <c r="E644" s="131"/>
      <c r="F644" s="131"/>
      <c r="K644" s="49"/>
    </row>
    <row r="645" spans="3:11" ht="15">
      <c r="C645" s="49"/>
      <c r="D645" s="49"/>
      <c r="E645" s="131"/>
      <c r="F645" s="131"/>
      <c r="K645" s="49"/>
    </row>
    <row r="646" spans="3:11" ht="15">
      <c r="C646" s="49"/>
      <c r="D646" s="49"/>
      <c r="E646" s="131"/>
      <c r="F646" s="131"/>
      <c r="K646" s="49"/>
    </row>
    <row r="647" spans="3:11" ht="15">
      <c r="C647" s="49"/>
      <c r="D647" s="49"/>
      <c r="E647" s="131"/>
      <c r="F647" s="131"/>
      <c r="K647" s="49"/>
    </row>
    <row r="648" spans="3:11" ht="15">
      <c r="C648" s="49"/>
      <c r="D648" s="49"/>
      <c r="E648" s="131"/>
      <c r="F648" s="131"/>
      <c r="K648" s="49"/>
    </row>
    <row r="649" spans="3:11" ht="15">
      <c r="C649" s="49"/>
      <c r="D649" s="49"/>
      <c r="E649" s="131"/>
      <c r="F649" s="131"/>
      <c r="K649" s="49"/>
    </row>
    <row r="650" spans="3:11" ht="15">
      <c r="C650" s="49"/>
      <c r="D650" s="49"/>
      <c r="E650" s="131"/>
      <c r="F650" s="131"/>
      <c r="K650" s="49"/>
    </row>
    <row r="651" spans="3:11" ht="15">
      <c r="C651" s="49"/>
      <c r="D651" s="49"/>
      <c r="E651" s="131"/>
      <c r="F651" s="131"/>
      <c r="K651" s="49"/>
    </row>
    <row r="652" spans="3:11" ht="15">
      <c r="C652" s="49"/>
      <c r="D652" s="49"/>
      <c r="E652" s="131"/>
      <c r="F652" s="131"/>
      <c r="K652" s="49"/>
    </row>
    <row r="653" spans="3:11" ht="15">
      <c r="C653" s="49"/>
      <c r="D653" s="49"/>
      <c r="E653" s="131"/>
      <c r="F653" s="131"/>
      <c r="K653" s="49"/>
    </row>
    <row r="654" spans="3:11" ht="15">
      <c r="C654" s="49"/>
      <c r="D654" s="49"/>
      <c r="E654" s="131"/>
      <c r="F654" s="131"/>
      <c r="K654" s="49"/>
    </row>
    <row r="655" spans="3:11" ht="15">
      <c r="C655" s="49"/>
      <c r="D655" s="49"/>
      <c r="E655" s="131"/>
      <c r="F655" s="131"/>
      <c r="K655" s="49"/>
    </row>
    <row r="656" spans="3:11" ht="15">
      <c r="C656" s="49"/>
      <c r="D656" s="49"/>
      <c r="E656" s="131"/>
      <c r="F656" s="131"/>
      <c r="K656" s="49"/>
    </row>
    <row r="657" spans="3:11" ht="15">
      <c r="C657" s="49"/>
      <c r="D657" s="49"/>
      <c r="E657" s="131"/>
      <c r="F657" s="131"/>
      <c r="K657" s="49"/>
    </row>
    <row r="658" spans="3:11" ht="15">
      <c r="C658" s="49"/>
      <c r="D658" s="49"/>
      <c r="E658" s="131"/>
      <c r="F658" s="131"/>
      <c r="K658" s="49"/>
    </row>
    <row r="659" spans="3:11" ht="15">
      <c r="C659" s="49"/>
      <c r="D659" s="49"/>
      <c r="E659" s="131"/>
      <c r="F659" s="131"/>
      <c r="K659" s="49"/>
    </row>
    <row r="660" spans="3:11" ht="15">
      <c r="C660" s="49"/>
      <c r="D660" s="49"/>
      <c r="E660" s="131"/>
      <c r="F660" s="131"/>
      <c r="K660" s="49"/>
    </row>
    <row r="661" spans="3:11" ht="15">
      <c r="C661" s="49"/>
      <c r="D661" s="49"/>
      <c r="E661" s="131"/>
      <c r="F661" s="131"/>
      <c r="K661" s="49"/>
    </row>
    <row r="662" spans="3:11" ht="15">
      <c r="C662" s="49"/>
      <c r="D662" s="49"/>
      <c r="E662" s="131"/>
      <c r="F662" s="131"/>
      <c r="K662" s="49"/>
    </row>
    <row r="663" spans="3:11" ht="15">
      <c r="C663" s="49"/>
      <c r="D663" s="49"/>
      <c r="E663" s="131"/>
      <c r="F663" s="131"/>
      <c r="K663" s="49"/>
    </row>
    <row r="664" spans="3:11" ht="15">
      <c r="C664" s="49"/>
      <c r="D664" s="49"/>
      <c r="E664" s="131"/>
      <c r="F664" s="131"/>
      <c r="K664" s="49"/>
    </row>
    <row r="665" spans="3:11" ht="15">
      <c r="C665" s="49"/>
      <c r="D665" s="49"/>
      <c r="E665" s="131"/>
      <c r="F665" s="131"/>
      <c r="K665" s="49"/>
    </row>
    <row r="666" spans="3:11" ht="15">
      <c r="C666" s="49"/>
      <c r="D666" s="49"/>
      <c r="E666" s="131"/>
      <c r="F666" s="131"/>
      <c r="K666" s="49"/>
    </row>
    <row r="667" spans="3:11" ht="15">
      <c r="C667" s="49"/>
      <c r="D667" s="49"/>
      <c r="E667" s="131"/>
      <c r="F667" s="131"/>
      <c r="K667" s="49"/>
    </row>
    <row r="668" spans="3:11" ht="15">
      <c r="C668" s="49"/>
      <c r="D668" s="49"/>
      <c r="E668" s="131"/>
      <c r="F668" s="131"/>
      <c r="K668" s="49"/>
    </row>
    <row r="669" spans="3:11" ht="15">
      <c r="C669" s="49"/>
      <c r="D669" s="49"/>
      <c r="E669" s="131"/>
      <c r="F669" s="131"/>
      <c r="K669" s="49"/>
    </row>
    <row r="670" spans="3:11" ht="15">
      <c r="C670" s="49"/>
      <c r="D670" s="49"/>
      <c r="E670" s="131"/>
      <c r="F670" s="131"/>
      <c r="K670" s="49"/>
    </row>
    <row r="671" spans="3:11" ht="15">
      <c r="C671" s="49"/>
      <c r="D671" s="49"/>
      <c r="E671" s="131"/>
      <c r="F671" s="131"/>
      <c r="K671" s="49"/>
    </row>
    <row r="672" spans="3:11" ht="15">
      <c r="C672" s="49"/>
      <c r="D672" s="49"/>
      <c r="E672" s="131"/>
      <c r="F672" s="131"/>
      <c r="K672" s="49"/>
    </row>
    <row r="673" spans="3:11" ht="15">
      <c r="C673" s="49"/>
      <c r="D673" s="49"/>
      <c r="E673" s="131"/>
      <c r="F673" s="131"/>
      <c r="K673" s="49"/>
    </row>
    <row r="674" spans="3:11" ht="15">
      <c r="C674" s="49"/>
      <c r="D674" s="49"/>
      <c r="E674" s="131"/>
      <c r="F674" s="131"/>
      <c r="K674" s="49"/>
    </row>
    <row r="675" spans="3:11" ht="15">
      <c r="C675" s="49"/>
      <c r="D675" s="49"/>
      <c r="E675" s="131"/>
      <c r="F675" s="131"/>
      <c r="K675" s="49"/>
    </row>
    <row r="676" spans="3:11" ht="15">
      <c r="C676" s="49"/>
      <c r="D676" s="49"/>
      <c r="E676" s="131"/>
      <c r="F676" s="131"/>
      <c r="K676" s="49"/>
    </row>
    <row r="677" spans="3:11" ht="15">
      <c r="C677" s="49"/>
      <c r="D677" s="49"/>
      <c r="E677" s="131"/>
      <c r="F677" s="131"/>
      <c r="K677" s="49"/>
    </row>
    <row r="678" spans="3:11" ht="15">
      <c r="C678" s="49"/>
      <c r="D678" s="49"/>
      <c r="E678" s="131"/>
      <c r="F678" s="131"/>
      <c r="K678" s="49"/>
    </row>
    <row r="679" spans="3:11" ht="15">
      <c r="C679" s="49"/>
      <c r="D679" s="49"/>
      <c r="E679" s="131"/>
      <c r="F679" s="131"/>
      <c r="K679" s="49"/>
    </row>
    <row r="680" spans="3:11" ht="15">
      <c r="C680" s="49"/>
      <c r="D680" s="49"/>
      <c r="E680" s="131"/>
      <c r="F680" s="131"/>
      <c r="K680" s="49"/>
    </row>
    <row r="681" spans="3:11" ht="15">
      <c r="C681" s="49"/>
      <c r="D681" s="49"/>
      <c r="E681" s="131"/>
      <c r="F681" s="131"/>
      <c r="K681" s="49"/>
    </row>
    <row r="682" spans="3:11" ht="15">
      <c r="C682" s="49"/>
      <c r="D682" s="49"/>
      <c r="E682" s="131"/>
      <c r="F682" s="131"/>
      <c r="K682" s="49"/>
    </row>
    <row r="683" spans="3:11" ht="15">
      <c r="C683" s="49"/>
      <c r="D683" s="49"/>
      <c r="E683" s="131"/>
      <c r="F683" s="131"/>
      <c r="K683" s="49"/>
    </row>
    <row r="684" spans="3:11" ht="15">
      <c r="C684" s="49"/>
      <c r="D684" s="49"/>
      <c r="E684" s="131"/>
      <c r="F684" s="131"/>
      <c r="K684" s="49"/>
    </row>
    <row r="685" spans="3:11" ht="15">
      <c r="C685" s="49"/>
      <c r="D685" s="49"/>
      <c r="E685" s="131"/>
      <c r="F685" s="131"/>
      <c r="K685" s="49"/>
    </row>
    <row r="686" spans="3:11" ht="15">
      <c r="C686" s="49"/>
      <c r="D686" s="49"/>
      <c r="E686" s="131"/>
      <c r="F686" s="131"/>
      <c r="K686" s="49"/>
    </row>
    <row r="687" spans="3:11" ht="15">
      <c r="C687" s="49"/>
      <c r="D687" s="49"/>
      <c r="E687" s="131"/>
      <c r="F687" s="131"/>
      <c r="K687" s="49"/>
    </row>
    <row r="688" spans="3:11" ht="15">
      <c r="C688" s="49"/>
      <c r="D688" s="49"/>
      <c r="E688" s="131"/>
      <c r="F688" s="131"/>
      <c r="K688" s="49"/>
    </row>
    <row r="689" spans="3:11" ht="15">
      <c r="C689" s="49"/>
      <c r="D689" s="49"/>
      <c r="E689" s="131"/>
      <c r="F689" s="131"/>
      <c r="K689" s="49"/>
    </row>
    <row r="690" spans="3:11" ht="15">
      <c r="C690" s="49"/>
      <c r="D690" s="49"/>
      <c r="E690" s="131"/>
      <c r="F690" s="131"/>
      <c r="K690" s="49"/>
    </row>
    <row r="691" spans="3:11" ht="15">
      <c r="C691" s="49"/>
      <c r="D691" s="49"/>
      <c r="E691" s="131"/>
      <c r="F691" s="131"/>
      <c r="K691" s="49"/>
    </row>
    <row r="692" spans="3:11" ht="15">
      <c r="C692" s="49"/>
      <c r="D692" s="49"/>
      <c r="E692" s="131"/>
      <c r="F692" s="131"/>
      <c r="K692" s="49"/>
    </row>
    <row r="693" spans="3:11" ht="15">
      <c r="C693" s="49"/>
      <c r="D693" s="49"/>
      <c r="E693" s="131"/>
      <c r="F693" s="131"/>
      <c r="K693" s="49"/>
    </row>
    <row r="694" spans="3:11" ht="15">
      <c r="C694" s="49"/>
      <c r="D694" s="49"/>
      <c r="E694" s="131"/>
      <c r="F694" s="131"/>
      <c r="K694" s="49"/>
    </row>
    <row r="695" spans="3:11" ht="15">
      <c r="C695" s="49"/>
      <c r="D695" s="49"/>
      <c r="E695" s="131"/>
      <c r="F695" s="131"/>
      <c r="K695" s="49"/>
    </row>
    <row r="696" spans="3:11" ht="15">
      <c r="C696" s="49"/>
      <c r="D696" s="49"/>
      <c r="E696" s="131"/>
      <c r="F696" s="131"/>
      <c r="K696" s="49"/>
    </row>
    <row r="697" spans="3:11" ht="15">
      <c r="C697" s="49"/>
      <c r="D697" s="49"/>
      <c r="E697" s="131"/>
      <c r="F697" s="131"/>
      <c r="K697" s="49"/>
    </row>
    <row r="698" spans="3:11" ht="15">
      <c r="C698" s="49"/>
      <c r="D698" s="49"/>
      <c r="E698" s="131"/>
      <c r="F698" s="131"/>
      <c r="K698" s="49"/>
    </row>
    <row r="699" spans="3:11" ht="15">
      <c r="C699" s="49"/>
      <c r="D699" s="49"/>
      <c r="E699" s="131"/>
      <c r="F699" s="131"/>
      <c r="K699" s="49"/>
    </row>
    <row r="700" spans="3:11" ht="15">
      <c r="C700" s="49"/>
      <c r="D700" s="49"/>
      <c r="E700" s="131"/>
      <c r="F700" s="131"/>
      <c r="K700" s="49"/>
    </row>
    <row r="701" spans="3:11" ht="15">
      <c r="C701" s="49"/>
      <c r="D701" s="49"/>
      <c r="E701" s="131"/>
      <c r="F701" s="131"/>
      <c r="K701" s="49"/>
    </row>
    <row r="702" spans="3:11" ht="15">
      <c r="C702" s="49"/>
      <c r="D702" s="49"/>
      <c r="E702" s="131"/>
      <c r="F702" s="131"/>
      <c r="K702" s="49"/>
    </row>
    <row r="703" spans="3:11" ht="15">
      <c r="C703" s="49"/>
      <c r="D703" s="49"/>
      <c r="E703" s="131"/>
      <c r="F703" s="131"/>
      <c r="K703" s="49"/>
    </row>
    <row r="704" spans="3:11" ht="15">
      <c r="C704" s="49"/>
      <c r="D704" s="49"/>
      <c r="E704" s="131"/>
      <c r="F704" s="131"/>
      <c r="K704" s="49"/>
    </row>
    <row r="705" spans="3:11" ht="15">
      <c r="C705" s="49"/>
      <c r="D705" s="49"/>
      <c r="E705" s="131"/>
      <c r="F705" s="131"/>
      <c r="K705" s="49"/>
    </row>
    <row r="706" spans="3:11" ht="15">
      <c r="C706" s="49"/>
      <c r="D706" s="49"/>
      <c r="E706" s="131"/>
      <c r="F706" s="131"/>
      <c r="K706" s="49"/>
    </row>
    <row r="707" spans="3:11" ht="15">
      <c r="C707" s="49"/>
      <c r="D707" s="49"/>
      <c r="E707" s="131"/>
      <c r="F707" s="131"/>
      <c r="K707" s="49"/>
    </row>
    <row r="708" spans="3:11" ht="15">
      <c r="C708" s="49"/>
      <c r="D708" s="49"/>
      <c r="E708" s="131"/>
      <c r="F708" s="131"/>
      <c r="K708" s="49"/>
    </row>
    <row r="709" spans="3:11" ht="15">
      <c r="C709" s="49"/>
      <c r="D709" s="49"/>
      <c r="E709" s="131"/>
      <c r="F709" s="131"/>
      <c r="K709" s="49"/>
    </row>
    <row r="710" spans="3:11" ht="15">
      <c r="C710" s="49"/>
      <c r="D710" s="49"/>
      <c r="E710" s="131"/>
      <c r="F710" s="131"/>
      <c r="K710" s="49"/>
    </row>
    <row r="711" spans="3:11" ht="15">
      <c r="C711" s="49"/>
      <c r="D711" s="49"/>
      <c r="E711" s="131"/>
      <c r="F711" s="131"/>
      <c r="K711" s="49"/>
    </row>
    <row r="712" spans="3:11" ht="15">
      <c r="C712" s="49"/>
      <c r="D712" s="49"/>
      <c r="E712" s="131"/>
      <c r="F712" s="131"/>
      <c r="K712" s="49"/>
    </row>
    <row r="713" spans="3:11" ht="15">
      <c r="C713" s="49"/>
      <c r="D713" s="49"/>
      <c r="E713" s="131"/>
      <c r="F713" s="131"/>
      <c r="K713" s="49"/>
    </row>
    <row r="714" spans="3:11" ht="15">
      <c r="C714" s="49"/>
      <c r="D714" s="49"/>
      <c r="E714" s="131"/>
      <c r="F714" s="131"/>
      <c r="K714" s="49"/>
    </row>
    <row r="715" spans="3:11" ht="15">
      <c r="C715" s="49"/>
      <c r="D715" s="49"/>
      <c r="E715" s="131"/>
      <c r="F715" s="131"/>
      <c r="K715" s="49"/>
    </row>
    <row r="716" spans="3:11" ht="15">
      <c r="C716" s="49"/>
      <c r="D716" s="49"/>
      <c r="E716" s="131"/>
      <c r="F716" s="131"/>
      <c r="K716" s="49"/>
    </row>
    <row r="717" spans="3:11" ht="15">
      <c r="C717" s="49"/>
      <c r="D717" s="49"/>
      <c r="E717" s="131"/>
      <c r="F717" s="131"/>
      <c r="K717" s="49"/>
    </row>
    <row r="718" spans="3:11" ht="15">
      <c r="C718" s="49"/>
      <c r="D718" s="49"/>
      <c r="E718" s="131"/>
      <c r="F718" s="131"/>
      <c r="K718" s="49"/>
    </row>
    <row r="719" spans="3:11" ht="15">
      <c r="C719" s="49"/>
      <c r="D719" s="49"/>
      <c r="E719" s="131"/>
      <c r="F719" s="131"/>
      <c r="K719" s="49"/>
    </row>
    <row r="720" spans="3:11" ht="15">
      <c r="C720" s="49"/>
      <c r="D720" s="49"/>
      <c r="E720" s="131"/>
      <c r="F720" s="131"/>
      <c r="K720" s="49"/>
    </row>
    <row r="721" spans="3:11" ht="15">
      <c r="C721" s="49"/>
      <c r="D721" s="49"/>
      <c r="E721" s="131"/>
      <c r="F721" s="131"/>
      <c r="K721" s="49"/>
    </row>
    <row r="722" spans="3:11" ht="15">
      <c r="C722" s="49"/>
      <c r="D722" s="49"/>
      <c r="E722" s="131"/>
      <c r="F722" s="131"/>
      <c r="K722" s="49"/>
    </row>
    <row r="723" spans="3:11" ht="15">
      <c r="C723" s="49"/>
      <c r="D723" s="49"/>
      <c r="E723" s="131"/>
      <c r="F723" s="131"/>
      <c r="K723" s="49"/>
    </row>
    <row r="724" spans="3:11" ht="15">
      <c r="C724" s="49"/>
      <c r="D724" s="49"/>
      <c r="E724" s="131"/>
      <c r="F724" s="131"/>
      <c r="K724" s="49"/>
    </row>
    <row r="725" spans="3:11" ht="15">
      <c r="C725" s="49"/>
      <c r="D725" s="49"/>
      <c r="E725" s="131"/>
      <c r="F725" s="131"/>
      <c r="K725" s="49"/>
    </row>
    <row r="726" spans="3:11" ht="15">
      <c r="C726" s="49"/>
      <c r="D726" s="49"/>
      <c r="E726" s="131"/>
      <c r="F726" s="131"/>
      <c r="K726" s="49"/>
    </row>
    <row r="727" spans="3:11" ht="15">
      <c r="C727" s="49"/>
      <c r="D727" s="49"/>
      <c r="E727" s="131"/>
      <c r="F727" s="131"/>
      <c r="K727" s="49"/>
    </row>
    <row r="728" spans="3:11" ht="15">
      <c r="C728" s="49"/>
      <c r="D728" s="49"/>
      <c r="E728" s="131"/>
      <c r="F728" s="131"/>
      <c r="K728" s="49"/>
    </row>
    <row r="729" spans="3:11" ht="15">
      <c r="C729" s="49"/>
      <c r="D729" s="49"/>
      <c r="E729" s="131"/>
      <c r="F729" s="131"/>
      <c r="K729" s="49"/>
    </row>
    <row r="730" spans="3:11" ht="15">
      <c r="C730" s="49"/>
      <c r="D730" s="49"/>
      <c r="E730" s="131"/>
      <c r="F730" s="131"/>
      <c r="K730" s="49"/>
    </row>
    <row r="731" spans="3:11" ht="15">
      <c r="C731" s="49"/>
      <c r="D731" s="49"/>
      <c r="E731" s="131"/>
      <c r="F731" s="131"/>
      <c r="K731" s="49"/>
    </row>
    <row r="732" spans="3:11" ht="15">
      <c r="C732" s="49"/>
      <c r="D732" s="49"/>
      <c r="E732" s="131"/>
      <c r="F732" s="131"/>
      <c r="K732" s="49"/>
    </row>
    <row r="733" spans="3:11" ht="15">
      <c r="C733" s="49"/>
      <c r="D733" s="49"/>
      <c r="E733" s="131"/>
      <c r="F733" s="131"/>
      <c r="K733" s="49"/>
    </row>
    <row r="734" spans="3:11" ht="15">
      <c r="C734" s="49"/>
      <c r="D734" s="49"/>
      <c r="E734" s="131"/>
      <c r="F734" s="131"/>
      <c r="K734" s="49"/>
    </row>
    <row r="735" spans="3:11" ht="15">
      <c r="C735" s="49"/>
      <c r="D735" s="49"/>
      <c r="E735" s="131"/>
      <c r="F735" s="131"/>
      <c r="K735" s="49"/>
    </row>
    <row r="736" spans="3:11" ht="15">
      <c r="C736" s="49"/>
      <c r="D736" s="49"/>
      <c r="E736" s="131"/>
      <c r="F736" s="131"/>
      <c r="K736" s="49"/>
    </row>
    <row r="737" spans="3:11" ht="15">
      <c r="C737" s="49"/>
      <c r="D737" s="49"/>
      <c r="E737" s="131"/>
      <c r="F737" s="131"/>
      <c r="K737" s="49"/>
    </row>
    <row r="738" spans="3:11" ht="15">
      <c r="C738" s="49"/>
      <c r="D738" s="49"/>
      <c r="E738" s="131"/>
      <c r="F738" s="131"/>
      <c r="K738" s="49"/>
    </row>
    <row r="739" spans="3:11" ht="15">
      <c r="C739" s="49"/>
      <c r="D739" s="49"/>
      <c r="E739" s="131"/>
      <c r="F739" s="131"/>
      <c r="K739" s="49"/>
    </row>
    <row r="740" spans="3:11" ht="15">
      <c r="C740" s="49"/>
      <c r="D740" s="49"/>
      <c r="E740" s="131"/>
      <c r="F740" s="131"/>
      <c r="K740" s="49"/>
    </row>
    <row r="741" spans="3:11" ht="15">
      <c r="C741" s="49"/>
      <c r="D741" s="49"/>
      <c r="E741" s="131"/>
      <c r="F741" s="131"/>
      <c r="K741" s="49"/>
    </row>
    <row r="742" spans="3:11" ht="15">
      <c r="C742" s="49"/>
      <c r="D742" s="49"/>
      <c r="E742" s="131"/>
      <c r="F742" s="131"/>
      <c r="K742" s="49"/>
    </row>
    <row r="743" spans="3:11" ht="15">
      <c r="C743" s="49"/>
      <c r="D743" s="49"/>
      <c r="E743" s="131"/>
      <c r="F743" s="131"/>
      <c r="K743" s="49"/>
    </row>
    <row r="744" spans="3:11" ht="15">
      <c r="C744" s="49"/>
      <c r="D744" s="49"/>
      <c r="E744" s="131"/>
      <c r="F744" s="131"/>
      <c r="K744" s="49"/>
    </row>
    <row r="745" spans="3:11" ht="15">
      <c r="C745" s="49"/>
      <c r="D745" s="49"/>
      <c r="E745" s="131"/>
      <c r="F745" s="131"/>
      <c r="K745" s="49"/>
    </row>
    <row r="746" spans="3:11" ht="15">
      <c r="C746" s="49"/>
      <c r="D746" s="49"/>
      <c r="E746" s="131"/>
      <c r="F746" s="131"/>
      <c r="K746" s="49"/>
    </row>
    <row r="747" spans="3:11" ht="15">
      <c r="C747" s="49"/>
      <c r="D747" s="49"/>
      <c r="E747" s="131"/>
      <c r="F747" s="131"/>
      <c r="K747" s="49"/>
    </row>
    <row r="748" spans="3:11" ht="15">
      <c r="C748" s="49"/>
      <c r="D748" s="49"/>
      <c r="E748" s="131"/>
      <c r="F748" s="131"/>
      <c r="K748" s="49"/>
    </row>
    <row r="749" spans="3:11" ht="15">
      <c r="C749" s="49"/>
      <c r="D749" s="49"/>
      <c r="E749" s="131"/>
      <c r="F749" s="131"/>
      <c r="K749" s="49"/>
    </row>
    <row r="750" spans="3:11" ht="15">
      <c r="C750" s="49"/>
      <c r="D750" s="49"/>
      <c r="E750" s="131"/>
      <c r="F750" s="131"/>
      <c r="K750" s="49"/>
    </row>
    <row r="751" spans="3:11" ht="15">
      <c r="C751" s="49"/>
      <c r="D751" s="49"/>
      <c r="E751" s="131"/>
      <c r="F751" s="131"/>
      <c r="K751" s="49"/>
    </row>
    <row r="752" spans="3:11" ht="15">
      <c r="C752" s="49"/>
      <c r="D752" s="49"/>
      <c r="E752" s="131"/>
      <c r="F752" s="131"/>
      <c r="K752" s="49"/>
    </row>
    <row r="753" spans="3:11" ht="15">
      <c r="C753" s="49"/>
      <c r="D753" s="49"/>
      <c r="E753" s="131"/>
      <c r="F753" s="131"/>
      <c r="K753" s="49"/>
    </row>
    <row r="754" spans="3:11" ht="15">
      <c r="C754" s="49"/>
      <c r="D754" s="49"/>
      <c r="E754" s="131"/>
      <c r="F754" s="131"/>
      <c r="K754" s="49"/>
    </row>
    <row r="755" spans="3:11" ht="15">
      <c r="C755" s="49"/>
      <c r="D755" s="49"/>
      <c r="E755" s="131"/>
      <c r="F755" s="131"/>
      <c r="K755" s="49"/>
    </row>
    <row r="756" spans="3:11" ht="15">
      <c r="C756" s="49"/>
      <c r="D756" s="49"/>
      <c r="E756" s="131"/>
      <c r="F756" s="131"/>
      <c r="K756" s="49"/>
    </row>
    <row r="757" spans="3:11" ht="15">
      <c r="C757" s="49"/>
      <c r="D757" s="49"/>
      <c r="E757" s="131"/>
      <c r="F757" s="131"/>
      <c r="K757" s="49"/>
    </row>
    <row r="758" spans="3:11" ht="15">
      <c r="C758" s="49"/>
      <c r="D758" s="49"/>
      <c r="E758" s="131"/>
      <c r="F758" s="131"/>
      <c r="K758" s="49"/>
    </row>
    <row r="759" spans="3:11" ht="15">
      <c r="C759" s="49"/>
      <c r="D759" s="49"/>
      <c r="E759" s="131"/>
      <c r="F759" s="131"/>
      <c r="K759" s="49"/>
    </row>
    <row r="760" spans="3:11" ht="15">
      <c r="C760" s="49"/>
      <c r="D760" s="49"/>
      <c r="E760" s="131"/>
      <c r="F760" s="131"/>
      <c r="K760" s="49"/>
    </row>
    <row r="761" spans="3:11" ht="15">
      <c r="C761" s="49"/>
      <c r="D761" s="49"/>
      <c r="E761" s="131"/>
      <c r="F761" s="131"/>
      <c r="K761" s="49"/>
    </row>
    <row r="762" spans="3:11" ht="15">
      <c r="C762" s="49"/>
      <c r="D762" s="49"/>
      <c r="E762" s="131"/>
      <c r="F762" s="131"/>
      <c r="K762" s="49"/>
    </row>
    <row r="763" spans="3:11" ht="15">
      <c r="C763" s="49"/>
      <c r="D763" s="49"/>
      <c r="E763" s="131"/>
      <c r="F763" s="131"/>
      <c r="K763" s="49"/>
    </row>
    <row r="764" spans="3:11" ht="15">
      <c r="C764" s="49"/>
      <c r="D764" s="49"/>
      <c r="E764" s="131"/>
      <c r="F764" s="131"/>
      <c r="K764" s="49"/>
    </row>
    <row r="765" spans="3:11" ht="15">
      <c r="C765" s="49"/>
      <c r="D765" s="49"/>
      <c r="E765" s="131"/>
      <c r="F765" s="131"/>
      <c r="K765" s="49"/>
    </row>
    <row r="766" spans="3:11" ht="15">
      <c r="C766" s="49"/>
      <c r="D766" s="49"/>
      <c r="E766" s="131"/>
      <c r="F766" s="131"/>
      <c r="K766" s="49"/>
    </row>
    <row r="767" spans="3:11" ht="15">
      <c r="C767" s="49"/>
      <c r="D767" s="49"/>
      <c r="E767" s="131"/>
      <c r="F767" s="131"/>
      <c r="K767" s="49"/>
    </row>
    <row r="768" spans="3:11" ht="15">
      <c r="C768" s="49"/>
      <c r="D768" s="49"/>
      <c r="E768" s="131"/>
      <c r="F768" s="131"/>
      <c r="K768" s="49"/>
    </row>
    <row r="769" spans="3:11" ht="15">
      <c r="C769" s="49"/>
      <c r="D769" s="49"/>
      <c r="E769" s="131"/>
      <c r="F769" s="131"/>
      <c r="K769" s="49"/>
    </row>
    <row r="770" spans="3:11" ht="15">
      <c r="C770" s="49"/>
      <c r="D770" s="49"/>
      <c r="E770" s="131"/>
      <c r="F770" s="131"/>
      <c r="K770" s="49"/>
    </row>
    <row r="771" spans="3:11" ht="15">
      <c r="C771" s="49"/>
      <c r="D771" s="49"/>
      <c r="E771" s="131"/>
      <c r="F771" s="131"/>
      <c r="K771" s="49"/>
    </row>
    <row r="772" spans="3:11" ht="15">
      <c r="C772" s="49"/>
      <c r="D772" s="49"/>
      <c r="E772" s="131"/>
      <c r="F772" s="131"/>
      <c r="K772" s="49"/>
    </row>
    <row r="773" spans="3:11" ht="15">
      <c r="C773" s="49"/>
      <c r="D773" s="49"/>
      <c r="E773" s="131"/>
      <c r="F773" s="131"/>
      <c r="K773" s="49"/>
    </row>
    <row r="774" spans="3:11" ht="15">
      <c r="C774" s="49"/>
      <c r="D774" s="49"/>
      <c r="E774" s="131"/>
      <c r="F774" s="131"/>
      <c r="K774" s="49"/>
    </row>
    <row r="775" spans="3:11" ht="15">
      <c r="C775" s="49"/>
      <c r="D775" s="49"/>
      <c r="E775" s="131"/>
      <c r="F775" s="131"/>
      <c r="K775" s="49"/>
    </row>
    <row r="776" spans="3:11" ht="15">
      <c r="C776" s="49"/>
      <c r="D776" s="49"/>
      <c r="E776" s="131"/>
      <c r="F776" s="131"/>
      <c r="K776" s="49"/>
    </row>
    <row r="777" spans="3:11" ht="15">
      <c r="C777" s="49"/>
      <c r="D777" s="49"/>
      <c r="E777" s="131"/>
      <c r="F777" s="131"/>
      <c r="K777" s="49"/>
    </row>
    <row r="778" spans="3:11" ht="15">
      <c r="C778" s="49"/>
      <c r="D778" s="49"/>
      <c r="E778" s="131"/>
      <c r="F778" s="131"/>
      <c r="K778" s="49"/>
    </row>
    <row r="779" spans="3:11" ht="15">
      <c r="C779" s="49"/>
      <c r="D779" s="49"/>
      <c r="E779" s="131"/>
      <c r="F779" s="131"/>
      <c r="K779" s="49"/>
    </row>
    <row r="780" spans="3:11" ht="15">
      <c r="C780" s="49"/>
      <c r="D780" s="49"/>
      <c r="E780" s="131"/>
      <c r="F780" s="131"/>
      <c r="K780" s="49"/>
    </row>
    <row r="781" spans="3:11" ht="15">
      <c r="C781" s="49"/>
      <c r="D781" s="49"/>
      <c r="E781" s="131"/>
      <c r="F781" s="131"/>
      <c r="K781" s="49"/>
    </row>
    <row r="782" spans="3:11" ht="15">
      <c r="C782" s="49"/>
      <c r="D782" s="49"/>
      <c r="E782" s="131"/>
      <c r="F782" s="131"/>
      <c r="K782" s="49"/>
    </row>
    <row r="783" spans="3:11" ht="15">
      <c r="C783" s="49"/>
      <c r="D783" s="49"/>
      <c r="E783" s="131"/>
      <c r="F783" s="131"/>
      <c r="K783" s="49"/>
    </row>
    <row r="784" spans="3:11" ht="15">
      <c r="C784" s="49"/>
      <c r="D784" s="49"/>
      <c r="E784" s="131"/>
      <c r="F784" s="131"/>
      <c r="K784" s="49"/>
    </row>
    <row r="785" spans="3:11" ht="15">
      <c r="C785" s="49"/>
      <c r="D785" s="49"/>
      <c r="E785" s="131"/>
      <c r="F785" s="131"/>
      <c r="K785" s="49"/>
    </row>
    <row r="786" spans="3:11" ht="15">
      <c r="C786" s="49"/>
      <c r="D786" s="49"/>
      <c r="E786" s="131"/>
      <c r="F786" s="131"/>
      <c r="K786" s="49"/>
    </row>
    <row r="787" spans="3:11" ht="15">
      <c r="C787" s="49"/>
      <c r="D787" s="49"/>
      <c r="E787" s="131"/>
      <c r="F787" s="131"/>
      <c r="K787" s="49"/>
    </row>
    <row r="788" spans="3:11" ht="15">
      <c r="C788" s="49"/>
      <c r="D788" s="49"/>
      <c r="E788" s="131"/>
      <c r="F788" s="131"/>
      <c r="K788" s="49"/>
    </row>
    <row r="789" spans="3:11" ht="15">
      <c r="C789" s="49"/>
      <c r="D789" s="49"/>
      <c r="E789" s="131"/>
      <c r="F789" s="131"/>
      <c r="K789" s="49"/>
    </row>
    <row r="790" spans="3:11" ht="15">
      <c r="C790" s="49"/>
      <c r="D790" s="49"/>
      <c r="E790" s="131"/>
      <c r="F790" s="131"/>
      <c r="K790" s="49"/>
    </row>
    <row r="791" spans="3:11" ht="15">
      <c r="C791" s="49"/>
      <c r="D791" s="49"/>
      <c r="E791" s="131"/>
      <c r="F791" s="131"/>
      <c r="K791" s="49"/>
    </row>
    <row r="792" spans="3:11" ht="15">
      <c r="C792" s="49"/>
      <c r="D792" s="49"/>
      <c r="E792" s="131"/>
      <c r="F792" s="131"/>
      <c r="K792" s="49"/>
    </row>
    <row r="793" spans="3:11" ht="15">
      <c r="C793" s="49"/>
      <c r="D793" s="49"/>
      <c r="E793" s="131"/>
      <c r="F793" s="131"/>
      <c r="K793" s="49"/>
    </row>
    <row r="794" spans="3:11" ht="15">
      <c r="C794" s="49"/>
      <c r="D794" s="49"/>
      <c r="E794" s="131"/>
      <c r="F794" s="131"/>
      <c r="K794" s="49"/>
    </row>
    <row r="795" spans="3:11" ht="15">
      <c r="C795" s="49"/>
      <c r="D795" s="49"/>
      <c r="E795" s="131"/>
      <c r="F795" s="131"/>
      <c r="K795" s="49"/>
    </row>
    <row r="796" spans="3:11" ht="15">
      <c r="C796" s="49"/>
      <c r="D796" s="49"/>
      <c r="E796" s="131"/>
      <c r="F796" s="131"/>
      <c r="K796" s="49"/>
    </row>
    <row r="797" spans="3:11" ht="15">
      <c r="C797" s="49"/>
      <c r="D797" s="49"/>
      <c r="E797" s="131"/>
      <c r="F797" s="131"/>
      <c r="K797" s="49"/>
    </row>
    <row r="798" spans="3:11" ht="15">
      <c r="C798" s="49"/>
      <c r="D798" s="49"/>
      <c r="E798" s="131"/>
      <c r="F798" s="131"/>
      <c r="K798" s="49"/>
    </row>
    <row r="799" spans="3:11" ht="15">
      <c r="C799" s="49"/>
      <c r="D799" s="49"/>
      <c r="E799" s="131"/>
      <c r="F799" s="131"/>
      <c r="K799" s="49"/>
    </row>
    <row r="800" spans="3:11" ht="15">
      <c r="C800" s="49"/>
      <c r="D800" s="49"/>
      <c r="E800" s="131"/>
      <c r="F800" s="131"/>
      <c r="K800" s="49"/>
    </row>
    <row r="801" spans="3:11" ht="15">
      <c r="C801" s="49"/>
      <c r="D801" s="49"/>
      <c r="E801" s="131"/>
      <c r="F801" s="131"/>
      <c r="K801" s="49"/>
    </row>
    <row r="802" spans="3:11" ht="15">
      <c r="C802" s="49"/>
      <c r="D802" s="49"/>
      <c r="E802" s="131"/>
      <c r="F802" s="131"/>
      <c r="K802" s="49"/>
    </row>
    <row r="803" spans="3:11" ht="15">
      <c r="C803" s="49"/>
      <c r="D803" s="49"/>
      <c r="E803" s="131"/>
      <c r="F803" s="131"/>
      <c r="K803" s="49"/>
    </row>
    <row r="804" spans="3:11" ht="15">
      <c r="C804" s="49"/>
      <c r="D804" s="49"/>
      <c r="E804" s="131"/>
      <c r="F804" s="131"/>
      <c r="K804" s="49"/>
    </row>
    <row r="805" spans="3:11" ht="15">
      <c r="C805" s="49"/>
      <c r="D805" s="49"/>
      <c r="E805" s="131"/>
      <c r="F805" s="131"/>
      <c r="K805" s="49"/>
    </row>
    <row r="806" spans="3:11" ht="15">
      <c r="C806" s="49"/>
      <c r="D806" s="49"/>
      <c r="E806" s="131"/>
      <c r="F806" s="131"/>
      <c r="K806" s="49"/>
    </row>
    <row r="807" spans="3:11" ht="15">
      <c r="C807" s="49"/>
      <c r="D807" s="49"/>
      <c r="E807" s="131"/>
      <c r="F807" s="131"/>
      <c r="K807" s="49"/>
    </row>
    <row r="808" spans="3:11" ht="15">
      <c r="C808" s="49"/>
      <c r="D808" s="49"/>
      <c r="E808" s="131"/>
      <c r="F808" s="131"/>
      <c r="K808" s="49"/>
    </row>
    <row r="809" spans="3:11" ht="15">
      <c r="C809" s="49"/>
      <c r="D809" s="49"/>
      <c r="E809" s="131"/>
      <c r="F809" s="131"/>
      <c r="K809" s="49"/>
    </row>
    <row r="810" spans="3:11" ht="15">
      <c r="C810" s="49"/>
      <c r="D810" s="49"/>
      <c r="E810" s="131"/>
      <c r="F810" s="131"/>
      <c r="K810" s="49"/>
    </row>
    <row r="811" spans="3:11" ht="15">
      <c r="C811" s="49"/>
      <c r="D811" s="49"/>
      <c r="E811" s="131"/>
      <c r="F811" s="131"/>
      <c r="K811" s="49"/>
    </row>
    <row r="812" spans="3:11" ht="15">
      <c r="C812" s="49"/>
      <c r="D812" s="49"/>
      <c r="E812" s="131"/>
      <c r="F812" s="131"/>
      <c r="K812" s="49"/>
    </row>
    <row r="813" spans="3:11" ht="15">
      <c r="C813" s="49"/>
      <c r="D813" s="49"/>
      <c r="E813" s="131"/>
      <c r="F813" s="131"/>
      <c r="K813" s="49"/>
    </row>
    <row r="814" spans="3:11" ht="15">
      <c r="C814" s="49"/>
      <c r="D814" s="49"/>
      <c r="E814" s="131"/>
      <c r="F814" s="131"/>
      <c r="K814" s="49"/>
    </row>
    <row r="815" spans="3:11" ht="15">
      <c r="C815" s="49"/>
      <c r="D815" s="49"/>
      <c r="E815" s="131"/>
      <c r="F815" s="131"/>
      <c r="K815" s="49"/>
    </row>
    <row r="816" spans="3:11" ht="15">
      <c r="C816" s="49"/>
      <c r="D816" s="49"/>
      <c r="E816" s="131"/>
      <c r="F816" s="131"/>
      <c r="K816" s="49"/>
    </row>
    <row r="817" spans="3:11" ht="15">
      <c r="C817" s="49"/>
      <c r="D817" s="49"/>
      <c r="E817" s="131"/>
      <c r="F817" s="131"/>
      <c r="K817" s="49"/>
    </row>
    <row r="818" spans="3:11" ht="15">
      <c r="C818" s="49"/>
      <c r="D818" s="49"/>
      <c r="E818" s="131"/>
      <c r="F818" s="131"/>
      <c r="K818" s="49"/>
    </row>
    <row r="819" spans="3:11" ht="15">
      <c r="C819" s="49"/>
      <c r="D819" s="49"/>
      <c r="E819" s="131"/>
      <c r="F819" s="131"/>
      <c r="K819" s="49"/>
    </row>
    <row r="820" spans="3:11" ht="15">
      <c r="C820" s="49"/>
      <c r="D820" s="49"/>
      <c r="E820" s="131"/>
      <c r="F820" s="131"/>
      <c r="K820" s="49"/>
    </row>
    <row r="821" spans="3:11" ht="15">
      <c r="C821" s="49"/>
      <c r="D821" s="49"/>
      <c r="E821" s="131"/>
      <c r="F821" s="131"/>
      <c r="K821" s="49"/>
    </row>
    <row r="822" spans="3:11" ht="15">
      <c r="C822" s="49"/>
      <c r="D822" s="49"/>
      <c r="E822" s="131"/>
      <c r="F822" s="131"/>
      <c r="K822" s="49"/>
    </row>
    <row r="823" spans="3:11" ht="15">
      <c r="C823" s="49"/>
      <c r="D823" s="49"/>
      <c r="E823" s="131"/>
      <c r="F823" s="131"/>
      <c r="K823" s="49"/>
    </row>
    <row r="824" spans="3:11" ht="15">
      <c r="C824" s="49"/>
      <c r="D824" s="49"/>
      <c r="E824" s="131"/>
      <c r="F824" s="131"/>
      <c r="K824" s="49"/>
    </row>
    <row r="825" spans="3:11" ht="15">
      <c r="C825" s="49"/>
      <c r="D825" s="49"/>
      <c r="E825" s="131"/>
      <c r="F825" s="131"/>
      <c r="K825" s="49"/>
    </row>
    <row r="826" spans="3:11" ht="15">
      <c r="C826" s="49"/>
      <c r="D826" s="49"/>
      <c r="E826" s="131"/>
      <c r="F826" s="131"/>
      <c r="K826" s="49"/>
    </row>
    <row r="827" spans="3:11" ht="15">
      <c r="C827" s="49"/>
      <c r="D827" s="49"/>
      <c r="E827" s="131"/>
      <c r="F827" s="131"/>
      <c r="K827" s="49"/>
    </row>
    <row r="828" spans="3:11" ht="15">
      <c r="C828" s="49"/>
      <c r="D828" s="49"/>
      <c r="E828" s="131"/>
      <c r="F828" s="131"/>
      <c r="K828" s="49"/>
    </row>
    <row r="829" spans="3:11" ht="15">
      <c r="C829" s="49"/>
      <c r="D829" s="49"/>
      <c r="E829" s="131"/>
      <c r="F829" s="131"/>
      <c r="K829" s="49"/>
    </row>
    <row r="830" spans="3:11" ht="15">
      <c r="C830" s="49"/>
      <c r="D830" s="49"/>
      <c r="E830" s="131"/>
      <c r="F830" s="131"/>
      <c r="K830" s="49"/>
    </row>
    <row r="831" spans="3:11" ht="15">
      <c r="C831" s="49"/>
      <c r="D831" s="49"/>
      <c r="E831" s="131"/>
      <c r="F831" s="131"/>
      <c r="K831" s="49"/>
    </row>
    <row r="832" spans="3:11" ht="15">
      <c r="C832" s="49"/>
      <c r="D832" s="49"/>
      <c r="E832" s="131"/>
      <c r="F832" s="131"/>
      <c r="K832" s="49"/>
    </row>
    <row r="833" spans="3:11" ht="15">
      <c r="C833" s="49"/>
      <c r="D833" s="49"/>
      <c r="E833" s="131"/>
      <c r="F833" s="131"/>
      <c r="K833" s="49"/>
    </row>
    <row r="834" spans="3:11" ht="15">
      <c r="C834" s="49"/>
      <c r="D834" s="49"/>
      <c r="E834" s="131"/>
      <c r="F834" s="131"/>
      <c r="K834" s="49"/>
    </row>
    <row r="835" spans="3:11" ht="15">
      <c r="C835" s="49"/>
      <c r="D835" s="49"/>
      <c r="E835" s="131"/>
      <c r="F835" s="131"/>
      <c r="K835" s="49"/>
    </row>
    <row r="836" spans="3:11" ht="15">
      <c r="C836" s="49"/>
      <c r="D836" s="49"/>
      <c r="E836" s="131"/>
      <c r="F836" s="131"/>
      <c r="K836" s="49"/>
    </row>
    <row r="837" spans="3:11" ht="15">
      <c r="C837" s="49"/>
      <c r="D837" s="49"/>
      <c r="E837" s="131"/>
      <c r="F837" s="131"/>
      <c r="K837" s="49"/>
    </row>
    <row r="838" spans="3:11" ht="15">
      <c r="C838" s="49"/>
      <c r="D838" s="49"/>
      <c r="E838" s="131"/>
      <c r="F838" s="131"/>
      <c r="K838" s="49"/>
    </row>
    <row r="839" spans="3:11" ht="15">
      <c r="C839" s="49"/>
      <c r="D839" s="49"/>
      <c r="E839" s="131"/>
      <c r="F839" s="131"/>
      <c r="K839" s="49"/>
    </row>
    <row r="840" spans="3:11" ht="15">
      <c r="C840" s="49"/>
      <c r="D840" s="49"/>
      <c r="E840" s="131"/>
      <c r="F840" s="131"/>
      <c r="K840" s="49"/>
    </row>
    <row r="841" spans="3:11" ht="15">
      <c r="C841" s="49"/>
      <c r="D841" s="49"/>
      <c r="E841" s="131"/>
      <c r="F841" s="131"/>
      <c r="K841" s="49"/>
    </row>
    <row r="842" spans="3:11" ht="15">
      <c r="C842" s="49"/>
      <c r="D842" s="49"/>
      <c r="E842" s="131"/>
      <c r="F842" s="131"/>
      <c r="K842" s="49"/>
    </row>
    <row r="843" spans="3:11" ht="15">
      <c r="C843" s="49"/>
      <c r="D843" s="49"/>
      <c r="E843" s="131"/>
      <c r="F843" s="131"/>
      <c r="K843" s="49"/>
    </row>
    <row r="844" spans="3:11" ht="15">
      <c r="C844" s="49"/>
      <c r="D844" s="49"/>
      <c r="E844" s="131"/>
      <c r="F844" s="131"/>
      <c r="K844" s="49"/>
    </row>
    <row r="845" spans="3:11" ht="15">
      <c r="C845" s="49"/>
      <c r="D845" s="49"/>
      <c r="E845" s="131"/>
      <c r="F845" s="131"/>
      <c r="K845" s="49"/>
    </row>
    <row r="846" spans="3:11" ht="15">
      <c r="C846" s="49"/>
      <c r="D846" s="49"/>
      <c r="E846" s="131"/>
      <c r="F846" s="131"/>
      <c r="K846" s="49"/>
    </row>
    <row r="847" spans="3:11" ht="15">
      <c r="C847" s="49"/>
      <c r="D847" s="49"/>
      <c r="E847" s="131"/>
      <c r="F847" s="131"/>
      <c r="K847" s="49"/>
    </row>
    <row r="848" spans="3:11" ht="15">
      <c r="C848" s="49"/>
      <c r="D848" s="49"/>
      <c r="E848" s="131"/>
      <c r="F848" s="131"/>
      <c r="K848" s="49"/>
    </row>
    <row r="849" spans="3:11" ht="15">
      <c r="C849" s="49"/>
      <c r="D849" s="49"/>
      <c r="E849" s="131"/>
      <c r="F849" s="131"/>
      <c r="K849" s="49"/>
    </row>
    <row r="850" spans="3:11" ht="15">
      <c r="C850" s="49"/>
      <c r="D850" s="49"/>
      <c r="E850" s="131"/>
      <c r="F850" s="131"/>
      <c r="K850" s="49"/>
    </row>
    <row r="851" spans="3:11" ht="15">
      <c r="C851" s="49"/>
      <c r="D851" s="49"/>
      <c r="E851" s="131"/>
      <c r="F851" s="131"/>
      <c r="K851" s="49"/>
    </row>
    <row r="852" spans="3:11" ht="15">
      <c r="C852" s="49"/>
      <c r="D852" s="49"/>
      <c r="E852" s="131"/>
      <c r="F852" s="131"/>
      <c r="K852" s="49"/>
    </row>
    <row r="853" spans="3:11" ht="15">
      <c r="C853" s="49"/>
      <c r="D853" s="49"/>
      <c r="E853" s="131"/>
      <c r="F853" s="131"/>
      <c r="K853" s="49"/>
    </row>
    <row r="854" spans="3:11" ht="15">
      <c r="C854" s="49"/>
      <c r="D854" s="49"/>
      <c r="E854" s="131"/>
      <c r="F854" s="131"/>
      <c r="K854" s="49"/>
    </row>
    <row r="855" spans="3:11" ht="15">
      <c r="C855" s="49"/>
      <c r="D855" s="49"/>
      <c r="E855" s="131"/>
      <c r="F855" s="131"/>
      <c r="K855" s="49"/>
    </row>
    <row r="856" spans="3:11" ht="15">
      <c r="C856" s="49"/>
      <c r="D856" s="49"/>
      <c r="E856" s="131"/>
      <c r="F856" s="131"/>
      <c r="K856" s="49"/>
    </row>
    <row r="857" spans="3:11" ht="15">
      <c r="C857" s="49"/>
      <c r="D857" s="49"/>
      <c r="E857" s="131"/>
      <c r="F857" s="131"/>
      <c r="K857" s="49"/>
    </row>
    <row r="858" spans="3:11" ht="15">
      <c r="C858" s="49"/>
      <c r="D858" s="49"/>
      <c r="E858" s="131"/>
      <c r="F858" s="131"/>
      <c r="K858" s="49"/>
    </row>
    <row r="859" spans="3:11" ht="15">
      <c r="C859" s="49"/>
      <c r="D859" s="49"/>
      <c r="E859" s="131"/>
      <c r="F859" s="131"/>
      <c r="K859" s="49"/>
    </row>
    <row r="860" spans="3:11" ht="15">
      <c r="C860" s="49"/>
      <c r="D860" s="49"/>
      <c r="E860" s="131"/>
      <c r="F860" s="131"/>
      <c r="K860" s="49"/>
    </row>
    <row r="861" spans="3:11" ht="15">
      <c r="C861" s="49"/>
      <c r="D861" s="49"/>
      <c r="E861" s="131"/>
      <c r="F861" s="131"/>
      <c r="K861" s="49"/>
    </row>
    <row r="862" spans="3:11" ht="15">
      <c r="C862" s="49"/>
      <c r="D862" s="49"/>
      <c r="E862" s="131"/>
      <c r="F862" s="131"/>
      <c r="K862" s="49"/>
    </row>
    <row r="863" spans="3:11" ht="15">
      <c r="C863" s="49"/>
      <c r="D863" s="49"/>
      <c r="E863" s="131"/>
      <c r="F863" s="131"/>
      <c r="K863" s="49"/>
    </row>
    <row r="864" spans="3:11" ht="15">
      <c r="C864" s="49"/>
      <c r="D864" s="49"/>
      <c r="E864" s="131"/>
      <c r="F864" s="131"/>
      <c r="K864" s="49"/>
    </row>
    <row r="865" spans="3:11" ht="15">
      <c r="C865" s="49"/>
      <c r="D865" s="49"/>
      <c r="E865" s="131"/>
      <c r="F865" s="131"/>
      <c r="K865" s="49"/>
    </row>
    <row r="866" spans="3:11" ht="15">
      <c r="C866" s="49"/>
      <c r="D866" s="49"/>
      <c r="E866" s="131"/>
      <c r="F866" s="131"/>
      <c r="K866" s="49"/>
    </row>
    <row r="867" spans="3:11" ht="15">
      <c r="C867" s="49"/>
      <c r="D867" s="49"/>
      <c r="E867" s="131"/>
      <c r="F867" s="131"/>
      <c r="K867" s="49"/>
    </row>
    <row r="868" spans="3:11" ht="15">
      <c r="C868" s="49"/>
      <c r="D868" s="49"/>
      <c r="E868" s="131"/>
      <c r="F868" s="131"/>
      <c r="K868" s="49"/>
    </row>
    <row r="869" spans="3:11" ht="15">
      <c r="C869" s="49"/>
      <c r="D869" s="49"/>
      <c r="E869" s="131"/>
      <c r="F869" s="131"/>
      <c r="K869" s="49"/>
    </row>
    <row r="870" spans="3:11" ht="15">
      <c r="C870" s="49"/>
      <c r="D870" s="49"/>
      <c r="E870" s="131"/>
      <c r="F870" s="131"/>
      <c r="K870" s="49"/>
    </row>
    <row r="871" spans="3:11" ht="15">
      <c r="C871" s="49"/>
      <c r="D871" s="49"/>
      <c r="E871" s="131"/>
      <c r="F871" s="131"/>
      <c r="K871" s="49"/>
    </row>
    <row r="872" spans="3:11" ht="15">
      <c r="C872" s="49"/>
      <c r="D872" s="49"/>
      <c r="E872" s="131"/>
      <c r="F872" s="131"/>
      <c r="K872" s="49"/>
    </row>
    <row r="873" spans="3:11" ht="15">
      <c r="C873" s="49"/>
      <c r="D873" s="49"/>
      <c r="E873" s="131"/>
      <c r="F873" s="131"/>
      <c r="K873" s="49"/>
    </row>
    <row r="874" spans="3:11" ht="15">
      <c r="C874" s="49"/>
      <c r="D874" s="49"/>
      <c r="E874" s="131"/>
      <c r="F874" s="131"/>
      <c r="K874" s="49"/>
    </row>
    <row r="875" spans="3:11" ht="15">
      <c r="C875" s="49"/>
      <c r="D875" s="49"/>
      <c r="E875" s="131"/>
      <c r="F875" s="131"/>
      <c r="K875" s="49"/>
    </row>
    <row r="876" spans="3:11" ht="15">
      <c r="C876" s="49"/>
      <c r="D876" s="49"/>
      <c r="E876" s="131"/>
      <c r="F876" s="131"/>
      <c r="K876" s="49"/>
    </row>
    <row r="877" spans="3:11" ht="15">
      <c r="C877" s="49"/>
      <c r="D877" s="49"/>
      <c r="E877" s="131"/>
      <c r="F877" s="131"/>
      <c r="K877" s="49"/>
    </row>
    <row r="878" spans="3:11" ht="15">
      <c r="C878" s="49"/>
      <c r="D878" s="49"/>
      <c r="E878" s="131"/>
      <c r="F878" s="131"/>
      <c r="K878" s="49"/>
    </row>
    <row r="879" spans="3:11" ht="15">
      <c r="C879" s="49"/>
      <c r="D879" s="49"/>
      <c r="E879" s="131"/>
      <c r="F879" s="131"/>
      <c r="K879" s="49"/>
    </row>
    <row r="880" spans="3:11" ht="15">
      <c r="C880" s="49"/>
      <c r="D880" s="49"/>
      <c r="E880" s="131"/>
      <c r="F880" s="131"/>
      <c r="K880" s="49"/>
    </row>
    <row r="881" spans="3:11" ht="15">
      <c r="C881" s="49"/>
      <c r="D881" s="49"/>
      <c r="E881" s="131"/>
      <c r="F881" s="131"/>
      <c r="K881" s="49"/>
    </row>
    <row r="882" spans="3:11" ht="15">
      <c r="C882" s="49"/>
      <c r="D882" s="49"/>
      <c r="E882" s="131"/>
      <c r="F882" s="131"/>
      <c r="K882" s="49"/>
    </row>
    <row r="883" spans="3:11" ht="15">
      <c r="C883" s="49"/>
      <c r="D883" s="49"/>
      <c r="E883" s="131"/>
      <c r="F883" s="131"/>
      <c r="K883" s="49"/>
    </row>
    <row r="884" spans="3:11" ht="15">
      <c r="C884" s="49"/>
      <c r="D884" s="49"/>
      <c r="E884" s="131"/>
      <c r="F884" s="131"/>
      <c r="K884" s="49"/>
    </row>
    <row r="885" spans="3:11" ht="15">
      <c r="C885" s="49"/>
      <c r="D885" s="49"/>
      <c r="E885" s="131"/>
      <c r="F885" s="131"/>
      <c r="K885" s="49"/>
    </row>
    <row r="886" spans="3:11" ht="15">
      <c r="C886" s="49"/>
      <c r="D886" s="49"/>
      <c r="E886" s="131"/>
      <c r="F886" s="131"/>
      <c r="K886" s="49"/>
    </row>
    <row r="887" spans="3:11" ht="15">
      <c r="C887" s="49"/>
      <c r="D887" s="49"/>
      <c r="E887" s="131"/>
      <c r="F887" s="131"/>
      <c r="K887" s="49"/>
    </row>
    <row r="888" spans="3:11" ht="15">
      <c r="C888" s="49"/>
      <c r="D888" s="49"/>
      <c r="E888" s="131"/>
      <c r="F888" s="131"/>
      <c r="K888" s="49"/>
    </row>
    <row r="889" spans="3:11" ht="15">
      <c r="C889" s="49"/>
      <c r="D889" s="49"/>
      <c r="E889" s="131"/>
      <c r="F889" s="131"/>
      <c r="K889" s="49"/>
    </row>
    <row r="890" spans="3:11" ht="15">
      <c r="C890" s="49"/>
      <c r="D890" s="49"/>
      <c r="E890" s="131"/>
      <c r="F890" s="131"/>
      <c r="K890" s="49"/>
    </row>
    <row r="891" spans="3:11" ht="15">
      <c r="C891" s="49"/>
      <c r="D891" s="49"/>
      <c r="E891" s="131"/>
      <c r="F891" s="131"/>
      <c r="K891" s="49"/>
    </row>
    <row r="892" spans="3:11" ht="15">
      <c r="C892" s="49"/>
      <c r="D892" s="49"/>
      <c r="E892" s="131"/>
      <c r="F892" s="131"/>
      <c r="K892" s="49"/>
    </row>
    <row r="893" spans="3:11" ht="15">
      <c r="C893" s="49"/>
      <c r="D893" s="49"/>
      <c r="E893" s="131"/>
      <c r="F893" s="131"/>
      <c r="K893" s="49"/>
    </row>
    <row r="894" spans="3:11" ht="15">
      <c r="C894" s="49"/>
      <c r="D894" s="49"/>
      <c r="E894" s="131"/>
      <c r="F894" s="131"/>
      <c r="K894" s="49"/>
    </row>
    <row r="895" spans="3:11" ht="15">
      <c r="C895" s="49"/>
      <c r="D895" s="49"/>
      <c r="E895" s="131"/>
      <c r="F895" s="131"/>
      <c r="K895" s="49"/>
    </row>
    <row r="896" spans="3:11" ht="15">
      <c r="C896" s="49"/>
      <c r="D896" s="49"/>
      <c r="E896" s="131"/>
      <c r="F896" s="131"/>
      <c r="K896" s="49"/>
    </row>
    <row r="897" spans="3:11" ht="15">
      <c r="C897" s="49"/>
      <c r="D897" s="49"/>
      <c r="E897" s="131"/>
      <c r="F897" s="131"/>
      <c r="K897" s="49"/>
    </row>
    <row r="898" spans="3:11" ht="15">
      <c r="C898" s="49"/>
      <c r="D898" s="49"/>
      <c r="E898" s="131"/>
      <c r="F898" s="131"/>
      <c r="K898" s="49"/>
    </row>
    <row r="899" spans="3:11" ht="15">
      <c r="C899" s="49"/>
      <c r="D899" s="49"/>
      <c r="E899" s="131"/>
      <c r="F899" s="131"/>
      <c r="K899" s="49"/>
    </row>
    <row r="900" spans="3:11" ht="15">
      <c r="C900" s="49"/>
      <c r="D900" s="49"/>
      <c r="E900" s="131"/>
      <c r="F900" s="131"/>
      <c r="K900" s="49"/>
    </row>
    <row r="901" spans="3:11" ht="15">
      <c r="C901" s="49"/>
      <c r="D901" s="49"/>
      <c r="E901" s="131"/>
      <c r="F901" s="131"/>
      <c r="K901" s="49"/>
    </row>
    <row r="902" spans="3:11" ht="15">
      <c r="C902" s="49"/>
      <c r="D902" s="49"/>
      <c r="E902" s="131"/>
      <c r="F902" s="131"/>
      <c r="K902" s="49"/>
    </row>
    <row r="903" spans="3:11" ht="15">
      <c r="C903" s="49"/>
      <c r="D903" s="49"/>
      <c r="E903" s="131"/>
      <c r="F903" s="131"/>
      <c r="K903" s="49"/>
    </row>
    <row r="904" spans="3:11" ht="15">
      <c r="C904" s="49"/>
      <c r="D904" s="49"/>
      <c r="E904" s="131"/>
      <c r="F904" s="131"/>
      <c r="K904" s="49"/>
    </row>
    <row r="905" spans="3:11" ht="15">
      <c r="C905" s="49"/>
      <c r="D905" s="49"/>
      <c r="E905" s="131"/>
      <c r="F905" s="131"/>
      <c r="K905" s="49"/>
    </row>
    <row r="906" spans="3:11" ht="15">
      <c r="C906" s="49"/>
      <c r="D906" s="49"/>
      <c r="E906" s="131"/>
      <c r="F906" s="131"/>
      <c r="K906" s="49"/>
    </row>
    <row r="907" spans="3:11" ht="15">
      <c r="C907" s="49"/>
      <c r="D907" s="49"/>
      <c r="E907" s="131"/>
      <c r="F907" s="131"/>
      <c r="K907" s="49"/>
    </row>
    <row r="908" spans="3:11" ht="15">
      <c r="C908" s="49"/>
      <c r="D908" s="49"/>
      <c r="E908" s="131"/>
      <c r="F908" s="131"/>
      <c r="K908" s="49"/>
    </row>
    <row r="909" spans="3:11" ht="15">
      <c r="C909" s="49"/>
      <c r="D909" s="49"/>
      <c r="E909" s="131"/>
      <c r="F909" s="131"/>
      <c r="K909" s="49"/>
    </row>
    <row r="910" spans="3:11" ht="15">
      <c r="C910" s="49"/>
      <c r="D910" s="49"/>
      <c r="E910" s="131"/>
      <c r="F910" s="131"/>
      <c r="K910" s="49"/>
    </row>
    <row r="911" spans="3:11" ht="15">
      <c r="C911" s="49"/>
      <c r="D911" s="49"/>
      <c r="E911" s="131"/>
      <c r="F911" s="131"/>
      <c r="K911" s="49"/>
    </row>
    <row r="912" spans="3:11" ht="15">
      <c r="C912" s="49"/>
      <c r="D912" s="49"/>
      <c r="E912" s="131"/>
      <c r="F912" s="131"/>
      <c r="K912" s="49"/>
    </row>
    <row r="913" spans="3:11" ht="15">
      <c r="C913" s="49"/>
      <c r="D913" s="49"/>
      <c r="E913" s="131"/>
      <c r="F913" s="131"/>
      <c r="K913" s="49"/>
    </row>
    <row r="914" spans="3:11" ht="15">
      <c r="C914" s="49"/>
      <c r="D914" s="49"/>
      <c r="E914" s="131"/>
      <c r="F914" s="131"/>
      <c r="K914" s="49"/>
    </row>
    <row r="915" spans="3:11" ht="15">
      <c r="C915" s="49"/>
      <c r="D915" s="49"/>
      <c r="E915" s="131"/>
      <c r="F915" s="131"/>
      <c r="K915" s="49"/>
    </row>
    <row r="916" spans="3:11" ht="15">
      <c r="C916" s="49"/>
      <c r="D916" s="49"/>
      <c r="E916" s="131"/>
      <c r="F916" s="131"/>
      <c r="K916" s="49"/>
    </row>
    <row r="917" spans="3:11" ht="15">
      <c r="C917" s="49"/>
      <c r="D917" s="49"/>
      <c r="E917" s="131"/>
      <c r="F917" s="131"/>
      <c r="K917" s="49"/>
    </row>
    <row r="918" spans="3:11" ht="15">
      <c r="C918" s="49"/>
      <c r="D918" s="49"/>
      <c r="E918" s="131"/>
      <c r="F918" s="131"/>
      <c r="K918" s="49"/>
    </row>
    <row r="919" spans="3:11" ht="15">
      <c r="C919" s="49"/>
      <c r="D919" s="49"/>
      <c r="E919" s="131"/>
      <c r="F919" s="131"/>
      <c r="K919" s="49"/>
    </row>
    <row r="920" spans="3:11" ht="15">
      <c r="C920" s="49"/>
      <c r="D920" s="49"/>
      <c r="E920" s="131"/>
      <c r="F920" s="131"/>
      <c r="K920" s="49"/>
    </row>
    <row r="921" spans="3:11" ht="15">
      <c r="C921" s="49"/>
      <c r="D921" s="49"/>
      <c r="E921" s="131"/>
      <c r="F921" s="131"/>
      <c r="K921" s="49"/>
    </row>
    <row r="922" spans="3:11" ht="15">
      <c r="C922" s="49"/>
      <c r="D922" s="49"/>
      <c r="E922" s="131"/>
      <c r="F922" s="131"/>
      <c r="K922" s="49"/>
    </row>
    <row r="923" spans="3:11" ht="15">
      <c r="C923" s="49"/>
      <c r="D923" s="49"/>
      <c r="E923" s="131"/>
      <c r="F923" s="131"/>
      <c r="K923" s="49"/>
    </row>
    <row r="924" spans="3:11" ht="15">
      <c r="C924" s="49"/>
      <c r="D924" s="49"/>
      <c r="E924" s="131"/>
      <c r="F924" s="131"/>
      <c r="K924" s="49"/>
    </row>
    <row r="925" spans="3:11" ht="15">
      <c r="C925" s="49"/>
      <c r="D925" s="49"/>
      <c r="E925" s="131"/>
      <c r="F925" s="131"/>
      <c r="K925" s="49"/>
    </row>
    <row r="926" spans="3:11" ht="15">
      <c r="C926" s="49"/>
      <c r="D926" s="49"/>
      <c r="E926" s="131"/>
      <c r="F926" s="131"/>
      <c r="K926" s="49"/>
    </row>
    <row r="927" spans="3:11" ht="15">
      <c r="C927" s="49"/>
      <c r="D927" s="49"/>
      <c r="E927" s="131"/>
      <c r="F927" s="131"/>
      <c r="K927" s="49"/>
    </row>
    <row r="928" spans="3:11" ht="15">
      <c r="C928" s="49"/>
      <c r="D928" s="49"/>
      <c r="E928" s="131"/>
      <c r="F928" s="131"/>
      <c r="K928" s="49"/>
    </row>
    <row r="929" spans="3:11" ht="15">
      <c r="C929" s="49"/>
      <c r="D929" s="49"/>
      <c r="E929" s="131"/>
      <c r="F929" s="131"/>
      <c r="K929" s="49"/>
    </row>
    <row r="930" spans="3:11" ht="15">
      <c r="C930" s="49"/>
      <c r="D930" s="49"/>
      <c r="E930" s="131"/>
      <c r="F930" s="131"/>
      <c r="K930" s="49"/>
    </row>
    <row r="931" spans="3:11" ht="15">
      <c r="C931" s="49"/>
      <c r="D931" s="49"/>
      <c r="E931" s="131"/>
      <c r="F931" s="131"/>
      <c r="K931" s="49"/>
    </row>
    <row r="932" spans="3:11" ht="15">
      <c r="C932" s="49"/>
      <c r="D932" s="49"/>
      <c r="E932" s="131"/>
      <c r="F932" s="131"/>
      <c r="K932" s="49"/>
    </row>
    <row r="933" spans="3:11" ht="15">
      <c r="C933" s="49"/>
      <c r="D933" s="49"/>
      <c r="E933" s="131"/>
      <c r="F933" s="131"/>
      <c r="K933" s="49"/>
    </row>
    <row r="934" spans="3:11" ht="15">
      <c r="C934" s="49"/>
      <c r="D934" s="49"/>
      <c r="E934" s="131"/>
      <c r="F934" s="131"/>
      <c r="K934" s="49"/>
    </row>
    <row r="935" spans="3:11" ht="15">
      <c r="C935" s="49"/>
      <c r="D935" s="49"/>
      <c r="E935" s="131"/>
      <c r="F935" s="131"/>
      <c r="K935" s="49"/>
    </row>
    <row r="936" spans="3:11" ht="15">
      <c r="C936" s="49"/>
      <c r="D936" s="49"/>
      <c r="E936" s="131"/>
      <c r="F936" s="131"/>
      <c r="K936" s="49"/>
    </row>
    <row r="937" spans="3:11" ht="15">
      <c r="C937" s="49"/>
      <c r="D937" s="49"/>
      <c r="E937" s="131"/>
      <c r="F937" s="131"/>
      <c r="K937" s="49"/>
    </row>
    <row r="938" spans="3:11" ht="15">
      <c r="C938" s="49"/>
      <c r="D938" s="49"/>
      <c r="E938" s="131"/>
      <c r="F938" s="131"/>
      <c r="K938" s="49"/>
    </row>
    <row r="939" spans="3:11" ht="15">
      <c r="C939" s="49"/>
      <c r="D939" s="49"/>
      <c r="E939" s="131"/>
      <c r="F939" s="131"/>
      <c r="K939" s="49"/>
    </row>
    <row r="940" spans="3:11" ht="15">
      <c r="C940" s="49"/>
      <c r="D940" s="49"/>
      <c r="E940" s="131"/>
      <c r="F940" s="131"/>
      <c r="K940" s="49"/>
    </row>
    <row r="941" spans="3:11" ht="15">
      <c r="C941" s="49"/>
      <c r="D941" s="49"/>
      <c r="E941" s="131"/>
      <c r="F941" s="131"/>
      <c r="K941" s="49"/>
    </row>
    <row r="942" spans="3:11" ht="15">
      <c r="C942" s="49"/>
      <c r="D942" s="49"/>
      <c r="E942" s="131"/>
      <c r="F942" s="131"/>
      <c r="K942" s="49"/>
    </row>
    <row r="943" spans="3:11" ht="15">
      <c r="C943" s="49"/>
      <c r="D943" s="49"/>
      <c r="E943" s="131"/>
      <c r="F943" s="131"/>
      <c r="K943" s="49"/>
    </row>
    <row r="944" spans="3:11" ht="15">
      <c r="C944" s="49"/>
      <c r="D944" s="49"/>
      <c r="E944" s="131"/>
      <c r="F944" s="131"/>
      <c r="K944" s="49"/>
    </row>
    <row r="945" spans="3:11" ht="15">
      <c r="C945" s="49"/>
      <c r="D945" s="49"/>
      <c r="E945" s="131"/>
      <c r="F945" s="131"/>
      <c r="K945" s="49"/>
    </row>
    <row r="946" spans="3:11" ht="15">
      <c r="C946" s="49"/>
      <c r="D946" s="49"/>
      <c r="E946" s="131"/>
      <c r="F946" s="131"/>
      <c r="K946" s="49"/>
    </row>
    <row r="947" spans="3:11" ht="15">
      <c r="C947" s="49"/>
      <c r="D947" s="49"/>
      <c r="E947" s="131"/>
      <c r="F947" s="131"/>
      <c r="K947" s="49"/>
    </row>
    <row r="948" spans="3:11" ht="15">
      <c r="C948" s="49"/>
      <c r="D948" s="49"/>
      <c r="E948" s="131"/>
      <c r="F948" s="131"/>
      <c r="K948" s="49"/>
    </row>
    <row r="949" spans="3:11" ht="15">
      <c r="C949" s="49"/>
      <c r="D949" s="49"/>
      <c r="E949" s="131"/>
      <c r="F949" s="131"/>
      <c r="K949" s="49"/>
    </row>
    <row r="950" spans="3:11" ht="15">
      <c r="C950" s="49"/>
      <c r="D950" s="49"/>
      <c r="E950" s="131"/>
      <c r="F950" s="131"/>
      <c r="K950" s="49"/>
    </row>
    <row r="951" spans="3:11" ht="15">
      <c r="C951" s="49"/>
      <c r="D951" s="49"/>
      <c r="E951" s="131"/>
      <c r="F951" s="131"/>
      <c r="K951" s="49"/>
    </row>
    <row r="952" spans="3:11" ht="15">
      <c r="C952" s="49"/>
      <c r="D952" s="49"/>
      <c r="E952" s="131"/>
      <c r="F952" s="131"/>
      <c r="K952" s="49"/>
    </row>
    <row r="953" spans="3:11" ht="15">
      <c r="C953" s="49"/>
      <c r="D953" s="49"/>
      <c r="E953" s="131"/>
      <c r="F953" s="131"/>
      <c r="K953" s="49"/>
    </row>
    <row r="954" spans="3:11" ht="15">
      <c r="C954" s="49"/>
      <c r="D954" s="49"/>
      <c r="E954" s="131"/>
      <c r="F954" s="131"/>
      <c r="K954" s="49"/>
    </row>
    <row r="955" spans="3:11" ht="15">
      <c r="C955" s="49"/>
      <c r="D955" s="49"/>
      <c r="E955" s="131"/>
      <c r="F955" s="131"/>
      <c r="K955" s="49"/>
    </row>
    <row r="956" spans="3:11" ht="15">
      <c r="C956" s="49"/>
      <c r="D956" s="49"/>
      <c r="E956" s="131"/>
      <c r="F956" s="131"/>
      <c r="K956" s="49"/>
    </row>
    <row r="957" spans="3:11" ht="15">
      <c r="C957" s="49"/>
      <c r="D957" s="49"/>
      <c r="E957" s="131"/>
      <c r="F957" s="131"/>
      <c r="K957" s="49"/>
    </row>
    <row r="958" spans="3:11" ht="15">
      <c r="C958" s="49"/>
      <c r="D958" s="49"/>
      <c r="E958" s="131"/>
      <c r="F958" s="131"/>
      <c r="K958" s="49"/>
    </row>
    <row r="959" spans="3:11" ht="15">
      <c r="C959" s="49"/>
      <c r="D959" s="49"/>
      <c r="E959" s="131"/>
      <c r="F959" s="131"/>
      <c r="K959" s="49"/>
    </row>
    <row r="960" spans="3:11" ht="15">
      <c r="C960" s="49"/>
      <c r="D960" s="49"/>
      <c r="E960" s="131"/>
      <c r="F960" s="131"/>
      <c r="K960" s="49"/>
    </row>
    <row r="961" spans="3:11" ht="15">
      <c r="C961" s="49"/>
      <c r="D961" s="49"/>
      <c r="E961" s="131"/>
      <c r="F961" s="131"/>
      <c r="K961" s="49"/>
    </row>
    <row r="962" spans="3:11" ht="15">
      <c r="C962" s="49"/>
      <c r="D962" s="49"/>
      <c r="E962" s="131"/>
      <c r="F962" s="131"/>
      <c r="K962" s="49"/>
    </row>
    <row r="963" spans="3:11" ht="15">
      <c r="C963" s="49"/>
      <c r="D963" s="49"/>
      <c r="E963" s="131"/>
      <c r="F963" s="131"/>
      <c r="K963" s="49"/>
    </row>
    <row r="964" spans="3:11" ht="15">
      <c r="C964" s="49"/>
      <c r="D964" s="49"/>
      <c r="E964" s="131"/>
      <c r="F964" s="131"/>
      <c r="K964" s="49"/>
    </row>
    <row r="965" spans="3:11" ht="15">
      <c r="C965" s="49"/>
      <c r="D965" s="49"/>
      <c r="E965" s="131"/>
      <c r="F965" s="131"/>
      <c r="K965" s="49"/>
    </row>
    <row r="966" spans="3:11" ht="15">
      <c r="C966" s="49"/>
      <c r="D966" s="49"/>
      <c r="E966" s="131"/>
      <c r="F966" s="131"/>
      <c r="K966" s="49"/>
    </row>
    <row r="967" spans="3:11" ht="15">
      <c r="C967" s="49"/>
      <c r="D967" s="49"/>
      <c r="E967" s="131"/>
      <c r="F967" s="131"/>
      <c r="K967" s="49"/>
    </row>
    <row r="968" spans="3:11" ht="15">
      <c r="C968" s="49"/>
      <c r="D968" s="49"/>
      <c r="E968" s="131"/>
      <c r="F968" s="131"/>
      <c r="K968" s="49"/>
    </row>
    <row r="969" spans="3:11" ht="15">
      <c r="C969" s="49"/>
      <c r="D969" s="49"/>
      <c r="E969" s="131"/>
      <c r="F969" s="131"/>
      <c r="K969" s="49"/>
    </row>
    <row r="970" spans="3:11" ht="15">
      <c r="C970" s="49"/>
      <c r="D970" s="49"/>
      <c r="E970" s="131"/>
      <c r="F970" s="131"/>
      <c r="K970" s="49"/>
    </row>
    <row r="971" spans="3:11" ht="15">
      <c r="C971" s="49"/>
      <c r="D971" s="49"/>
      <c r="E971" s="131"/>
      <c r="F971" s="131"/>
      <c r="K971" s="49"/>
    </row>
    <row r="972" spans="3:11" ht="15">
      <c r="C972" s="49"/>
      <c r="D972" s="49"/>
      <c r="E972" s="131"/>
      <c r="F972" s="131"/>
      <c r="K972" s="49"/>
    </row>
    <row r="973" spans="3:11" ht="15">
      <c r="C973" s="49"/>
      <c r="D973" s="49"/>
      <c r="E973" s="131"/>
      <c r="F973" s="131"/>
      <c r="K973" s="49"/>
    </row>
    <row r="974" spans="3:11" ht="15">
      <c r="C974" s="49"/>
      <c r="D974" s="49"/>
      <c r="E974" s="131"/>
      <c r="F974" s="131"/>
      <c r="K974" s="49"/>
    </row>
    <row r="975" spans="3:11" ht="15">
      <c r="C975" s="49"/>
      <c r="D975" s="49"/>
      <c r="E975" s="131"/>
      <c r="F975" s="131"/>
      <c r="K975" s="49"/>
    </row>
    <row r="976" spans="3:11" ht="15">
      <c r="C976" s="49"/>
      <c r="D976" s="49"/>
      <c r="E976" s="131"/>
      <c r="F976" s="131"/>
      <c r="K976" s="49"/>
    </row>
    <row r="977" spans="3:11" ht="15">
      <c r="C977" s="49"/>
      <c r="D977" s="49"/>
      <c r="E977" s="131"/>
      <c r="F977" s="131"/>
      <c r="K977" s="49"/>
    </row>
    <row r="978" spans="3:11" ht="15">
      <c r="C978" s="49"/>
      <c r="D978" s="49"/>
      <c r="E978" s="131"/>
      <c r="F978" s="131"/>
      <c r="K978" s="49"/>
    </row>
    <row r="979" spans="3:11" ht="15">
      <c r="C979" s="49"/>
      <c r="D979" s="49"/>
      <c r="E979" s="131"/>
      <c r="F979" s="131"/>
      <c r="K979" s="49"/>
    </row>
    <row r="980" spans="3:11" ht="15">
      <c r="C980" s="49"/>
      <c r="D980" s="49"/>
      <c r="E980" s="131"/>
      <c r="F980" s="131"/>
      <c r="K980" s="49"/>
    </row>
    <row r="981" spans="3:11" ht="15">
      <c r="C981" s="49"/>
      <c r="D981" s="49"/>
      <c r="E981" s="131"/>
      <c r="F981" s="131"/>
      <c r="K981" s="49"/>
    </row>
    <row r="982" spans="3:11" ht="15">
      <c r="C982" s="49"/>
      <c r="D982" s="49"/>
      <c r="E982" s="131"/>
      <c r="F982" s="131"/>
      <c r="K982" s="49"/>
    </row>
    <row r="983" spans="3:11" ht="15">
      <c r="E983" s="138"/>
      <c r="F983" s="138"/>
      <c r="K983" s="49"/>
    </row>
    <row r="984" spans="3:11" ht="15">
      <c r="E984" s="138"/>
      <c r="F984" s="138"/>
      <c r="K984" s="49"/>
    </row>
    <row r="985" spans="3:11" ht="15">
      <c r="E985" s="138"/>
      <c r="F985" s="138"/>
      <c r="K985" s="49"/>
    </row>
    <row r="986" spans="3:11" ht="15">
      <c r="E986" s="138"/>
      <c r="F986" s="138"/>
      <c r="K986" s="49"/>
    </row>
    <row r="987" spans="3:11" ht="15">
      <c r="E987" s="138"/>
      <c r="F987" s="138"/>
      <c r="K987" s="49"/>
    </row>
    <row r="988" spans="3:11" ht="15">
      <c r="E988" s="138"/>
      <c r="F988" s="138"/>
      <c r="K988" s="49"/>
    </row>
    <row r="989" spans="3:11" ht="15">
      <c r="E989" s="138"/>
      <c r="F989" s="138"/>
      <c r="K989" s="49"/>
    </row>
    <row r="990" spans="3:11" ht="15">
      <c r="E990" s="138"/>
      <c r="F990" s="138"/>
      <c r="K990" s="49"/>
    </row>
    <row r="991" spans="3:11" ht="15">
      <c r="E991" s="138"/>
      <c r="F991" s="138"/>
      <c r="K991" s="49"/>
    </row>
    <row r="992" spans="3:11" ht="15">
      <c r="E992" s="138"/>
      <c r="F992" s="138"/>
      <c r="K992" s="49"/>
    </row>
    <row r="993" spans="5:11" ht="15">
      <c r="E993" s="138"/>
      <c r="F993" s="138"/>
      <c r="K993" s="49"/>
    </row>
    <row r="994" spans="5:11" ht="15">
      <c r="E994" s="138"/>
      <c r="F994" s="138"/>
      <c r="K994" s="49"/>
    </row>
    <row r="995" spans="5:11" ht="15">
      <c r="E995" s="138"/>
      <c r="F995" s="138"/>
      <c r="K995" s="49"/>
    </row>
    <row r="996" spans="5:11" ht="15">
      <c r="E996" s="138"/>
      <c r="F996" s="138"/>
      <c r="K996" s="49"/>
    </row>
    <row r="997" spans="5:11" ht="15">
      <c r="E997" s="138"/>
      <c r="F997" s="138"/>
      <c r="K997" s="49"/>
    </row>
    <row r="998" spans="5:11" ht="15">
      <c r="E998" s="138"/>
      <c r="F998" s="138"/>
      <c r="K998" s="49"/>
    </row>
    <row r="999" spans="5:11" ht="15">
      <c r="E999" s="138"/>
      <c r="F999" s="138"/>
      <c r="K999" s="49"/>
    </row>
    <row r="1000" spans="5:11" ht="15">
      <c r="E1000" s="138"/>
      <c r="F1000" s="138"/>
      <c r="K1000" s="49"/>
    </row>
    <row r="1001" spans="5:11" ht="15">
      <c r="E1001" s="138"/>
      <c r="F1001" s="138"/>
      <c r="K1001" s="49"/>
    </row>
    <row r="1002" spans="5:11" ht="15">
      <c r="E1002" s="138"/>
      <c r="F1002" s="138"/>
      <c r="K1002" s="49"/>
    </row>
    <row r="1003" spans="5:11" ht="15">
      <c r="E1003" s="138"/>
      <c r="F1003" s="138"/>
      <c r="K1003" s="49"/>
    </row>
  </sheetData>
  <mergeCells count="1">
    <mergeCell ref="B2:K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264"/>
  <sheetViews>
    <sheetView showGridLines="0" topLeftCell="A97" zoomScale="70" zoomScaleNormal="70" workbookViewId="0">
      <selection activeCell="M130" sqref="M130"/>
    </sheetView>
  </sheetViews>
  <sheetFormatPr defaultColWidth="12.5703125" defaultRowHeight="15.75" customHeight="1"/>
  <cols>
    <col min="1" max="1" width="3.42578125" customWidth="1"/>
    <col min="6" max="6" width="9.5703125" customWidth="1"/>
    <col min="7" max="7" width="9.28515625" customWidth="1"/>
    <col min="11" max="11" width="9.7109375" customWidth="1"/>
    <col min="17" max="17" width="4.140625" customWidth="1"/>
    <col min="21" max="21" width="2.7109375" customWidth="1"/>
    <col min="30" max="30" width="4.28515625" customWidth="1"/>
  </cols>
  <sheetData>
    <row r="1" spans="1:30" ht="15">
      <c r="A1" s="48"/>
      <c r="B1" s="48"/>
      <c r="C1" s="48"/>
      <c r="D1" s="48"/>
      <c r="E1" s="48"/>
      <c r="F1" s="48"/>
      <c r="G1" s="48"/>
      <c r="H1" s="48"/>
      <c r="I1" s="48"/>
      <c r="J1" s="48"/>
      <c r="K1" s="48"/>
      <c r="L1" s="48"/>
      <c r="M1" s="48"/>
      <c r="N1" s="48"/>
      <c r="O1" s="48"/>
      <c r="P1" s="48"/>
      <c r="R1" s="48"/>
      <c r="S1" s="48"/>
      <c r="T1" s="48"/>
      <c r="U1" s="48"/>
      <c r="V1" s="48"/>
      <c r="W1" s="48"/>
      <c r="X1" s="48"/>
      <c r="Y1" s="48"/>
      <c r="Z1" s="48"/>
      <c r="AA1" s="48"/>
      <c r="AB1" s="48"/>
      <c r="AC1" s="48"/>
      <c r="AD1" s="48"/>
    </row>
    <row r="2" spans="1:30" ht="15">
      <c r="A2" s="48"/>
      <c r="B2" s="204" t="s">
        <v>629</v>
      </c>
      <c r="C2" s="195"/>
      <c r="D2" s="195"/>
      <c r="E2" s="195"/>
      <c r="F2" s="195"/>
      <c r="G2" s="195"/>
      <c r="H2" s="195"/>
      <c r="I2" s="195"/>
      <c r="J2" s="195"/>
      <c r="K2" s="195"/>
      <c r="L2" s="195"/>
      <c r="M2" s="195"/>
      <c r="N2" s="195"/>
      <c r="O2" s="195"/>
      <c r="P2" s="196"/>
      <c r="R2" s="204" t="s">
        <v>630</v>
      </c>
      <c r="S2" s="195"/>
      <c r="T2" s="196"/>
      <c r="U2" s="48"/>
      <c r="V2" s="204" t="s">
        <v>631</v>
      </c>
      <c r="W2" s="195"/>
      <c r="X2" s="195"/>
      <c r="Y2" s="195"/>
      <c r="Z2" s="195"/>
      <c r="AA2" s="195"/>
      <c r="AB2" s="195"/>
      <c r="AC2" s="196"/>
      <c r="AD2" s="139"/>
    </row>
    <row r="3" spans="1:30" ht="105">
      <c r="A3" s="48"/>
      <c r="B3" s="140" t="s">
        <v>26</v>
      </c>
      <c r="C3" s="111" t="s">
        <v>632</v>
      </c>
      <c r="D3" s="113" t="s">
        <v>633</v>
      </c>
      <c r="E3" s="112" t="s">
        <v>634</v>
      </c>
      <c r="F3" s="140" t="s">
        <v>175</v>
      </c>
      <c r="G3" s="111" t="s">
        <v>635</v>
      </c>
      <c r="H3" s="113" t="s">
        <v>636</v>
      </c>
      <c r="I3" s="113" t="s">
        <v>637</v>
      </c>
      <c r="J3" s="112" t="s">
        <v>638</v>
      </c>
      <c r="K3" s="111" t="s">
        <v>623</v>
      </c>
      <c r="L3" s="113" t="s">
        <v>639</v>
      </c>
      <c r="M3" s="112" t="s">
        <v>640</v>
      </c>
      <c r="N3" s="111" t="s">
        <v>641</v>
      </c>
      <c r="O3" s="113" t="s">
        <v>642</v>
      </c>
      <c r="P3" s="112" t="s">
        <v>643</v>
      </c>
      <c r="R3" s="111"/>
      <c r="S3" s="111" t="s">
        <v>644</v>
      </c>
      <c r="T3" s="112" t="s">
        <v>645</v>
      </c>
      <c r="U3" s="48"/>
      <c r="V3" s="111" t="s">
        <v>26</v>
      </c>
      <c r="W3" s="113" t="s">
        <v>128</v>
      </c>
      <c r="X3" s="113" t="s">
        <v>175</v>
      </c>
      <c r="Y3" s="112" t="s">
        <v>176</v>
      </c>
      <c r="Z3" s="111" t="s">
        <v>632</v>
      </c>
      <c r="AA3" s="141" t="s">
        <v>631</v>
      </c>
      <c r="AB3" s="142" t="s">
        <v>646</v>
      </c>
      <c r="AC3" s="141" t="s">
        <v>647</v>
      </c>
      <c r="AD3" s="139"/>
    </row>
    <row r="4" spans="1:30" ht="15.75" customHeight="1">
      <c r="A4" s="49"/>
      <c r="B4" s="114" t="s">
        <v>130</v>
      </c>
      <c r="C4" s="115" t="s">
        <v>648</v>
      </c>
      <c r="D4" s="97" t="s">
        <v>648</v>
      </c>
      <c r="E4" s="66" t="s">
        <v>648</v>
      </c>
      <c r="F4" s="114" t="s">
        <v>183</v>
      </c>
      <c r="G4" s="143">
        <f t="shared" ref="G4:G39" si="0">IF(AND((C4=D4),(F4="Yes")), 1, 0)</f>
        <v>1</v>
      </c>
      <c r="H4" s="144">
        <f t="shared" ref="H4:H39" si="1">IF(AND((C4=D4),(F4="No")), 1, 0)</f>
        <v>0</v>
      </c>
      <c r="I4" s="144">
        <f t="shared" ref="I4:I39" si="2">IF(AND((C4&lt;&gt;D4),(F4="Yes")), 1, 0)</f>
        <v>0</v>
      </c>
      <c r="J4" s="145">
        <f t="shared" ref="J4:J39" si="3">IF(AND((C4&lt;&gt;D4),(F4="No")), 1, 0)</f>
        <v>0</v>
      </c>
      <c r="K4" s="146">
        <f t="shared" ref="K4:K39" si="4">IF(D4=E4, 1, 0)</f>
        <v>1</v>
      </c>
      <c r="L4" s="147">
        <f t="shared" ref="L4:L39" si="5">IF(AND((K4=0), OR((D4="Neutral"), (E4="Neutral"))), 1, 0)</f>
        <v>0</v>
      </c>
      <c r="M4" s="148">
        <f t="shared" ref="M4:M39" si="6">IF(AND((K4=0), AND((D4&lt;&gt;"Neutral"), (E4&lt;&gt;"Neutral"))), 1, 0)</f>
        <v>0</v>
      </c>
      <c r="N4" s="27">
        <v>27</v>
      </c>
      <c r="O4" s="20">
        <v>7</v>
      </c>
      <c r="P4" s="86">
        <f t="shared" ref="P4:P39" si="7">N4-O4</f>
        <v>20</v>
      </c>
      <c r="R4" s="27" t="s">
        <v>649</v>
      </c>
      <c r="S4" s="27">
        <v>3</v>
      </c>
      <c r="T4" s="21">
        <v>12</v>
      </c>
      <c r="V4" s="115" t="s">
        <v>130</v>
      </c>
      <c r="W4" s="149">
        <v>1</v>
      </c>
      <c r="X4" s="97" t="s">
        <v>183</v>
      </c>
      <c r="Y4" s="150">
        <v>3.9351851810351945E-3</v>
      </c>
      <c r="Z4" s="115" t="s">
        <v>648</v>
      </c>
      <c r="AA4" s="151">
        <v>4</v>
      </c>
      <c r="AB4" s="152">
        <v>4</v>
      </c>
      <c r="AC4" s="86">
        <f t="shared" ref="AC4:AC6" si="8">COUNTIF(AA:AA,AB4)</f>
        <v>5</v>
      </c>
    </row>
    <row r="5" spans="1:30" ht="15.75" customHeight="1">
      <c r="A5" s="49"/>
      <c r="B5" s="120" t="s">
        <v>132</v>
      </c>
      <c r="C5" s="121" t="s">
        <v>648</v>
      </c>
      <c r="D5" s="49" t="s">
        <v>650</v>
      </c>
      <c r="E5" s="71" t="s">
        <v>650</v>
      </c>
      <c r="F5" s="120" t="s">
        <v>183</v>
      </c>
      <c r="G5" s="153">
        <f t="shared" si="0"/>
        <v>0</v>
      </c>
      <c r="H5" s="104">
        <f t="shared" si="1"/>
        <v>0</v>
      </c>
      <c r="I5" s="104">
        <f t="shared" si="2"/>
        <v>1</v>
      </c>
      <c r="J5" s="154">
        <f t="shared" si="3"/>
        <v>0</v>
      </c>
      <c r="K5" s="155">
        <f t="shared" si="4"/>
        <v>1</v>
      </c>
      <c r="L5" s="156">
        <f t="shared" si="5"/>
        <v>0</v>
      </c>
      <c r="M5" s="157">
        <f t="shared" si="6"/>
        <v>0</v>
      </c>
      <c r="N5" s="27">
        <v>1</v>
      </c>
      <c r="O5" s="20">
        <v>17</v>
      </c>
      <c r="P5" s="86">
        <f t="shared" si="7"/>
        <v>-16</v>
      </c>
      <c r="R5" s="28" t="s">
        <v>185</v>
      </c>
      <c r="S5" s="28">
        <v>1</v>
      </c>
      <c r="T5" s="24">
        <v>2</v>
      </c>
      <c r="V5" s="121" t="s">
        <v>132</v>
      </c>
      <c r="W5" s="20">
        <v>2</v>
      </c>
      <c r="X5" s="49" t="s">
        <v>183</v>
      </c>
      <c r="Y5" s="158">
        <v>4.5949074119562283E-3</v>
      </c>
      <c r="Z5" s="121" t="s">
        <v>648</v>
      </c>
      <c r="AA5" s="86"/>
      <c r="AB5" s="60">
        <v>3</v>
      </c>
      <c r="AC5" s="86">
        <f t="shared" si="8"/>
        <v>1</v>
      </c>
    </row>
    <row r="6" spans="1:30" ht="15.75" customHeight="1">
      <c r="A6" s="49"/>
      <c r="B6" s="120" t="s">
        <v>133</v>
      </c>
      <c r="C6" s="121" t="s">
        <v>648</v>
      </c>
      <c r="D6" s="49" t="s">
        <v>650</v>
      </c>
      <c r="E6" s="71" t="s">
        <v>650</v>
      </c>
      <c r="F6" s="120" t="s">
        <v>185</v>
      </c>
      <c r="G6" s="153">
        <f t="shared" si="0"/>
        <v>0</v>
      </c>
      <c r="H6" s="104">
        <f t="shared" si="1"/>
        <v>0</v>
      </c>
      <c r="I6" s="104">
        <f t="shared" si="2"/>
        <v>0</v>
      </c>
      <c r="J6" s="154">
        <f t="shared" si="3"/>
        <v>1</v>
      </c>
      <c r="K6" s="155">
        <f t="shared" si="4"/>
        <v>1</v>
      </c>
      <c r="L6" s="156">
        <f t="shared" si="5"/>
        <v>0</v>
      </c>
      <c r="M6" s="157">
        <f t="shared" si="6"/>
        <v>0</v>
      </c>
      <c r="N6" s="27">
        <v>1</v>
      </c>
      <c r="O6" s="20">
        <v>20</v>
      </c>
      <c r="P6" s="86">
        <f t="shared" si="7"/>
        <v>-19</v>
      </c>
      <c r="V6" s="121" t="s">
        <v>133</v>
      </c>
      <c r="W6" s="20">
        <v>3</v>
      </c>
      <c r="X6" s="49" t="s">
        <v>185</v>
      </c>
      <c r="Y6" s="158">
        <v>7.5810185153386556E-3</v>
      </c>
      <c r="Z6" s="121" t="s">
        <v>648</v>
      </c>
      <c r="AA6" s="86"/>
      <c r="AB6" s="159">
        <v>2</v>
      </c>
      <c r="AC6" s="90">
        <f t="shared" si="8"/>
        <v>3</v>
      </c>
    </row>
    <row r="7" spans="1:30" ht="15.75" customHeight="1">
      <c r="A7" s="49"/>
      <c r="B7" s="120" t="s">
        <v>134</v>
      </c>
      <c r="C7" s="121" t="s">
        <v>648</v>
      </c>
      <c r="D7" s="49" t="s">
        <v>627</v>
      </c>
      <c r="E7" s="71" t="s">
        <v>648</v>
      </c>
      <c r="F7" s="120" t="s">
        <v>183</v>
      </c>
      <c r="G7" s="153">
        <f t="shared" si="0"/>
        <v>0</v>
      </c>
      <c r="H7" s="104">
        <f t="shared" si="1"/>
        <v>0</v>
      </c>
      <c r="I7" s="104">
        <f t="shared" si="2"/>
        <v>1</v>
      </c>
      <c r="J7" s="154">
        <f t="shared" si="3"/>
        <v>0</v>
      </c>
      <c r="K7" s="155">
        <f t="shared" si="4"/>
        <v>0</v>
      </c>
      <c r="L7" s="156">
        <f t="shared" si="5"/>
        <v>1</v>
      </c>
      <c r="M7" s="157">
        <f t="shared" si="6"/>
        <v>0</v>
      </c>
      <c r="N7" s="27">
        <v>9</v>
      </c>
      <c r="O7" s="20">
        <v>2</v>
      </c>
      <c r="P7" s="86">
        <f t="shared" si="7"/>
        <v>7</v>
      </c>
      <c r="V7" s="125" t="s">
        <v>134</v>
      </c>
      <c r="W7" s="23">
        <v>4</v>
      </c>
      <c r="X7" s="93" t="s">
        <v>183</v>
      </c>
      <c r="Y7" s="160">
        <v>2.4652777792653069E-3</v>
      </c>
      <c r="Z7" s="125" t="s">
        <v>648</v>
      </c>
      <c r="AA7" s="90"/>
    </row>
    <row r="8" spans="1:30" ht="15.75" customHeight="1">
      <c r="A8" s="49"/>
      <c r="B8" s="120" t="s">
        <v>135</v>
      </c>
      <c r="C8" s="121" t="s">
        <v>650</v>
      </c>
      <c r="D8" s="49" t="s">
        <v>650</v>
      </c>
      <c r="E8" s="71" t="s">
        <v>650</v>
      </c>
      <c r="F8" s="120" t="s">
        <v>185</v>
      </c>
      <c r="G8" s="153">
        <f t="shared" si="0"/>
        <v>0</v>
      </c>
      <c r="H8" s="104">
        <f t="shared" si="1"/>
        <v>1</v>
      </c>
      <c r="I8" s="104">
        <f t="shared" si="2"/>
        <v>0</v>
      </c>
      <c r="J8" s="154">
        <f t="shared" si="3"/>
        <v>0</v>
      </c>
      <c r="K8" s="155">
        <f t="shared" si="4"/>
        <v>1</v>
      </c>
      <c r="L8" s="156">
        <f t="shared" si="5"/>
        <v>0</v>
      </c>
      <c r="M8" s="157">
        <f t="shared" si="6"/>
        <v>0</v>
      </c>
      <c r="N8" s="27">
        <v>2</v>
      </c>
      <c r="O8" s="20">
        <v>19</v>
      </c>
      <c r="P8" s="86">
        <f t="shared" si="7"/>
        <v>-17</v>
      </c>
      <c r="V8" s="115" t="s">
        <v>135</v>
      </c>
      <c r="W8" s="149">
        <v>1</v>
      </c>
      <c r="X8" s="97" t="s">
        <v>185</v>
      </c>
      <c r="Y8" s="150">
        <v>1.2569444450491574E-2</v>
      </c>
      <c r="Z8" s="115" t="s">
        <v>650</v>
      </c>
      <c r="AA8" s="151">
        <v>3</v>
      </c>
    </row>
    <row r="9" spans="1:30" ht="15.75" customHeight="1">
      <c r="A9" s="49"/>
      <c r="B9" s="120" t="s">
        <v>136</v>
      </c>
      <c r="C9" s="121" t="s">
        <v>650</v>
      </c>
      <c r="D9" s="49" t="s">
        <v>650</v>
      </c>
      <c r="E9" s="71" t="s">
        <v>650</v>
      </c>
      <c r="F9" s="120" t="s">
        <v>185</v>
      </c>
      <c r="G9" s="153">
        <f t="shared" si="0"/>
        <v>0</v>
      </c>
      <c r="H9" s="104">
        <f t="shared" si="1"/>
        <v>1</v>
      </c>
      <c r="I9" s="104">
        <f t="shared" si="2"/>
        <v>0</v>
      </c>
      <c r="J9" s="154">
        <f t="shared" si="3"/>
        <v>0</v>
      </c>
      <c r="K9" s="155">
        <f t="shared" si="4"/>
        <v>1</v>
      </c>
      <c r="L9" s="156">
        <f t="shared" si="5"/>
        <v>0</v>
      </c>
      <c r="M9" s="157">
        <f t="shared" si="6"/>
        <v>0</v>
      </c>
      <c r="N9" s="27">
        <v>2</v>
      </c>
      <c r="O9" s="20">
        <v>10</v>
      </c>
      <c r="P9" s="86">
        <f t="shared" si="7"/>
        <v>-8</v>
      </c>
      <c r="V9" s="121" t="s">
        <v>136</v>
      </c>
      <c r="W9" s="20">
        <v>2</v>
      </c>
      <c r="X9" s="49" t="s">
        <v>185</v>
      </c>
      <c r="Y9" s="158">
        <v>6.064814813726116E-3</v>
      </c>
      <c r="Z9" s="121" t="s">
        <v>650</v>
      </c>
      <c r="AA9" s="86"/>
    </row>
    <row r="10" spans="1:30" ht="15.75" customHeight="1">
      <c r="A10" s="49"/>
      <c r="B10" s="120" t="s">
        <v>137</v>
      </c>
      <c r="C10" s="121" t="s">
        <v>650</v>
      </c>
      <c r="D10" s="49" t="s">
        <v>648</v>
      </c>
      <c r="E10" s="71" t="s">
        <v>648</v>
      </c>
      <c r="F10" s="120" t="s">
        <v>183</v>
      </c>
      <c r="G10" s="153">
        <f t="shared" si="0"/>
        <v>0</v>
      </c>
      <c r="H10" s="104">
        <f t="shared" si="1"/>
        <v>0</v>
      </c>
      <c r="I10" s="104">
        <f t="shared" si="2"/>
        <v>1</v>
      </c>
      <c r="J10" s="154">
        <f t="shared" si="3"/>
        <v>0</v>
      </c>
      <c r="K10" s="155">
        <f t="shared" si="4"/>
        <v>1</v>
      </c>
      <c r="L10" s="156">
        <f t="shared" si="5"/>
        <v>0</v>
      </c>
      <c r="M10" s="157">
        <f t="shared" si="6"/>
        <v>0</v>
      </c>
      <c r="N10" s="27">
        <v>7</v>
      </c>
      <c r="O10" s="20">
        <v>1</v>
      </c>
      <c r="P10" s="86">
        <f t="shared" si="7"/>
        <v>6</v>
      </c>
      <c r="V10" s="121" t="s">
        <v>137</v>
      </c>
      <c r="W10" s="20">
        <v>3</v>
      </c>
      <c r="X10" s="49" t="s">
        <v>183</v>
      </c>
      <c r="Y10" s="158">
        <v>6.2384259217651561E-3</v>
      </c>
      <c r="Z10" s="121" t="s">
        <v>650</v>
      </c>
      <c r="AA10" s="86"/>
    </row>
    <row r="11" spans="1:30" ht="15.75" customHeight="1">
      <c r="A11" s="49"/>
      <c r="B11" s="120" t="s">
        <v>138</v>
      </c>
      <c r="C11" s="121" t="s">
        <v>627</v>
      </c>
      <c r="D11" s="49" t="s">
        <v>648</v>
      </c>
      <c r="E11" s="71" t="s">
        <v>650</v>
      </c>
      <c r="F11" s="120" t="s">
        <v>183</v>
      </c>
      <c r="G11" s="153">
        <f t="shared" si="0"/>
        <v>0</v>
      </c>
      <c r="H11" s="104">
        <f t="shared" si="1"/>
        <v>0</v>
      </c>
      <c r="I11" s="104">
        <f t="shared" si="2"/>
        <v>1</v>
      </c>
      <c r="J11" s="154">
        <f t="shared" si="3"/>
        <v>0</v>
      </c>
      <c r="K11" s="155">
        <f t="shared" si="4"/>
        <v>0</v>
      </c>
      <c r="L11" s="156">
        <f t="shared" si="5"/>
        <v>0</v>
      </c>
      <c r="M11" s="157">
        <f t="shared" si="6"/>
        <v>1</v>
      </c>
      <c r="N11" s="27">
        <v>1</v>
      </c>
      <c r="O11" s="20">
        <v>5</v>
      </c>
      <c r="P11" s="86">
        <f t="shared" si="7"/>
        <v>-4</v>
      </c>
      <c r="V11" s="125" t="s">
        <v>138</v>
      </c>
      <c r="W11" s="23">
        <v>4</v>
      </c>
      <c r="X11" s="93" t="s">
        <v>183</v>
      </c>
      <c r="Y11" s="160">
        <v>4.2245370423188433E-3</v>
      </c>
      <c r="Z11" s="125" t="s">
        <v>627</v>
      </c>
      <c r="AA11" s="90"/>
    </row>
    <row r="12" spans="1:30" ht="15.75" customHeight="1">
      <c r="A12" s="49"/>
      <c r="B12" s="120" t="s">
        <v>139</v>
      </c>
      <c r="C12" s="121" t="s">
        <v>627</v>
      </c>
      <c r="D12" s="49" t="s">
        <v>650</v>
      </c>
      <c r="E12" s="71" t="s">
        <v>627</v>
      </c>
      <c r="F12" s="120" t="s">
        <v>183</v>
      </c>
      <c r="G12" s="153">
        <f t="shared" si="0"/>
        <v>0</v>
      </c>
      <c r="H12" s="104">
        <f t="shared" si="1"/>
        <v>0</v>
      </c>
      <c r="I12" s="104">
        <f t="shared" si="2"/>
        <v>1</v>
      </c>
      <c r="J12" s="154">
        <f t="shared" si="3"/>
        <v>0</v>
      </c>
      <c r="K12" s="155">
        <f t="shared" si="4"/>
        <v>0</v>
      </c>
      <c r="L12" s="156">
        <f t="shared" si="5"/>
        <v>1</v>
      </c>
      <c r="M12" s="157">
        <f t="shared" si="6"/>
        <v>0</v>
      </c>
      <c r="N12" s="27">
        <v>9</v>
      </c>
      <c r="O12" s="20">
        <v>16</v>
      </c>
      <c r="P12" s="86">
        <f t="shared" si="7"/>
        <v>-7</v>
      </c>
      <c r="V12" s="115" t="s">
        <v>139</v>
      </c>
      <c r="W12" s="149">
        <v>1</v>
      </c>
      <c r="X12" s="97" t="s">
        <v>183</v>
      </c>
      <c r="Y12" s="150">
        <v>7.4999999997089617E-3</v>
      </c>
      <c r="Z12" s="115" t="s">
        <v>627</v>
      </c>
      <c r="AA12" s="151">
        <v>2</v>
      </c>
    </row>
    <row r="13" spans="1:30" ht="15.75" customHeight="1">
      <c r="A13" s="49"/>
      <c r="B13" s="120" t="s">
        <v>140</v>
      </c>
      <c r="C13" s="121" t="s">
        <v>650</v>
      </c>
      <c r="D13" s="49" t="s">
        <v>650</v>
      </c>
      <c r="E13" s="71" t="s">
        <v>650</v>
      </c>
      <c r="F13" s="120" t="s">
        <v>185</v>
      </c>
      <c r="G13" s="153">
        <f t="shared" si="0"/>
        <v>0</v>
      </c>
      <c r="H13" s="104">
        <f t="shared" si="1"/>
        <v>1</v>
      </c>
      <c r="I13" s="104">
        <f t="shared" si="2"/>
        <v>0</v>
      </c>
      <c r="J13" s="154">
        <f t="shared" si="3"/>
        <v>0</v>
      </c>
      <c r="K13" s="155">
        <f t="shared" si="4"/>
        <v>1</v>
      </c>
      <c r="L13" s="156">
        <f t="shared" si="5"/>
        <v>0</v>
      </c>
      <c r="M13" s="157">
        <f t="shared" si="6"/>
        <v>0</v>
      </c>
      <c r="N13" s="27">
        <v>3</v>
      </c>
      <c r="O13" s="20">
        <v>12</v>
      </c>
      <c r="P13" s="86">
        <f t="shared" si="7"/>
        <v>-9</v>
      </c>
      <c r="V13" s="121" t="s">
        <v>140</v>
      </c>
      <c r="W13" s="20">
        <v>2</v>
      </c>
      <c r="X13" s="49" t="s">
        <v>185</v>
      </c>
      <c r="Y13" s="158">
        <v>3.645833334303461E-3</v>
      </c>
      <c r="Z13" s="121" t="s">
        <v>650</v>
      </c>
      <c r="AA13" s="86"/>
    </row>
    <row r="14" spans="1:30" ht="15.75" customHeight="1">
      <c r="A14" s="49"/>
      <c r="B14" s="120" t="s">
        <v>141</v>
      </c>
      <c r="C14" s="121" t="s">
        <v>650</v>
      </c>
      <c r="D14" s="49" t="s">
        <v>648</v>
      </c>
      <c r="E14" s="71" t="s">
        <v>627</v>
      </c>
      <c r="F14" s="120" t="s">
        <v>183</v>
      </c>
      <c r="G14" s="153">
        <f t="shared" si="0"/>
        <v>0</v>
      </c>
      <c r="H14" s="104">
        <f t="shared" si="1"/>
        <v>0</v>
      </c>
      <c r="I14" s="104">
        <f t="shared" si="2"/>
        <v>1</v>
      </c>
      <c r="J14" s="154">
        <f t="shared" si="3"/>
        <v>0</v>
      </c>
      <c r="K14" s="155">
        <f t="shared" si="4"/>
        <v>0</v>
      </c>
      <c r="L14" s="156">
        <f t="shared" si="5"/>
        <v>1</v>
      </c>
      <c r="M14" s="157">
        <f t="shared" si="6"/>
        <v>0</v>
      </c>
      <c r="N14" s="27">
        <v>18</v>
      </c>
      <c r="O14" s="20">
        <v>12</v>
      </c>
      <c r="P14" s="86">
        <f t="shared" si="7"/>
        <v>6</v>
      </c>
      <c r="V14" s="121" t="s">
        <v>141</v>
      </c>
      <c r="W14" s="20">
        <v>3</v>
      </c>
      <c r="X14" s="49" t="s">
        <v>183</v>
      </c>
      <c r="Y14" s="158">
        <v>6.6203703681821935E-3</v>
      </c>
      <c r="Z14" s="121" t="s">
        <v>650</v>
      </c>
      <c r="AA14" s="86"/>
    </row>
    <row r="15" spans="1:30" ht="15.75" customHeight="1">
      <c r="A15" s="49"/>
      <c r="B15" s="120" t="s">
        <v>142</v>
      </c>
      <c r="C15" s="121" t="s">
        <v>648</v>
      </c>
      <c r="D15" s="49" t="s">
        <v>627</v>
      </c>
      <c r="E15" s="71" t="s">
        <v>627</v>
      </c>
      <c r="F15" s="120" t="s">
        <v>183</v>
      </c>
      <c r="G15" s="153">
        <f t="shared" si="0"/>
        <v>0</v>
      </c>
      <c r="H15" s="104">
        <f t="shared" si="1"/>
        <v>0</v>
      </c>
      <c r="I15" s="104">
        <f t="shared" si="2"/>
        <v>1</v>
      </c>
      <c r="J15" s="154">
        <f t="shared" si="3"/>
        <v>0</v>
      </c>
      <c r="K15" s="155">
        <f t="shared" si="4"/>
        <v>1</v>
      </c>
      <c r="L15" s="156">
        <f t="shared" si="5"/>
        <v>0</v>
      </c>
      <c r="M15" s="157">
        <f t="shared" si="6"/>
        <v>0</v>
      </c>
      <c r="N15" s="27">
        <v>5</v>
      </c>
      <c r="O15" s="20">
        <v>7</v>
      </c>
      <c r="P15" s="86">
        <f t="shared" si="7"/>
        <v>-2</v>
      </c>
      <c r="V15" s="125" t="s">
        <v>142</v>
      </c>
      <c r="W15" s="23">
        <v>4</v>
      </c>
      <c r="X15" s="93" t="s">
        <v>183</v>
      </c>
      <c r="Y15" s="160">
        <v>2.9861111106583849E-3</v>
      </c>
      <c r="Z15" s="125" t="s">
        <v>648</v>
      </c>
      <c r="AA15" s="90"/>
    </row>
    <row r="16" spans="1:30" ht="15.75" customHeight="1">
      <c r="A16" s="49"/>
      <c r="B16" s="120" t="s">
        <v>143</v>
      </c>
      <c r="C16" s="121" t="s">
        <v>627</v>
      </c>
      <c r="D16" s="49" t="s">
        <v>627</v>
      </c>
      <c r="E16" s="71" t="s">
        <v>650</v>
      </c>
      <c r="F16" s="120" t="s">
        <v>185</v>
      </c>
      <c r="G16" s="153">
        <f t="shared" si="0"/>
        <v>0</v>
      </c>
      <c r="H16" s="104">
        <f t="shared" si="1"/>
        <v>1</v>
      </c>
      <c r="I16" s="104">
        <f t="shared" si="2"/>
        <v>0</v>
      </c>
      <c r="J16" s="154">
        <f t="shared" si="3"/>
        <v>0</v>
      </c>
      <c r="K16" s="155">
        <f t="shared" si="4"/>
        <v>0</v>
      </c>
      <c r="L16" s="156">
        <f t="shared" si="5"/>
        <v>1</v>
      </c>
      <c r="M16" s="157">
        <f t="shared" si="6"/>
        <v>0</v>
      </c>
      <c r="N16" s="27">
        <v>5</v>
      </c>
      <c r="O16" s="20">
        <v>31</v>
      </c>
      <c r="P16" s="86">
        <f t="shared" si="7"/>
        <v>-26</v>
      </c>
      <c r="V16" s="115" t="s">
        <v>143</v>
      </c>
      <c r="W16" s="149">
        <v>1</v>
      </c>
      <c r="X16" s="97" t="s">
        <v>185</v>
      </c>
      <c r="Y16" s="150">
        <v>1.3217592597356997E-2</v>
      </c>
      <c r="Z16" s="115" t="s">
        <v>627</v>
      </c>
      <c r="AA16" s="151">
        <v>4</v>
      </c>
    </row>
    <row r="17" spans="1:27" ht="15.75" customHeight="1">
      <c r="A17" s="49"/>
      <c r="B17" s="120" t="s">
        <v>144</v>
      </c>
      <c r="C17" s="121" t="s">
        <v>627</v>
      </c>
      <c r="D17" s="49" t="s">
        <v>627</v>
      </c>
      <c r="E17" s="71" t="s">
        <v>650</v>
      </c>
      <c r="F17" s="120" t="s">
        <v>185</v>
      </c>
      <c r="G17" s="153">
        <f t="shared" si="0"/>
        <v>0</v>
      </c>
      <c r="H17" s="104">
        <f t="shared" si="1"/>
        <v>1</v>
      </c>
      <c r="I17" s="104">
        <f t="shared" si="2"/>
        <v>0</v>
      </c>
      <c r="J17" s="154">
        <f t="shared" si="3"/>
        <v>0</v>
      </c>
      <c r="K17" s="155">
        <f t="shared" si="4"/>
        <v>0</v>
      </c>
      <c r="L17" s="156">
        <f t="shared" si="5"/>
        <v>1</v>
      </c>
      <c r="M17" s="157">
        <f t="shared" si="6"/>
        <v>0</v>
      </c>
      <c r="N17" s="27">
        <v>2</v>
      </c>
      <c r="O17" s="20">
        <v>14</v>
      </c>
      <c r="P17" s="86">
        <f t="shared" si="7"/>
        <v>-12</v>
      </c>
      <c r="V17" s="121" t="s">
        <v>144</v>
      </c>
      <c r="W17" s="20">
        <v>2</v>
      </c>
      <c r="X17" s="49" t="s">
        <v>185</v>
      </c>
      <c r="Y17" s="158">
        <v>4.6064814814599231E-3</v>
      </c>
      <c r="Z17" s="121" t="s">
        <v>627</v>
      </c>
      <c r="AA17" s="86"/>
    </row>
    <row r="18" spans="1:27" ht="15.75" customHeight="1">
      <c r="A18" s="49"/>
      <c r="B18" s="120" t="s">
        <v>145</v>
      </c>
      <c r="C18" s="121" t="s">
        <v>627</v>
      </c>
      <c r="D18" s="49" t="s">
        <v>648</v>
      </c>
      <c r="E18" s="71" t="s">
        <v>648</v>
      </c>
      <c r="F18" s="120" t="s">
        <v>183</v>
      </c>
      <c r="G18" s="153">
        <f t="shared" si="0"/>
        <v>0</v>
      </c>
      <c r="H18" s="104">
        <f t="shared" si="1"/>
        <v>0</v>
      </c>
      <c r="I18" s="104">
        <f t="shared" si="2"/>
        <v>1</v>
      </c>
      <c r="J18" s="154">
        <f t="shared" si="3"/>
        <v>0</v>
      </c>
      <c r="K18" s="155">
        <f t="shared" si="4"/>
        <v>1</v>
      </c>
      <c r="L18" s="156">
        <f t="shared" si="5"/>
        <v>0</v>
      </c>
      <c r="M18" s="157">
        <f t="shared" si="6"/>
        <v>0</v>
      </c>
      <c r="N18" s="27">
        <v>9</v>
      </c>
      <c r="O18" s="20">
        <v>4</v>
      </c>
      <c r="P18" s="86">
        <f t="shared" si="7"/>
        <v>5</v>
      </c>
      <c r="V18" s="121" t="s">
        <v>145</v>
      </c>
      <c r="W18" s="20">
        <v>3</v>
      </c>
      <c r="X18" s="49" t="s">
        <v>183</v>
      </c>
      <c r="Y18" s="158">
        <v>5.4513888899236917E-3</v>
      </c>
      <c r="Z18" s="121" t="s">
        <v>627</v>
      </c>
      <c r="AA18" s="86"/>
    </row>
    <row r="19" spans="1:27" ht="15.75" customHeight="1">
      <c r="A19" s="49"/>
      <c r="B19" s="120" t="s">
        <v>146</v>
      </c>
      <c r="C19" s="121" t="s">
        <v>627</v>
      </c>
      <c r="D19" s="49" t="s">
        <v>627</v>
      </c>
      <c r="E19" s="71" t="s">
        <v>627</v>
      </c>
      <c r="F19" s="120" t="s">
        <v>183</v>
      </c>
      <c r="G19" s="153">
        <f t="shared" si="0"/>
        <v>1</v>
      </c>
      <c r="H19" s="104">
        <f t="shared" si="1"/>
        <v>0</v>
      </c>
      <c r="I19" s="104">
        <f t="shared" si="2"/>
        <v>0</v>
      </c>
      <c r="J19" s="154">
        <f t="shared" si="3"/>
        <v>0</v>
      </c>
      <c r="K19" s="155">
        <f t="shared" si="4"/>
        <v>1</v>
      </c>
      <c r="L19" s="156">
        <f t="shared" si="5"/>
        <v>0</v>
      </c>
      <c r="M19" s="157">
        <f t="shared" si="6"/>
        <v>0</v>
      </c>
      <c r="N19" s="27">
        <v>4</v>
      </c>
      <c r="O19" s="20">
        <v>7</v>
      </c>
      <c r="P19" s="86">
        <f t="shared" si="7"/>
        <v>-3</v>
      </c>
      <c r="V19" s="125" t="s">
        <v>146</v>
      </c>
      <c r="W19" s="23">
        <v>4</v>
      </c>
      <c r="X19" s="93" t="s">
        <v>183</v>
      </c>
      <c r="Y19" s="160">
        <v>3.9583333345944993E-3</v>
      </c>
      <c r="Z19" s="125" t="s">
        <v>627</v>
      </c>
      <c r="AA19" s="90"/>
    </row>
    <row r="20" spans="1:27" ht="15.75" customHeight="1">
      <c r="A20" s="49"/>
      <c r="B20" s="120" t="s">
        <v>147</v>
      </c>
      <c r="C20" s="121" t="s">
        <v>627</v>
      </c>
      <c r="D20" s="49" t="s">
        <v>650</v>
      </c>
      <c r="E20" s="71" t="s">
        <v>650</v>
      </c>
      <c r="F20" s="120" t="s">
        <v>185</v>
      </c>
      <c r="G20" s="153">
        <f t="shared" si="0"/>
        <v>0</v>
      </c>
      <c r="H20" s="104">
        <f t="shared" si="1"/>
        <v>0</v>
      </c>
      <c r="I20" s="104">
        <f t="shared" si="2"/>
        <v>0</v>
      </c>
      <c r="J20" s="154">
        <f t="shared" si="3"/>
        <v>1</v>
      </c>
      <c r="K20" s="155">
        <f t="shared" si="4"/>
        <v>1</v>
      </c>
      <c r="L20" s="156">
        <f t="shared" si="5"/>
        <v>0</v>
      </c>
      <c r="M20" s="157">
        <f t="shared" si="6"/>
        <v>0</v>
      </c>
      <c r="N20" s="27">
        <v>5</v>
      </c>
      <c r="O20" s="20">
        <v>11</v>
      </c>
      <c r="P20" s="86">
        <f t="shared" si="7"/>
        <v>-6</v>
      </c>
      <c r="V20" s="115" t="s">
        <v>147</v>
      </c>
      <c r="W20" s="149">
        <v>1</v>
      </c>
      <c r="X20" s="97" t="s">
        <v>185</v>
      </c>
      <c r="Y20" s="150">
        <v>1.5115740738110617E-2</v>
      </c>
      <c r="Z20" s="115" t="s">
        <v>627</v>
      </c>
      <c r="AA20" s="151">
        <v>4</v>
      </c>
    </row>
    <row r="21" spans="1:27" ht="15.75" customHeight="1">
      <c r="A21" s="49"/>
      <c r="B21" s="120" t="s">
        <v>148</v>
      </c>
      <c r="C21" s="121" t="s">
        <v>627</v>
      </c>
      <c r="D21" s="49" t="s">
        <v>650</v>
      </c>
      <c r="E21" s="71" t="s">
        <v>650</v>
      </c>
      <c r="F21" s="120" t="s">
        <v>185</v>
      </c>
      <c r="G21" s="153">
        <f t="shared" si="0"/>
        <v>0</v>
      </c>
      <c r="H21" s="104">
        <f t="shared" si="1"/>
        <v>0</v>
      </c>
      <c r="I21" s="104">
        <f t="shared" si="2"/>
        <v>0</v>
      </c>
      <c r="J21" s="154">
        <f t="shared" si="3"/>
        <v>1</v>
      </c>
      <c r="K21" s="155">
        <f t="shared" si="4"/>
        <v>1</v>
      </c>
      <c r="L21" s="156">
        <f t="shared" si="5"/>
        <v>0</v>
      </c>
      <c r="M21" s="157">
        <f t="shared" si="6"/>
        <v>0</v>
      </c>
      <c r="N21" s="27">
        <v>2</v>
      </c>
      <c r="O21" s="20">
        <v>7</v>
      </c>
      <c r="P21" s="86">
        <f t="shared" si="7"/>
        <v>-5</v>
      </c>
      <c r="V21" s="121" t="s">
        <v>148</v>
      </c>
      <c r="W21" s="20">
        <v>2</v>
      </c>
      <c r="X21" s="49" t="s">
        <v>185</v>
      </c>
      <c r="Y21" s="158">
        <v>4.5601851816172712E-3</v>
      </c>
      <c r="Z21" s="121" t="s">
        <v>627</v>
      </c>
      <c r="AA21" s="86"/>
    </row>
    <row r="22" spans="1:27" ht="15.75" customHeight="1">
      <c r="A22" s="49"/>
      <c r="B22" s="120" t="s">
        <v>149</v>
      </c>
      <c r="C22" s="121" t="s">
        <v>627</v>
      </c>
      <c r="D22" s="49" t="s">
        <v>650</v>
      </c>
      <c r="E22" s="71" t="s">
        <v>650</v>
      </c>
      <c r="F22" s="120" t="s">
        <v>185</v>
      </c>
      <c r="G22" s="153">
        <f t="shared" si="0"/>
        <v>0</v>
      </c>
      <c r="H22" s="104">
        <f t="shared" si="1"/>
        <v>0</v>
      </c>
      <c r="I22" s="104">
        <f t="shared" si="2"/>
        <v>0</v>
      </c>
      <c r="J22" s="154">
        <f t="shared" si="3"/>
        <v>1</v>
      </c>
      <c r="K22" s="155">
        <f t="shared" si="4"/>
        <v>1</v>
      </c>
      <c r="L22" s="156">
        <f t="shared" si="5"/>
        <v>0</v>
      </c>
      <c r="M22" s="157">
        <f t="shared" si="6"/>
        <v>0</v>
      </c>
      <c r="N22" s="27">
        <v>2</v>
      </c>
      <c r="O22" s="20">
        <v>5</v>
      </c>
      <c r="P22" s="86">
        <f t="shared" si="7"/>
        <v>-3</v>
      </c>
      <c r="V22" s="121" t="s">
        <v>149</v>
      </c>
      <c r="W22" s="20">
        <v>3</v>
      </c>
      <c r="X22" s="49" t="s">
        <v>185</v>
      </c>
      <c r="Y22" s="158">
        <v>5.7638888902147301E-3</v>
      </c>
      <c r="Z22" s="121" t="s">
        <v>627</v>
      </c>
      <c r="AA22" s="86"/>
    </row>
    <row r="23" spans="1:27" ht="15.75" customHeight="1">
      <c r="A23" s="49"/>
      <c r="B23" s="120" t="s">
        <v>150</v>
      </c>
      <c r="C23" s="121" t="s">
        <v>627</v>
      </c>
      <c r="D23" s="49" t="s">
        <v>650</v>
      </c>
      <c r="E23" s="71" t="s">
        <v>650</v>
      </c>
      <c r="F23" s="120" t="s">
        <v>185</v>
      </c>
      <c r="G23" s="153">
        <f t="shared" si="0"/>
        <v>0</v>
      </c>
      <c r="H23" s="104">
        <f t="shared" si="1"/>
        <v>0</v>
      </c>
      <c r="I23" s="104">
        <f t="shared" si="2"/>
        <v>0</v>
      </c>
      <c r="J23" s="154">
        <f t="shared" si="3"/>
        <v>1</v>
      </c>
      <c r="K23" s="155">
        <f t="shared" si="4"/>
        <v>1</v>
      </c>
      <c r="L23" s="156">
        <f t="shared" si="5"/>
        <v>0</v>
      </c>
      <c r="M23" s="157">
        <f t="shared" si="6"/>
        <v>0</v>
      </c>
      <c r="N23" s="27">
        <v>0</v>
      </c>
      <c r="O23" s="20">
        <v>4</v>
      </c>
      <c r="P23" s="86">
        <f t="shared" si="7"/>
        <v>-4</v>
      </c>
      <c r="V23" s="125" t="s">
        <v>150</v>
      </c>
      <c r="W23" s="23">
        <v>4</v>
      </c>
      <c r="X23" s="93" t="s">
        <v>185</v>
      </c>
      <c r="Y23" s="160">
        <v>5.277777774608694E-3</v>
      </c>
      <c r="Z23" s="125" t="s">
        <v>627</v>
      </c>
      <c r="AA23" s="90"/>
    </row>
    <row r="24" spans="1:27" ht="15.75" customHeight="1">
      <c r="A24" s="49"/>
      <c r="B24" s="120" t="s">
        <v>151</v>
      </c>
      <c r="C24" s="121" t="s">
        <v>648</v>
      </c>
      <c r="D24" s="49" t="s">
        <v>627</v>
      </c>
      <c r="E24" s="71" t="s">
        <v>650</v>
      </c>
      <c r="F24" s="120" t="s">
        <v>183</v>
      </c>
      <c r="G24" s="153">
        <f t="shared" si="0"/>
        <v>0</v>
      </c>
      <c r="H24" s="104">
        <f t="shared" si="1"/>
        <v>0</v>
      </c>
      <c r="I24" s="104">
        <f t="shared" si="2"/>
        <v>1</v>
      </c>
      <c r="J24" s="154">
        <f t="shared" si="3"/>
        <v>0</v>
      </c>
      <c r="K24" s="155">
        <f t="shared" si="4"/>
        <v>0</v>
      </c>
      <c r="L24" s="156">
        <f t="shared" si="5"/>
        <v>1</v>
      </c>
      <c r="M24" s="157">
        <f t="shared" si="6"/>
        <v>0</v>
      </c>
      <c r="N24" s="27">
        <v>5</v>
      </c>
      <c r="O24" s="20">
        <v>13</v>
      </c>
      <c r="P24" s="86">
        <f t="shared" si="7"/>
        <v>-8</v>
      </c>
      <c r="V24" s="115" t="s">
        <v>151</v>
      </c>
      <c r="W24" s="149">
        <v>1</v>
      </c>
      <c r="X24" s="97" t="s">
        <v>183</v>
      </c>
      <c r="Y24" s="150">
        <v>6.7592592604341917E-3</v>
      </c>
      <c r="Z24" s="115" t="s">
        <v>648</v>
      </c>
      <c r="AA24" s="151">
        <v>4</v>
      </c>
    </row>
    <row r="25" spans="1:27" ht="15.75" customHeight="1">
      <c r="A25" s="49"/>
      <c r="B25" s="120" t="s">
        <v>152</v>
      </c>
      <c r="C25" s="121" t="s">
        <v>648</v>
      </c>
      <c r="D25" s="49" t="s">
        <v>650</v>
      </c>
      <c r="E25" s="71" t="s">
        <v>627</v>
      </c>
      <c r="F25" s="120" t="s">
        <v>185</v>
      </c>
      <c r="G25" s="153">
        <f t="shared" si="0"/>
        <v>0</v>
      </c>
      <c r="H25" s="104">
        <f t="shared" si="1"/>
        <v>0</v>
      </c>
      <c r="I25" s="104">
        <f t="shared" si="2"/>
        <v>0</v>
      </c>
      <c r="J25" s="154">
        <f t="shared" si="3"/>
        <v>1</v>
      </c>
      <c r="K25" s="155">
        <f t="shared" si="4"/>
        <v>0</v>
      </c>
      <c r="L25" s="156">
        <f t="shared" si="5"/>
        <v>1</v>
      </c>
      <c r="M25" s="157">
        <f t="shared" si="6"/>
        <v>0</v>
      </c>
      <c r="N25" s="27">
        <v>3</v>
      </c>
      <c r="O25" s="20">
        <v>5</v>
      </c>
      <c r="P25" s="86">
        <f t="shared" si="7"/>
        <v>-2</v>
      </c>
      <c r="V25" s="121" t="s">
        <v>152</v>
      </c>
      <c r="W25" s="20">
        <v>2</v>
      </c>
      <c r="X25" s="49" t="s">
        <v>185</v>
      </c>
      <c r="Y25" s="158">
        <v>3.796296296059154E-3</v>
      </c>
      <c r="Z25" s="121" t="s">
        <v>648</v>
      </c>
      <c r="AA25" s="86"/>
    </row>
    <row r="26" spans="1:27" ht="15">
      <c r="A26" s="49"/>
      <c r="B26" s="120" t="s">
        <v>153</v>
      </c>
      <c r="C26" s="121" t="s">
        <v>648</v>
      </c>
      <c r="D26" s="49" t="s">
        <v>650</v>
      </c>
      <c r="E26" s="71" t="s">
        <v>627</v>
      </c>
      <c r="F26" s="120" t="s">
        <v>185</v>
      </c>
      <c r="G26" s="153">
        <f t="shared" si="0"/>
        <v>0</v>
      </c>
      <c r="H26" s="104">
        <f t="shared" si="1"/>
        <v>0</v>
      </c>
      <c r="I26" s="104">
        <f t="shared" si="2"/>
        <v>0</v>
      </c>
      <c r="J26" s="154">
        <f t="shared" si="3"/>
        <v>1</v>
      </c>
      <c r="K26" s="155">
        <f t="shared" si="4"/>
        <v>0</v>
      </c>
      <c r="L26" s="156">
        <f t="shared" si="5"/>
        <v>1</v>
      </c>
      <c r="M26" s="157">
        <f t="shared" si="6"/>
        <v>0</v>
      </c>
      <c r="N26" s="27">
        <v>6</v>
      </c>
      <c r="O26" s="20">
        <v>9</v>
      </c>
      <c r="P26" s="86">
        <f t="shared" si="7"/>
        <v>-3</v>
      </c>
      <c r="V26" s="121" t="s">
        <v>153</v>
      </c>
      <c r="W26" s="20">
        <v>3</v>
      </c>
      <c r="X26" s="49" t="s">
        <v>185</v>
      </c>
      <c r="Y26" s="158">
        <v>6.2268518522614613E-3</v>
      </c>
      <c r="Z26" s="121" t="s">
        <v>648</v>
      </c>
      <c r="AA26" s="86"/>
    </row>
    <row r="27" spans="1:27" ht="15">
      <c r="A27" s="49"/>
      <c r="B27" s="120" t="s">
        <v>154</v>
      </c>
      <c r="C27" s="121" t="s">
        <v>648</v>
      </c>
      <c r="D27" s="49" t="s">
        <v>648</v>
      </c>
      <c r="E27" s="71" t="s">
        <v>627</v>
      </c>
      <c r="F27" s="120" t="s">
        <v>183</v>
      </c>
      <c r="G27" s="153">
        <f t="shared" si="0"/>
        <v>1</v>
      </c>
      <c r="H27" s="104">
        <f t="shared" si="1"/>
        <v>0</v>
      </c>
      <c r="I27" s="104">
        <f t="shared" si="2"/>
        <v>0</v>
      </c>
      <c r="J27" s="154">
        <f t="shared" si="3"/>
        <v>0</v>
      </c>
      <c r="K27" s="155">
        <f t="shared" si="4"/>
        <v>0</v>
      </c>
      <c r="L27" s="156">
        <f t="shared" si="5"/>
        <v>1</v>
      </c>
      <c r="M27" s="157">
        <f t="shared" si="6"/>
        <v>0</v>
      </c>
      <c r="N27" s="27">
        <v>3</v>
      </c>
      <c r="O27" s="20">
        <v>4</v>
      </c>
      <c r="P27" s="86">
        <f t="shared" si="7"/>
        <v>-1</v>
      </c>
      <c r="V27" s="125" t="s">
        <v>154</v>
      </c>
      <c r="W27" s="23">
        <v>4</v>
      </c>
      <c r="X27" s="93" t="s">
        <v>183</v>
      </c>
      <c r="Y27" s="160">
        <v>3.6574074110831134E-3</v>
      </c>
      <c r="Z27" s="125" t="s">
        <v>648</v>
      </c>
      <c r="AA27" s="90"/>
    </row>
    <row r="28" spans="1:27" ht="15">
      <c r="A28" s="49"/>
      <c r="B28" s="120" t="s">
        <v>155</v>
      </c>
      <c r="C28" s="121" t="s">
        <v>648</v>
      </c>
      <c r="D28" s="49" t="s">
        <v>627</v>
      </c>
      <c r="E28" s="71" t="s">
        <v>648</v>
      </c>
      <c r="F28" s="120" t="s">
        <v>183</v>
      </c>
      <c r="G28" s="153">
        <f t="shared" si="0"/>
        <v>0</v>
      </c>
      <c r="H28" s="104">
        <f t="shared" si="1"/>
        <v>0</v>
      </c>
      <c r="I28" s="104">
        <f t="shared" si="2"/>
        <v>1</v>
      </c>
      <c r="J28" s="154">
        <f t="shared" si="3"/>
        <v>0</v>
      </c>
      <c r="K28" s="155">
        <f t="shared" si="4"/>
        <v>0</v>
      </c>
      <c r="L28" s="156">
        <f t="shared" si="5"/>
        <v>1</v>
      </c>
      <c r="M28" s="157">
        <f t="shared" si="6"/>
        <v>0</v>
      </c>
      <c r="N28" s="27">
        <v>35</v>
      </c>
      <c r="O28" s="20">
        <v>4</v>
      </c>
      <c r="P28" s="86">
        <f t="shared" si="7"/>
        <v>31</v>
      </c>
      <c r="V28" s="115" t="s">
        <v>155</v>
      </c>
      <c r="W28" s="149">
        <v>1</v>
      </c>
      <c r="X28" s="97" t="s">
        <v>183</v>
      </c>
      <c r="Y28" s="150">
        <v>1.2326388889050577E-2</v>
      </c>
      <c r="Z28" s="115" t="s">
        <v>648</v>
      </c>
      <c r="AA28" s="151">
        <v>4</v>
      </c>
    </row>
    <row r="29" spans="1:27" ht="15">
      <c r="A29" s="49"/>
      <c r="B29" s="120" t="s">
        <v>156</v>
      </c>
      <c r="C29" s="121" t="s">
        <v>648</v>
      </c>
      <c r="D29" s="49" t="s">
        <v>650</v>
      </c>
      <c r="E29" s="71" t="s">
        <v>648</v>
      </c>
      <c r="F29" s="120" t="s">
        <v>183</v>
      </c>
      <c r="G29" s="153">
        <f t="shared" si="0"/>
        <v>0</v>
      </c>
      <c r="H29" s="104">
        <f t="shared" si="1"/>
        <v>0</v>
      </c>
      <c r="I29" s="104">
        <f t="shared" si="2"/>
        <v>1</v>
      </c>
      <c r="J29" s="154">
        <f t="shared" si="3"/>
        <v>0</v>
      </c>
      <c r="K29" s="155">
        <f t="shared" si="4"/>
        <v>0</v>
      </c>
      <c r="L29" s="156">
        <f t="shared" si="5"/>
        <v>0</v>
      </c>
      <c r="M29" s="157">
        <f t="shared" si="6"/>
        <v>1</v>
      </c>
      <c r="N29" s="27">
        <v>26</v>
      </c>
      <c r="O29" s="20">
        <v>4</v>
      </c>
      <c r="P29" s="86">
        <f t="shared" si="7"/>
        <v>22</v>
      </c>
      <c r="V29" s="121" t="s">
        <v>156</v>
      </c>
      <c r="W29" s="20">
        <v>2</v>
      </c>
      <c r="X29" s="49" t="s">
        <v>183</v>
      </c>
      <c r="Y29" s="158">
        <v>3.7847222192795016E-3</v>
      </c>
      <c r="Z29" s="121" t="s">
        <v>648</v>
      </c>
      <c r="AA29" s="86"/>
    </row>
    <row r="30" spans="1:27" ht="15">
      <c r="A30" s="49"/>
      <c r="B30" s="120" t="s">
        <v>157</v>
      </c>
      <c r="C30" s="121" t="s">
        <v>648</v>
      </c>
      <c r="D30" s="49" t="s">
        <v>627</v>
      </c>
      <c r="E30" s="71" t="s">
        <v>648</v>
      </c>
      <c r="F30" s="120" t="s">
        <v>185</v>
      </c>
      <c r="G30" s="153">
        <f t="shared" si="0"/>
        <v>0</v>
      </c>
      <c r="H30" s="104">
        <f t="shared" si="1"/>
        <v>0</v>
      </c>
      <c r="I30" s="104">
        <f t="shared" si="2"/>
        <v>0</v>
      </c>
      <c r="J30" s="154">
        <f t="shared" si="3"/>
        <v>1</v>
      </c>
      <c r="K30" s="155">
        <f t="shared" si="4"/>
        <v>0</v>
      </c>
      <c r="L30" s="156">
        <f t="shared" si="5"/>
        <v>1</v>
      </c>
      <c r="M30" s="157">
        <f t="shared" si="6"/>
        <v>0</v>
      </c>
      <c r="N30" s="27">
        <v>19</v>
      </c>
      <c r="O30" s="20">
        <v>10</v>
      </c>
      <c r="P30" s="86">
        <f t="shared" si="7"/>
        <v>9</v>
      </c>
      <c r="V30" s="121" t="s">
        <v>157</v>
      </c>
      <c r="W30" s="20">
        <v>3</v>
      </c>
      <c r="X30" s="49" t="s">
        <v>185</v>
      </c>
      <c r="Y30" s="158">
        <v>5.648148144246079E-3</v>
      </c>
      <c r="Z30" s="121" t="s">
        <v>648</v>
      </c>
      <c r="AA30" s="86"/>
    </row>
    <row r="31" spans="1:27" ht="15">
      <c r="A31" s="49"/>
      <c r="B31" s="120" t="s">
        <v>158</v>
      </c>
      <c r="C31" s="121" t="s">
        <v>648</v>
      </c>
      <c r="D31" s="49" t="s">
        <v>648</v>
      </c>
      <c r="E31" s="71" t="s">
        <v>648</v>
      </c>
      <c r="F31" s="120" t="s">
        <v>183</v>
      </c>
      <c r="G31" s="153">
        <f t="shared" si="0"/>
        <v>1</v>
      </c>
      <c r="H31" s="104">
        <f t="shared" si="1"/>
        <v>0</v>
      </c>
      <c r="I31" s="104">
        <f t="shared" si="2"/>
        <v>0</v>
      </c>
      <c r="J31" s="154">
        <f t="shared" si="3"/>
        <v>0</v>
      </c>
      <c r="K31" s="155">
        <f t="shared" si="4"/>
        <v>1</v>
      </c>
      <c r="L31" s="156">
        <f t="shared" si="5"/>
        <v>0</v>
      </c>
      <c r="M31" s="157">
        <f t="shared" si="6"/>
        <v>0</v>
      </c>
      <c r="N31" s="27">
        <v>24</v>
      </c>
      <c r="O31" s="20">
        <v>4</v>
      </c>
      <c r="P31" s="86">
        <f t="shared" si="7"/>
        <v>20</v>
      </c>
      <c r="V31" s="125" t="s">
        <v>158</v>
      </c>
      <c r="W31" s="23">
        <v>4</v>
      </c>
      <c r="X31" s="93" t="s">
        <v>183</v>
      </c>
      <c r="Y31" s="160">
        <v>4.3981481430819258E-3</v>
      </c>
      <c r="Z31" s="125" t="s">
        <v>648</v>
      </c>
      <c r="AA31" s="90"/>
    </row>
    <row r="32" spans="1:27" ht="15">
      <c r="A32" s="49"/>
      <c r="B32" s="120" t="s">
        <v>159</v>
      </c>
      <c r="C32" s="121" t="s">
        <v>627</v>
      </c>
      <c r="D32" s="49" t="s">
        <v>650</v>
      </c>
      <c r="E32" s="71" t="s">
        <v>650</v>
      </c>
      <c r="F32" s="120" t="s">
        <v>185</v>
      </c>
      <c r="G32" s="153">
        <f t="shared" si="0"/>
        <v>0</v>
      </c>
      <c r="H32" s="104">
        <f t="shared" si="1"/>
        <v>0</v>
      </c>
      <c r="I32" s="104">
        <f t="shared" si="2"/>
        <v>0</v>
      </c>
      <c r="J32" s="154">
        <f t="shared" si="3"/>
        <v>1</v>
      </c>
      <c r="K32" s="155">
        <f t="shared" si="4"/>
        <v>1</v>
      </c>
      <c r="L32" s="156">
        <f t="shared" si="5"/>
        <v>0</v>
      </c>
      <c r="M32" s="157">
        <f t="shared" si="6"/>
        <v>0</v>
      </c>
      <c r="N32" s="27">
        <v>2</v>
      </c>
      <c r="O32" s="20">
        <v>8</v>
      </c>
      <c r="P32" s="86">
        <f t="shared" si="7"/>
        <v>-6</v>
      </c>
      <c r="V32" s="115" t="s">
        <v>159</v>
      </c>
      <c r="W32" s="149">
        <v>1</v>
      </c>
      <c r="X32" s="97" t="s">
        <v>185</v>
      </c>
      <c r="Y32" s="150">
        <v>9.3055555553291924E-3</v>
      </c>
      <c r="Z32" s="115" t="s">
        <v>627</v>
      </c>
      <c r="AA32" s="151">
        <v>2</v>
      </c>
    </row>
    <row r="33" spans="1:28" ht="15">
      <c r="A33" s="49"/>
      <c r="B33" s="120" t="s">
        <v>160</v>
      </c>
      <c r="C33" s="121" t="s">
        <v>648</v>
      </c>
      <c r="D33" s="49" t="s">
        <v>627</v>
      </c>
      <c r="E33" s="71" t="s">
        <v>650</v>
      </c>
      <c r="F33" s="120" t="s">
        <v>185</v>
      </c>
      <c r="G33" s="153">
        <f t="shared" si="0"/>
        <v>0</v>
      </c>
      <c r="H33" s="104">
        <f t="shared" si="1"/>
        <v>0</v>
      </c>
      <c r="I33" s="104">
        <f t="shared" si="2"/>
        <v>0</v>
      </c>
      <c r="J33" s="154">
        <f t="shared" si="3"/>
        <v>1</v>
      </c>
      <c r="K33" s="155">
        <f t="shared" si="4"/>
        <v>0</v>
      </c>
      <c r="L33" s="156">
        <f t="shared" si="5"/>
        <v>1</v>
      </c>
      <c r="M33" s="157">
        <f t="shared" si="6"/>
        <v>0</v>
      </c>
      <c r="N33" s="27">
        <v>0</v>
      </c>
      <c r="O33" s="20">
        <v>4</v>
      </c>
      <c r="P33" s="86">
        <f t="shared" si="7"/>
        <v>-4</v>
      </c>
      <c r="V33" s="121" t="s">
        <v>160</v>
      </c>
      <c r="W33" s="20">
        <v>2</v>
      </c>
      <c r="X33" s="49" t="s">
        <v>185</v>
      </c>
      <c r="Y33" s="158">
        <v>5.0462962972233072E-3</v>
      </c>
      <c r="Z33" s="121" t="s">
        <v>648</v>
      </c>
      <c r="AA33" s="86"/>
    </row>
    <row r="34" spans="1:28" ht="15">
      <c r="A34" s="49"/>
      <c r="B34" s="120" t="s">
        <v>161</v>
      </c>
      <c r="C34" s="121" t="s">
        <v>648</v>
      </c>
      <c r="D34" s="49" t="s">
        <v>650</v>
      </c>
      <c r="E34" s="71" t="s">
        <v>627</v>
      </c>
      <c r="F34" s="120" t="s">
        <v>185</v>
      </c>
      <c r="G34" s="153">
        <f t="shared" si="0"/>
        <v>0</v>
      </c>
      <c r="H34" s="104">
        <f t="shared" si="1"/>
        <v>0</v>
      </c>
      <c r="I34" s="104">
        <f t="shared" si="2"/>
        <v>0</v>
      </c>
      <c r="J34" s="154">
        <f t="shared" si="3"/>
        <v>1</v>
      </c>
      <c r="K34" s="155">
        <f t="shared" si="4"/>
        <v>0</v>
      </c>
      <c r="L34" s="156">
        <f t="shared" si="5"/>
        <v>1</v>
      </c>
      <c r="M34" s="157">
        <f t="shared" si="6"/>
        <v>0</v>
      </c>
      <c r="N34" s="27">
        <v>12</v>
      </c>
      <c r="O34" s="20">
        <v>11</v>
      </c>
      <c r="P34" s="86">
        <f t="shared" si="7"/>
        <v>1</v>
      </c>
      <c r="V34" s="121" t="s">
        <v>161</v>
      </c>
      <c r="W34" s="20">
        <v>3</v>
      </c>
      <c r="X34" s="49" t="s">
        <v>185</v>
      </c>
      <c r="Y34" s="158">
        <v>7.9861111080390401E-3</v>
      </c>
      <c r="Z34" s="121" t="s">
        <v>648</v>
      </c>
      <c r="AA34" s="86"/>
    </row>
    <row r="35" spans="1:28" ht="15">
      <c r="A35" s="49"/>
      <c r="B35" s="120" t="s">
        <v>162</v>
      </c>
      <c r="C35" s="121" t="s">
        <v>650</v>
      </c>
      <c r="D35" s="49" t="s">
        <v>648</v>
      </c>
      <c r="E35" s="71" t="s">
        <v>648</v>
      </c>
      <c r="F35" s="120" t="s">
        <v>183</v>
      </c>
      <c r="G35" s="153">
        <f t="shared" si="0"/>
        <v>0</v>
      </c>
      <c r="H35" s="104">
        <f t="shared" si="1"/>
        <v>0</v>
      </c>
      <c r="I35" s="104">
        <f t="shared" si="2"/>
        <v>1</v>
      </c>
      <c r="J35" s="154">
        <f t="shared" si="3"/>
        <v>0</v>
      </c>
      <c r="K35" s="155">
        <f t="shared" si="4"/>
        <v>1</v>
      </c>
      <c r="L35" s="156">
        <f t="shared" si="5"/>
        <v>0</v>
      </c>
      <c r="M35" s="157">
        <f t="shared" si="6"/>
        <v>0</v>
      </c>
      <c r="N35" s="27">
        <v>2</v>
      </c>
      <c r="O35" s="20">
        <v>0</v>
      </c>
      <c r="P35" s="86">
        <f t="shared" si="7"/>
        <v>2</v>
      </c>
      <c r="V35" s="125" t="s">
        <v>162</v>
      </c>
      <c r="W35" s="23">
        <v>4</v>
      </c>
      <c r="X35" s="93" t="s">
        <v>183</v>
      </c>
      <c r="Y35" s="160">
        <v>2.1412037021946162E-3</v>
      </c>
      <c r="Z35" s="125" t="s">
        <v>650</v>
      </c>
      <c r="AA35" s="90"/>
    </row>
    <row r="36" spans="1:28" ht="15">
      <c r="A36" s="49"/>
      <c r="B36" s="120" t="s">
        <v>163</v>
      </c>
      <c r="C36" s="121" t="s">
        <v>648</v>
      </c>
      <c r="D36" s="49" t="s">
        <v>650</v>
      </c>
      <c r="E36" s="71" t="s">
        <v>627</v>
      </c>
      <c r="F36" s="120" t="s">
        <v>185</v>
      </c>
      <c r="G36" s="153">
        <f t="shared" si="0"/>
        <v>0</v>
      </c>
      <c r="H36" s="104">
        <f t="shared" si="1"/>
        <v>0</v>
      </c>
      <c r="I36" s="104">
        <f t="shared" si="2"/>
        <v>0</v>
      </c>
      <c r="J36" s="154">
        <f t="shared" si="3"/>
        <v>1</v>
      </c>
      <c r="K36" s="155">
        <f t="shared" si="4"/>
        <v>0</v>
      </c>
      <c r="L36" s="156">
        <f t="shared" si="5"/>
        <v>1</v>
      </c>
      <c r="M36" s="157">
        <f t="shared" si="6"/>
        <v>0</v>
      </c>
      <c r="N36" s="27">
        <v>23</v>
      </c>
      <c r="O36" s="20">
        <v>24</v>
      </c>
      <c r="P36" s="86">
        <f t="shared" si="7"/>
        <v>-1</v>
      </c>
      <c r="V36" s="121" t="s">
        <v>163</v>
      </c>
      <c r="W36" s="20">
        <v>1</v>
      </c>
      <c r="X36" s="49" t="s">
        <v>185</v>
      </c>
      <c r="Y36" s="158">
        <v>1.6018518515920732E-2</v>
      </c>
      <c r="Z36" s="121" t="s">
        <v>648</v>
      </c>
      <c r="AA36" s="21">
        <v>2</v>
      </c>
    </row>
    <row r="37" spans="1:28" ht="15">
      <c r="A37" s="49"/>
      <c r="B37" s="120" t="s">
        <v>164</v>
      </c>
      <c r="C37" s="121" t="s">
        <v>648</v>
      </c>
      <c r="D37" s="49" t="s">
        <v>650</v>
      </c>
      <c r="E37" s="71" t="s">
        <v>650</v>
      </c>
      <c r="F37" s="120" t="s">
        <v>185</v>
      </c>
      <c r="G37" s="153">
        <f t="shared" si="0"/>
        <v>0</v>
      </c>
      <c r="H37" s="104">
        <f t="shared" si="1"/>
        <v>0</v>
      </c>
      <c r="I37" s="104">
        <f t="shared" si="2"/>
        <v>0</v>
      </c>
      <c r="J37" s="154">
        <f t="shared" si="3"/>
        <v>1</v>
      </c>
      <c r="K37" s="155">
        <f t="shared" si="4"/>
        <v>1</v>
      </c>
      <c r="L37" s="156">
        <f t="shared" si="5"/>
        <v>0</v>
      </c>
      <c r="M37" s="157">
        <f t="shared" si="6"/>
        <v>0</v>
      </c>
      <c r="N37" s="27">
        <v>4</v>
      </c>
      <c r="O37" s="20">
        <v>9</v>
      </c>
      <c r="P37" s="86">
        <f t="shared" si="7"/>
        <v>-5</v>
      </c>
      <c r="V37" s="121" t="s">
        <v>164</v>
      </c>
      <c r="W37" s="20">
        <v>2</v>
      </c>
      <c r="X37" s="49" t="s">
        <v>185</v>
      </c>
      <c r="Y37" s="158">
        <v>5.3472222207346931E-3</v>
      </c>
      <c r="Z37" s="121" t="s">
        <v>648</v>
      </c>
      <c r="AA37" s="86"/>
    </row>
    <row r="38" spans="1:28" ht="15">
      <c r="A38" s="49"/>
      <c r="B38" s="120" t="s">
        <v>165</v>
      </c>
      <c r="C38" s="121" t="s">
        <v>627</v>
      </c>
      <c r="D38" s="49" t="s">
        <v>650</v>
      </c>
      <c r="E38" s="71" t="s">
        <v>650</v>
      </c>
      <c r="F38" s="120" t="s">
        <v>185</v>
      </c>
      <c r="G38" s="153">
        <f t="shared" si="0"/>
        <v>0</v>
      </c>
      <c r="H38" s="104">
        <f t="shared" si="1"/>
        <v>0</v>
      </c>
      <c r="I38" s="104">
        <f t="shared" si="2"/>
        <v>0</v>
      </c>
      <c r="J38" s="154">
        <f t="shared" si="3"/>
        <v>1</v>
      </c>
      <c r="K38" s="155">
        <f t="shared" si="4"/>
        <v>1</v>
      </c>
      <c r="L38" s="156">
        <f t="shared" si="5"/>
        <v>0</v>
      </c>
      <c r="M38" s="157">
        <f t="shared" si="6"/>
        <v>0</v>
      </c>
      <c r="N38" s="27">
        <v>1</v>
      </c>
      <c r="O38" s="20">
        <v>9</v>
      </c>
      <c r="P38" s="86">
        <f t="shared" si="7"/>
        <v>-8</v>
      </c>
      <c r="V38" s="121" t="s">
        <v>165</v>
      </c>
      <c r="W38" s="20">
        <v>3</v>
      </c>
      <c r="X38" s="49" t="s">
        <v>185</v>
      </c>
      <c r="Y38" s="158">
        <v>6.7939814834971912E-3</v>
      </c>
      <c r="Z38" s="121" t="s">
        <v>627</v>
      </c>
      <c r="AA38" s="86"/>
    </row>
    <row r="39" spans="1:28" ht="15">
      <c r="A39" s="49"/>
      <c r="B39" s="124" t="s">
        <v>166</v>
      </c>
      <c r="C39" s="125" t="s">
        <v>650</v>
      </c>
      <c r="D39" s="93" t="s">
        <v>648</v>
      </c>
      <c r="E39" s="87" t="s">
        <v>627</v>
      </c>
      <c r="F39" s="124" t="s">
        <v>183</v>
      </c>
      <c r="G39" s="161">
        <f t="shared" si="0"/>
        <v>0</v>
      </c>
      <c r="H39" s="129">
        <f t="shared" si="1"/>
        <v>0</v>
      </c>
      <c r="I39" s="129">
        <f t="shared" si="2"/>
        <v>1</v>
      </c>
      <c r="J39" s="102">
        <f t="shared" si="3"/>
        <v>0</v>
      </c>
      <c r="K39" s="162">
        <f t="shared" si="4"/>
        <v>0</v>
      </c>
      <c r="L39" s="163">
        <f t="shared" si="5"/>
        <v>1</v>
      </c>
      <c r="M39" s="164">
        <f t="shared" si="6"/>
        <v>0</v>
      </c>
      <c r="N39" s="28">
        <v>3</v>
      </c>
      <c r="O39" s="23">
        <v>5</v>
      </c>
      <c r="P39" s="90">
        <f t="shared" si="7"/>
        <v>-2</v>
      </c>
      <c r="V39" s="125" t="s">
        <v>166</v>
      </c>
      <c r="W39" s="23">
        <v>4</v>
      </c>
      <c r="X39" s="93" t="s">
        <v>183</v>
      </c>
      <c r="Y39" s="160">
        <v>7.3842592610162683E-3</v>
      </c>
      <c r="Z39" s="125" t="s">
        <v>650</v>
      </c>
      <c r="AA39" s="90"/>
    </row>
    <row r="40" spans="1:28" ht="15">
      <c r="E40" s="49"/>
      <c r="F40" s="165" t="s">
        <v>184</v>
      </c>
      <c r="G40" s="166">
        <f t="shared" ref="G40:O40" si="9">SUM(G4:G39)</f>
        <v>4</v>
      </c>
      <c r="H40" s="167">
        <f t="shared" si="9"/>
        <v>5</v>
      </c>
      <c r="I40" s="167">
        <f t="shared" si="9"/>
        <v>13</v>
      </c>
      <c r="J40" s="168">
        <f t="shared" si="9"/>
        <v>14</v>
      </c>
      <c r="K40" s="166">
        <f t="shared" si="9"/>
        <v>19</v>
      </c>
      <c r="L40" s="167">
        <f t="shared" si="9"/>
        <v>15</v>
      </c>
      <c r="M40" s="168">
        <f t="shared" si="9"/>
        <v>2</v>
      </c>
      <c r="N40" s="169">
        <f t="shared" si="9"/>
        <v>282</v>
      </c>
      <c r="O40" s="100">
        <f t="shared" si="9"/>
        <v>334</v>
      </c>
      <c r="P40" s="170"/>
      <c r="V40" s="171"/>
      <c r="X40" s="49"/>
      <c r="Y40" s="172"/>
      <c r="Z40" s="171"/>
      <c r="AA40" s="171"/>
      <c r="AB40" s="171"/>
    </row>
    <row r="41" spans="1:28" ht="15">
      <c r="E41" s="49"/>
      <c r="F41" s="173" t="s">
        <v>192</v>
      </c>
      <c r="G41" s="174">
        <f t="shared" ref="G41:M41" si="10">SUM(G4:G39)/COUNT(G4:G39)</f>
        <v>0.1111111111111111</v>
      </c>
      <c r="H41" s="136">
        <f t="shared" si="10"/>
        <v>0.1388888888888889</v>
      </c>
      <c r="I41" s="136">
        <f t="shared" si="10"/>
        <v>0.3611111111111111</v>
      </c>
      <c r="J41" s="137">
        <f t="shared" si="10"/>
        <v>0.3888888888888889</v>
      </c>
      <c r="K41" s="174">
        <f t="shared" si="10"/>
        <v>0.52777777777777779</v>
      </c>
      <c r="L41" s="136">
        <f t="shared" si="10"/>
        <v>0.41666666666666669</v>
      </c>
      <c r="M41" s="137">
        <f t="shared" si="10"/>
        <v>5.5555555555555552E-2</v>
      </c>
      <c r="N41" s="174">
        <f>SUM(N4:N39)/(N40+O40)</f>
        <v>0.45779220779220781</v>
      </c>
      <c r="O41" s="136">
        <f>SUM(O4:O39)/(O40+N40)</f>
        <v>0.54220779220779225</v>
      </c>
      <c r="P41" s="90"/>
      <c r="X41" s="104"/>
      <c r="Y41" s="172"/>
    </row>
    <row r="42" spans="1:28" ht="15">
      <c r="E42" s="49"/>
      <c r="X42" s="104"/>
      <c r="Y42" s="172"/>
    </row>
    <row r="43" spans="1:28" ht="15">
      <c r="E43" s="49"/>
      <c r="X43" s="49"/>
      <c r="Y43" s="172"/>
    </row>
    <row r="44" spans="1:28" ht="15">
      <c r="E44" s="49"/>
      <c r="X44" s="49"/>
    </row>
    <row r="45" spans="1:28" ht="15">
      <c r="E45" s="49"/>
      <c r="X45" s="49"/>
    </row>
    <row r="46" spans="1:28" ht="15">
      <c r="E46" s="49"/>
      <c r="X46" s="49"/>
    </row>
    <row r="47" spans="1:28" ht="15">
      <c r="E47" s="49"/>
      <c r="X47" s="49"/>
    </row>
    <row r="48" spans="1:28" ht="15">
      <c r="E48" s="49"/>
      <c r="X48" s="49"/>
    </row>
    <row r="49" spans="5:24" ht="15">
      <c r="E49" s="49"/>
      <c r="X49" s="49"/>
    </row>
    <row r="50" spans="5:24" ht="15">
      <c r="E50" s="49"/>
      <c r="X50" s="49"/>
    </row>
    <row r="51" spans="5:24" ht="15">
      <c r="E51" s="49"/>
      <c r="X51" s="49"/>
    </row>
    <row r="52" spans="5:24" ht="15">
      <c r="E52" s="49"/>
      <c r="X52" s="49"/>
    </row>
    <row r="53" spans="5:24" ht="15">
      <c r="E53" s="49"/>
      <c r="X53" s="49"/>
    </row>
    <row r="54" spans="5:24" ht="15">
      <c r="E54" s="49"/>
      <c r="X54" s="49"/>
    </row>
    <row r="55" spans="5:24" ht="15">
      <c r="E55" s="49"/>
      <c r="X55" s="49"/>
    </row>
    <row r="56" spans="5:24" ht="15">
      <c r="E56" s="49"/>
      <c r="X56" s="49"/>
    </row>
    <row r="57" spans="5:24" ht="15">
      <c r="E57" s="49"/>
      <c r="X57" s="49"/>
    </row>
    <row r="58" spans="5:24" ht="15">
      <c r="E58" s="49"/>
      <c r="X58" s="49"/>
    </row>
    <row r="59" spans="5:24" ht="15">
      <c r="E59" s="49"/>
      <c r="X59" s="49"/>
    </row>
    <row r="60" spans="5:24" ht="15">
      <c r="E60" s="49"/>
      <c r="X60" s="49"/>
    </row>
    <row r="61" spans="5:24" ht="15">
      <c r="E61" s="49"/>
      <c r="X61" s="49"/>
    </row>
    <row r="62" spans="5:24" ht="15">
      <c r="E62" s="49"/>
      <c r="X62" s="49"/>
    </row>
    <row r="63" spans="5:24" ht="15">
      <c r="E63" s="49"/>
      <c r="X63" s="49"/>
    </row>
    <row r="64" spans="5:24" ht="15">
      <c r="E64" s="49"/>
      <c r="X64" s="49"/>
    </row>
    <row r="65" spans="5:24" ht="15">
      <c r="E65" s="49"/>
      <c r="X65" s="49"/>
    </row>
    <row r="66" spans="5:24" ht="15">
      <c r="E66" s="49"/>
      <c r="X66" s="49"/>
    </row>
    <row r="67" spans="5:24" ht="15">
      <c r="E67" s="49"/>
      <c r="X67" s="49"/>
    </row>
    <row r="68" spans="5:24" ht="15">
      <c r="E68" s="49"/>
      <c r="X68" s="49"/>
    </row>
    <row r="69" spans="5:24" ht="15">
      <c r="E69" s="49"/>
      <c r="X69" s="49"/>
    </row>
    <row r="70" spans="5:24" ht="15">
      <c r="E70" s="49"/>
      <c r="X70" s="49"/>
    </row>
    <row r="71" spans="5:24" ht="15">
      <c r="E71" s="49"/>
      <c r="X71" s="49"/>
    </row>
    <row r="72" spans="5:24" ht="15">
      <c r="E72" s="49"/>
      <c r="X72" s="49"/>
    </row>
    <row r="73" spans="5:24" ht="15">
      <c r="E73" s="49"/>
      <c r="X73" s="49"/>
    </row>
    <row r="74" spans="5:24" ht="15">
      <c r="E74" s="49"/>
      <c r="X74" s="49"/>
    </row>
    <row r="75" spans="5:24" ht="15">
      <c r="E75" s="49"/>
      <c r="X75" s="49"/>
    </row>
    <row r="76" spans="5:24" ht="15">
      <c r="E76" s="49"/>
      <c r="X76" s="49"/>
    </row>
    <row r="77" spans="5:24" ht="15">
      <c r="E77" s="49"/>
      <c r="X77" s="49"/>
    </row>
    <row r="78" spans="5:24" ht="15">
      <c r="E78" s="49"/>
      <c r="X78" s="49"/>
    </row>
    <row r="79" spans="5:24" ht="15">
      <c r="E79" s="49"/>
      <c r="X79" s="49"/>
    </row>
    <row r="80" spans="5:24" ht="15">
      <c r="E80" s="49"/>
      <c r="X80" s="49"/>
    </row>
    <row r="81" spans="5:24" ht="15">
      <c r="E81" s="49"/>
      <c r="X81" s="49"/>
    </row>
    <row r="82" spans="5:24" ht="15">
      <c r="E82" s="49"/>
      <c r="X82" s="49"/>
    </row>
    <row r="83" spans="5:24" ht="15">
      <c r="E83" s="49"/>
      <c r="X83" s="49"/>
    </row>
    <row r="84" spans="5:24" ht="15">
      <c r="E84" s="49"/>
      <c r="X84" s="49"/>
    </row>
    <row r="85" spans="5:24" ht="15">
      <c r="E85" s="49"/>
      <c r="X85" s="49"/>
    </row>
    <row r="86" spans="5:24" ht="15">
      <c r="E86" s="49"/>
      <c r="X86" s="49"/>
    </row>
    <row r="87" spans="5:24" ht="15">
      <c r="E87" s="49"/>
      <c r="X87" s="49"/>
    </row>
    <row r="88" spans="5:24" ht="15">
      <c r="E88" s="49"/>
      <c r="X88" s="49"/>
    </row>
    <row r="89" spans="5:24" ht="15">
      <c r="E89" s="49"/>
      <c r="X89" s="49"/>
    </row>
    <row r="90" spans="5:24" ht="15">
      <c r="E90" s="49"/>
      <c r="X90" s="49"/>
    </row>
    <row r="91" spans="5:24" ht="15">
      <c r="E91" s="49"/>
      <c r="X91" s="49"/>
    </row>
    <row r="92" spans="5:24" ht="15">
      <c r="E92" s="49"/>
      <c r="X92" s="49"/>
    </row>
    <row r="93" spans="5:24" ht="15">
      <c r="E93" s="49"/>
      <c r="X93" s="49"/>
    </row>
    <row r="94" spans="5:24" ht="15">
      <c r="E94" s="49"/>
      <c r="X94" s="49"/>
    </row>
    <row r="95" spans="5:24" ht="15">
      <c r="E95" s="49"/>
      <c r="X95" s="49"/>
    </row>
    <row r="96" spans="5:24" ht="15">
      <c r="E96" s="49"/>
      <c r="X96" s="49"/>
    </row>
    <row r="97" spans="5:24" ht="15">
      <c r="E97" s="49"/>
      <c r="X97" s="49"/>
    </row>
    <row r="98" spans="5:24" ht="15">
      <c r="E98" s="49"/>
      <c r="X98" s="49"/>
    </row>
    <row r="99" spans="5:24" ht="15">
      <c r="E99" s="49"/>
      <c r="X99" s="49"/>
    </row>
    <row r="100" spans="5:24" ht="15">
      <c r="E100" s="49"/>
      <c r="X100" s="49"/>
    </row>
    <row r="101" spans="5:24" ht="15">
      <c r="E101" s="49"/>
      <c r="X101" s="49"/>
    </row>
    <row r="102" spans="5:24" ht="15">
      <c r="E102" s="49"/>
      <c r="X102" s="49"/>
    </row>
    <row r="103" spans="5:24" ht="15">
      <c r="E103" s="49"/>
      <c r="X103" s="49"/>
    </row>
    <row r="104" spans="5:24" ht="15">
      <c r="E104" s="49"/>
      <c r="X104" s="49"/>
    </row>
    <row r="105" spans="5:24" ht="15">
      <c r="E105" s="49"/>
      <c r="X105" s="49"/>
    </row>
    <row r="106" spans="5:24" ht="15">
      <c r="E106" s="49"/>
      <c r="X106" s="49"/>
    </row>
    <row r="107" spans="5:24" ht="15">
      <c r="E107" s="49"/>
      <c r="X107" s="49"/>
    </row>
    <row r="108" spans="5:24" ht="15">
      <c r="E108" s="49"/>
      <c r="X108" s="49"/>
    </row>
    <row r="109" spans="5:24" ht="15">
      <c r="E109" s="49"/>
      <c r="X109" s="49"/>
    </row>
    <row r="110" spans="5:24" ht="15">
      <c r="E110" s="49"/>
      <c r="X110" s="49"/>
    </row>
    <row r="111" spans="5:24" ht="15">
      <c r="E111" s="49"/>
      <c r="X111" s="49"/>
    </row>
    <row r="112" spans="5:24" ht="15">
      <c r="E112" s="49"/>
      <c r="X112" s="49"/>
    </row>
    <row r="113" spans="5:24" ht="15">
      <c r="E113" s="49"/>
      <c r="X113" s="49"/>
    </row>
    <row r="114" spans="5:24" ht="15">
      <c r="E114" s="49"/>
      <c r="X114" s="49"/>
    </row>
    <row r="115" spans="5:24" ht="15">
      <c r="E115" s="49"/>
      <c r="X115" s="49"/>
    </row>
    <row r="116" spans="5:24" ht="15">
      <c r="E116" s="49"/>
      <c r="X116" s="49"/>
    </row>
    <row r="117" spans="5:24" ht="15">
      <c r="E117" s="49"/>
      <c r="X117" s="49"/>
    </row>
    <row r="118" spans="5:24" ht="15">
      <c r="E118" s="49"/>
      <c r="X118" s="49"/>
    </row>
    <row r="119" spans="5:24" ht="15">
      <c r="E119" s="49"/>
      <c r="X119" s="49"/>
    </row>
    <row r="120" spans="5:24" ht="15">
      <c r="E120" s="49"/>
      <c r="X120" s="49"/>
    </row>
    <row r="121" spans="5:24" ht="15">
      <c r="E121" s="49"/>
      <c r="X121" s="49"/>
    </row>
    <row r="122" spans="5:24" ht="15">
      <c r="E122" s="49"/>
      <c r="X122" s="49"/>
    </row>
    <row r="123" spans="5:24" ht="15">
      <c r="E123" s="49"/>
      <c r="X123" s="49"/>
    </row>
    <row r="124" spans="5:24" ht="15">
      <c r="E124" s="49"/>
      <c r="X124" s="49"/>
    </row>
    <row r="125" spans="5:24" ht="15">
      <c r="E125" s="49"/>
      <c r="X125" s="49"/>
    </row>
    <row r="126" spans="5:24" ht="15">
      <c r="E126" s="49"/>
      <c r="X126" s="49"/>
    </row>
    <row r="127" spans="5:24" ht="15">
      <c r="E127" s="49"/>
      <c r="X127" s="49"/>
    </row>
    <row r="128" spans="5:24" ht="15">
      <c r="E128" s="49"/>
      <c r="X128" s="49"/>
    </row>
    <row r="129" spans="5:24" ht="15">
      <c r="E129" s="49"/>
      <c r="X129" s="49"/>
    </row>
    <row r="130" spans="5:24" ht="15">
      <c r="E130" s="49"/>
      <c r="X130" s="49"/>
    </row>
    <row r="131" spans="5:24" ht="15">
      <c r="E131" s="49"/>
      <c r="X131" s="49"/>
    </row>
    <row r="132" spans="5:24" ht="15">
      <c r="E132" s="49"/>
      <c r="X132" s="49"/>
    </row>
    <row r="133" spans="5:24" ht="15">
      <c r="E133" s="49"/>
      <c r="X133" s="49"/>
    </row>
    <row r="134" spans="5:24" ht="15">
      <c r="E134" s="49"/>
      <c r="X134" s="49"/>
    </row>
    <row r="135" spans="5:24" ht="15">
      <c r="E135" s="49"/>
      <c r="X135" s="49"/>
    </row>
    <row r="136" spans="5:24" ht="15">
      <c r="E136" s="49"/>
      <c r="X136" s="49"/>
    </row>
    <row r="137" spans="5:24" ht="15">
      <c r="E137" s="49"/>
      <c r="X137" s="49"/>
    </row>
    <row r="138" spans="5:24" ht="15">
      <c r="E138" s="49"/>
      <c r="X138" s="49"/>
    </row>
    <row r="139" spans="5:24" ht="15">
      <c r="E139" s="49"/>
      <c r="X139" s="49"/>
    </row>
    <row r="140" spans="5:24" ht="15">
      <c r="E140" s="49"/>
      <c r="X140" s="49"/>
    </row>
    <row r="141" spans="5:24" ht="15">
      <c r="E141" s="49"/>
      <c r="X141" s="49"/>
    </row>
    <row r="142" spans="5:24" ht="15">
      <c r="E142" s="49"/>
      <c r="X142" s="49"/>
    </row>
    <row r="143" spans="5:24" ht="15">
      <c r="E143" s="49"/>
      <c r="X143" s="49"/>
    </row>
    <row r="144" spans="5:24" ht="15">
      <c r="E144" s="49"/>
      <c r="X144" s="49"/>
    </row>
    <row r="145" spans="5:24" ht="15">
      <c r="E145" s="49"/>
      <c r="X145" s="49"/>
    </row>
    <row r="146" spans="5:24" ht="15">
      <c r="E146" s="49"/>
      <c r="X146" s="49"/>
    </row>
    <row r="147" spans="5:24" ht="15">
      <c r="E147" s="49"/>
      <c r="X147" s="49"/>
    </row>
    <row r="148" spans="5:24" ht="15">
      <c r="E148" s="49"/>
      <c r="X148" s="49"/>
    </row>
    <row r="149" spans="5:24" ht="15">
      <c r="E149" s="49"/>
      <c r="X149" s="49"/>
    </row>
    <row r="150" spans="5:24" ht="15">
      <c r="E150" s="49"/>
      <c r="X150" s="49"/>
    </row>
    <row r="151" spans="5:24" ht="15">
      <c r="E151" s="49"/>
      <c r="X151" s="49"/>
    </row>
    <row r="152" spans="5:24" ht="15">
      <c r="E152" s="49"/>
      <c r="X152" s="49"/>
    </row>
    <row r="153" spans="5:24" ht="15">
      <c r="E153" s="49"/>
      <c r="X153" s="49"/>
    </row>
    <row r="154" spans="5:24" ht="15">
      <c r="E154" s="49"/>
      <c r="X154" s="49"/>
    </row>
    <row r="155" spans="5:24" ht="15">
      <c r="E155" s="49"/>
      <c r="X155" s="49"/>
    </row>
    <row r="156" spans="5:24" ht="15">
      <c r="E156" s="49"/>
      <c r="X156" s="49"/>
    </row>
    <row r="157" spans="5:24" ht="15">
      <c r="E157" s="49"/>
      <c r="X157" s="49"/>
    </row>
    <row r="158" spans="5:24" ht="15">
      <c r="E158" s="49"/>
      <c r="X158" s="49"/>
    </row>
    <row r="159" spans="5:24" ht="15">
      <c r="E159" s="49"/>
      <c r="X159" s="49"/>
    </row>
    <row r="160" spans="5:24" ht="15">
      <c r="E160" s="49"/>
      <c r="X160" s="49"/>
    </row>
    <row r="161" spans="5:24" ht="15">
      <c r="E161" s="49"/>
      <c r="X161" s="49"/>
    </row>
    <row r="162" spans="5:24" ht="15">
      <c r="E162" s="49"/>
      <c r="X162" s="49"/>
    </row>
    <row r="163" spans="5:24" ht="15">
      <c r="E163" s="49"/>
      <c r="X163" s="49"/>
    </row>
    <row r="164" spans="5:24" ht="15">
      <c r="E164" s="49"/>
      <c r="X164" s="49"/>
    </row>
    <row r="165" spans="5:24" ht="15">
      <c r="E165" s="49"/>
      <c r="X165" s="49"/>
    </row>
    <row r="166" spans="5:24" ht="15">
      <c r="E166" s="49"/>
      <c r="X166" s="49"/>
    </row>
    <row r="167" spans="5:24" ht="15">
      <c r="E167" s="49"/>
      <c r="X167" s="49"/>
    </row>
    <row r="168" spans="5:24" ht="15">
      <c r="E168" s="49"/>
      <c r="X168" s="49"/>
    </row>
    <row r="169" spans="5:24" ht="15">
      <c r="E169" s="49"/>
      <c r="X169" s="49"/>
    </row>
    <row r="170" spans="5:24" ht="15">
      <c r="E170" s="49"/>
      <c r="X170" s="49"/>
    </row>
    <row r="171" spans="5:24" ht="15">
      <c r="E171" s="49"/>
      <c r="X171" s="49"/>
    </row>
    <row r="172" spans="5:24" ht="15">
      <c r="E172" s="49"/>
      <c r="X172" s="49"/>
    </row>
    <row r="173" spans="5:24" ht="15">
      <c r="E173" s="49"/>
      <c r="X173" s="49"/>
    </row>
    <row r="174" spans="5:24" ht="15">
      <c r="E174" s="49"/>
      <c r="X174" s="49"/>
    </row>
    <row r="175" spans="5:24" ht="15">
      <c r="E175" s="49"/>
      <c r="X175" s="49"/>
    </row>
    <row r="176" spans="5:24" ht="15">
      <c r="E176" s="49"/>
      <c r="X176" s="49"/>
    </row>
    <row r="177" spans="5:24" ht="15">
      <c r="E177" s="49"/>
      <c r="X177" s="49"/>
    </row>
    <row r="178" spans="5:24" ht="15">
      <c r="E178" s="49"/>
      <c r="X178" s="49"/>
    </row>
    <row r="179" spans="5:24" ht="15">
      <c r="E179" s="49"/>
      <c r="X179" s="49"/>
    </row>
    <row r="180" spans="5:24" ht="15">
      <c r="E180" s="49"/>
      <c r="X180" s="49"/>
    </row>
    <row r="181" spans="5:24" ht="15">
      <c r="E181" s="49"/>
      <c r="X181" s="49"/>
    </row>
    <row r="182" spans="5:24" ht="15">
      <c r="E182" s="49"/>
      <c r="X182" s="49"/>
    </row>
    <row r="183" spans="5:24" ht="15">
      <c r="E183" s="49"/>
      <c r="X183" s="49"/>
    </row>
    <row r="184" spans="5:24" ht="15">
      <c r="E184" s="49"/>
      <c r="X184" s="49"/>
    </row>
    <row r="185" spans="5:24" ht="15">
      <c r="E185" s="49"/>
      <c r="X185" s="49"/>
    </row>
    <row r="186" spans="5:24" ht="15">
      <c r="E186" s="49"/>
      <c r="X186" s="49"/>
    </row>
    <row r="187" spans="5:24" ht="15">
      <c r="E187" s="49"/>
      <c r="X187" s="49"/>
    </row>
    <row r="188" spans="5:24" ht="15">
      <c r="E188" s="49"/>
      <c r="X188" s="49"/>
    </row>
    <row r="189" spans="5:24" ht="15">
      <c r="E189" s="49"/>
      <c r="X189" s="49"/>
    </row>
    <row r="190" spans="5:24" ht="15">
      <c r="E190" s="49"/>
      <c r="X190" s="49"/>
    </row>
    <row r="191" spans="5:24" ht="15">
      <c r="E191" s="49"/>
      <c r="X191" s="49"/>
    </row>
    <row r="192" spans="5:24" ht="15">
      <c r="E192" s="49"/>
      <c r="X192" s="49"/>
    </row>
    <row r="193" spans="5:24" ht="15">
      <c r="E193" s="49"/>
      <c r="X193" s="49"/>
    </row>
    <row r="194" spans="5:24" ht="15">
      <c r="E194" s="49"/>
      <c r="X194" s="49"/>
    </row>
    <row r="195" spans="5:24" ht="15">
      <c r="E195" s="49"/>
      <c r="X195" s="49"/>
    </row>
    <row r="196" spans="5:24" ht="15">
      <c r="E196" s="49"/>
      <c r="X196" s="49"/>
    </row>
    <row r="197" spans="5:24" ht="15">
      <c r="E197" s="49"/>
      <c r="X197" s="49"/>
    </row>
    <row r="198" spans="5:24" ht="15">
      <c r="E198" s="49"/>
      <c r="X198" s="49"/>
    </row>
    <row r="199" spans="5:24" ht="15">
      <c r="E199" s="49"/>
      <c r="X199" s="49"/>
    </row>
    <row r="200" spans="5:24" ht="15">
      <c r="E200" s="49"/>
      <c r="X200" s="49"/>
    </row>
    <row r="201" spans="5:24" ht="15">
      <c r="E201" s="49"/>
      <c r="X201" s="49"/>
    </row>
    <row r="202" spans="5:24" ht="15">
      <c r="E202" s="49"/>
      <c r="X202" s="49"/>
    </row>
    <row r="203" spans="5:24" ht="15">
      <c r="E203" s="49"/>
      <c r="X203" s="49"/>
    </row>
    <row r="204" spans="5:24" ht="15">
      <c r="E204" s="49"/>
      <c r="X204" s="49"/>
    </row>
    <row r="205" spans="5:24" ht="15">
      <c r="E205" s="49"/>
      <c r="X205" s="49"/>
    </row>
    <row r="206" spans="5:24" ht="15">
      <c r="E206" s="49"/>
      <c r="X206" s="49"/>
    </row>
    <row r="207" spans="5:24" ht="15">
      <c r="E207" s="49"/>
      <c r="X207" s="49"/>
    </row>
    <row r="208" spans="5:24" ht="15">
      <c r="E208" s="49"/>
      <c r="X208" s="49"/>
    </row>
    <row r="209" spans="5:24" ht="15">
      <c r="E209" s="49"/>
      <c r="X209" s="49"/>
    </row>
    <row r="210" spans="5:24" ht="15">
      <c r="E210" s="49"/>
      <c r="X210" s="49"/>
    </row>
    <row r="211" spans="5:24" ht="15">
      <c r="E211" s="49"/>
      <c r="X211" s="49"/>
    </row>
    <row r="212" spans="5:24" ht="15">
      <c r="E212" s="49"/>
      <c r="X212" s="49"/>
    </row>
    <row r="213" spans="5:24" ht="15">
      <c r="E213" s="49"/>
      <c r="X213" s="49"/>
    </row>
    <row r="214" spans="5:24" ht="15">
      <c r="E214" s="49"/>
      <c r="X214" s="49"/>
    </row>
    <row r="215" spans="5:24" ht="15">
      <c r="E215" s="49"/>
      <c r="X215" s="49"/>
    </row>
    <row r="216" spans="5:24" ht="15">
      <c r="E216" s="49"/>
      <c r="X216" s="49"/>
    </row>
    <row r="217" spans="5:24" ht="15">
      <c r="E217" s="49"/>
      <c r="X217" s="49"/>
    </row>
    <row r="218" spans="5:24" ht="15">
      <c r="E218" s="49"/>
      <c r="X218" s="49"/>
    </row>
    <row r="219" spans="5:24" ht="15">
      <c r="E219" s="49"/>
      <c r="X219" s="49"/>
    </row>
    <row r="220" spans="5:24" ht="15">
      <c r="E220" s="49"/>
      <c r="X220" s="49"/>
    </row>
    <row r="221" spans="5:24" ht="15">
      <c r="E221" s="49"/>
      <c r="X221" s="49"/>
    </row>
    <row r="222" spans="5:24" ht="15">
      <c r="E222" s="49"/>
      <c r="X222" s="49"/>
    </row>
    <row r="223" spans="5:24" ht="15">
      <c r="E223" s="49"/>
      <c r="X223" s="49"/>
    </row>
    <row r="224" spans="5:24" ht="15">
      <c r="E224" s="49"/>
      <c r="X224" s="49"/>
    </row>
    <row r="225" spans="5:24" ht="15">
      <c r="E225" s="49"/>
      <c r="X225" s="49"/>
    </row>
    <row r="226" spans="5:24" ht="15">
      <c r="E226" s="49"/>
      <c r="X226" s="49"/>
    </row>
    <row r="227" spans="5:24" ht="15">
      <c r="E227" s="49"/>
      <c r="X227" s="49"/>
    </row>
    <row r="228" spans="5:24" ht="15">
      <c r="E228" s="49"/>
      <c r="X228" s="49"/>
    </row>
    <row r="229" spans="5:24" ht="15">
      <c r="E229" s="49"/>
      <c r="X229" s="49"/>
    </row>
    <row r="230" spans="5:24" ht="15">
      <c r="E230" s="49"/>
      <c r="X230" s="49"/>
    </row>
    <row r="231" spans="5:24" ht="15">
      <c r="E231" s="49"/>
      <c r="X231" s="49"/>
    </row>
    <row r="232" spans="5:24" ht="15">
      <c r="E232" s="49"/>
      <c r="X232" s="49"/>
    </row>
    <row r="233" spans="5:24" ht="15">
      <c r="E233" s="49"/>
      <c r="X233" s="49"/>
    </row>
    <row r="234" spans="5:24" ht="15">
      <c r="E234" s="49"/>
      <c r="X234" s="49"/>
    </row>
    <row r="235" spans="5:24" ht="15">
      <c r="E235" s="49"/>
      <c r="X235" s="49"/>
    </row>
    <row r="236" spans="5:24" ht="15">
      <c r="E236" s="49"/>
      <c r="X236" s="49"/>
    </row>
    <row r="237" spans="5:24" ht="15">
      <c r="E237" s="49"/>
      <c r="X237" s="49"/>
    </row>
    <row r="238" spans="5:24" ht="15">
      <c r="E238" s="49"/>
      <c r="X238" s="49"/>
    </row>
    <row r="239" spans="5:24" ht="15">
      <c r="E239" s="49"/>
      <c r="X239" s="49"/>
    </row>
    <row r="240" spans="5:24" ht="15">
      <c r="E240" s="49"/>
      <c r="X240" s="49"/>
    </row>
    <row r="241" spans="5:24" ht="15">
      <c r="E241" s="49"/>
      <c r="X241" s="49"/>
    </row>
    <row r="242" spans="5:24" ht="15">
      <c r="E242" s="49"/>
      <c r="X242" s="49"/>
    </row>
    <row r="243" spans="5:24" ht="15">
      <c r="E243" s="49"/>
      <c r="X243" s="49"/>
    </row>
    <row r="244" spans="5:24" ht="15">
      <c r="E244" s="49"/>
      <c r="X244" s="49"/>
    </row>
    <row r="245" spans="5:24" ht="15">
      <c r="E245" s="49"/>
      <c r="X245" s="49"/>
    </row>
    <row r="246" spans="5:24" ht="15">
      <c r="E246" s="49"/>
      <c r="X246" s="49"/>
    </row>
    <row r="247" spans="5:24" ht="15">
      <c r="E247" s="49"/>
      <c r="X247" s="49"/>
    </row>
    <row r="248" spans="5:24" ht="15">
      <c r="E248" s="49"/>
      <c r="X248" s="49"/>
    </row>
    <row r="249" spans="5:24" ht="15">
      <c r="E249" s="49"/>
      <c r="X249" s="49"/>
    </row>
    <row r="250" spans="5:24" ht="15">
      <c r="E250" s="49"/>
      <c r="X250" s="49"/>
    </row>
    <row r="251" spans="5:24" ht="15">
      <c r="E251" s="49"/>
      <c r="X251" s="49"/>
    </row>
    <row r="252" spans="5:24" ht="15">
      <c r="E252" s="49"/>
      <c r="X252" s="49"/>
    </row>
    <row r="253" spans="5:24" ht="15">
      <c r="E253" s="49"/>
      <c r="X253" s="49"/>
    </row>
    <row r="254" spans="5:24" ht="15">
      <c r="E254" s="49"/>
      <c r="X254" s="49"/>
    </row>
    <row r="255" spans="5:24" ht="15">
      <c r="E255" s="49"/>
      <c r="X255" s="49"/>
    </row>
    <row r="256" spans="5:24" ht="15">
      <c r="E256" s="49"/>
      <c r="X256" s="49"/>
    </row>
    <row r="257" spans="5:24" ht="15">
      <c r="E257" s="49"/>
      <c r="X257" s="49"/>
    </row>
    <row r="258" spans="5:24" ht="15">
      <c r="E258" s="49"/>
      <c r="X258" s="49"/>
    </row>
    <row r="259" spans="5:24" ht="15">
      <c r="E259" s="49"/>
      <c r="X259" s="49"/>
    </row>
    <row r="260" spans="5:24" ht="15">
      <c r="E260" s="49"/>
      <c r="X260" s="49"/>
    </row>
    <row r="261" spans="5:24" ht="15">
      <c r="E261" s="49"/>
      <c r="X261" s="49"/>
    </row>
    <row r="262" spans="5:24" ht="15">
      <c r="E262" s="49"/>
      <c r="X262" s="49"/>
    </row>
    <row r="263" spans="5:24" ht="15">
      <c r="E263" s="49"/>
      <c r="X263" s="49"/>
    </row>
    <row r="264" spans="5:24" ht="15">
      <c r="E264" s="49"/>
      <c r="X264" s="49"/>
    </row>
    <row r="265" spans="5:24" ht="15">
      <c r="E265" s="49"/>
      <c r="X265" s="49"/>
    </row>
    <row r="266" spans="5:24" ht="15">
      <c r="E266" s="49"/>
      <c r="X266" s="49"/>
    </row>
    <row r="267" spans="5:24" ht="15">
      <c r="E267" s="49"/>
      <c r="X267" s="49"/>
    </row>
    <row r="268" spans="5:24" ht="15">
      <c r="E268" s="49"/>
      <c r="X268" s="49"/>
    </row>
    <row r="269" spans="5:24" ht="15">
      <c r="E269" s="49"/>
      <c r="X269" s="49"/>
    </row>
    <row r="270" spans="5:24" ht="15">
      <c r="E270" s="49"/>
      <c r="X270" s="49"/>
    </row>
    <row r="271" spans="5:24" ht="15">
      <c r="E271" s="49"/>
      <c r="X271" s="49"/>
    </row>
    <row r="272" spans="5:24" ht="15">
      <c r="E272" s="49"/>
      <c r="X272" s="49"/>
    </row>
    <row r="273" spans="5:24" ht="15">
      <c r="E273" s="49"/>
      <c r="X273" s="49"/>
    </row>
    <row r="274" spans="5:24" ht="15">
      <c r="E274" s="49"/>
      <c r="X274" s="49"/>
    </row>
    <row r="275" spans="5:24" ht="15">
      <c r="E275" s="49"/>
      <c r="X275" s="49"/>
    </row>
    <row r="276" spans="5:24" ht="15">
      <c r="E276" s="49"/>
      <c r="X276" s="49"/>
    </row>
    <row r="277" spans="5:24" ht="15">
      <c r="E277" s="49"/>
      <c r="X277" s="49"/>
    </row>
    <row r="278" spans="5:24" ht="15">
      <c r="E278" s="49"/>
      <c r="X278" s="49"/>
    </row>
    <row r="279" spans="5:24" ht="15">
      <c r="E279" s="49"/>
      <c r="X279" s="49"/>
    </row>
    <row r="280" spans="5:24" ht="15">
      <c r="E280" s="49"/>
      <c r="X280" s="49"/>
    </row>
    <row r="281" spans="5:24" ht="15">
      <c r="E281" s="49"/>
      <c r="X281" s="49"/>
    </row>
    <row r="282" spans="5:24" ht="15">
      <c r="E282" s="49"/>
      <c r="X282" s="49"/>
    </row>
    <row r="283" spans="5:24" ht="15">
      <c r="E283" s="49"/>
      <c r="X283" s="49"/>
    </row>
    <row r="284" spans="5:24" ht="15">
      <c r="E284" s="49"/>
      <c r="X284" s="49"/>
    </row>
    <row r="285" spans="5:24" ht="15">
      <c r="E285" s="49"/>
      <c r="X285" s="49"/>
    </row>
    <row r="286" spans="5:24" ht="15">
      <c r="E286" s="49"/>
      <c r="X286" s="49"/>
    </row>
    <row r="287" spans="5:24" ht="15">
      <c r="E287" s="49"/>
      <c r="X287" s="49"/>
    </row>
    <row r="288" spans="5:24" ht="15">
      <c r="E288" s="49"/>
      <c r="X288" s="49"/>
    </row>
    <row r="289" spans="5:24" ht="15">
      <c r="E289" s="49"/>
      <c r="X289" s="49"/>
    </row>
    <row r="290" spans="5:24" ht="15">
      <c r="E290" s="49"/>
      <c r="X290" s="49"/>
    </row>
    <row r="291" spans="5:24" ht="15">
      <c r="E291" s="49"/>
      <c r="X291" s="49"/>
    </row>
    <row r="292" spans="5:24" ht="15">
      <c r="E292" s="49"/>
      <c r="X292" s="49"/>
    </row>
    <row r="293" spans="5:24" ht="15">
      <c r="E293" s="49"/>
      <c r="X293" s="49"/>
    </row>
    <row r="294" spans="5:24" ht="15">
      <c r="E294" s="49"/>
      <c r="X294" s="49"/>
    </row>
    <row r="295" spans="5:24" ht="15">
      <c r="E295" s="49"/>
      <c r="X295" s="49"/>
    </row>
    <row r="296" spans="5:24" ht="15">
      <c r="E296" s="49"/>
      <c r="X296" s="49"/>
    </row>
    <row r="297" spans="5:24" ht="15">
      <c r="E297" s="49"/>
      <c r="X297" s="49"/>
    </row>
    <row r="298" spans="5:24" ht="15">
      <c r="E298" s="49"/>
      <c r="X298" s="49"/>
    </row>
    <row r="299" spans="5:24" ht="15">
      <c r="E299" s="49"/>
      <c r="X299" s="49"/>
    </row>
    <row r="300" spans="5:24" ht="15">
      <c r="E300" s="49"/>
      <c r="X300" s="49"/>
    </row>
    <row r="301" spans="5:24" ht="15">
      <c r="E301" s="49"/>
      <c r="X301" s="49"/>
    </row>
    <row r="302" spans="5:24" ht="15">
      <c r="E302" s="49"/>
      <c r="X302" s="49"/>
    </row>
    <row r="303" spans="5:24" ht="15">
      <c r="E303" s="49"/>
      <c r="X303" s="49"/>
    </row>
    <row r="304" spans="5:24" ht="15">
      <c r="E304" s="49"/>
      <c r="X304" s="49"/>
    </row>
    <row r="305" spans="5:24" ht="15">
      <c r="E305" s="49"/>
      <c r="X305" s="49"/>
    </row>
    <row r="306" spans="5:24" ht="15">
      <c r="E306" s="49"/>
      <c r="X306" s="49"/>
    </row>
    <row r="307" spans="5:24" ht="15">
      <c r="E307" s="49"/>
      <c r="X307" s="49"/>
    </row>
    <row r="308" spans="5:24" ht="15">
      <c r="E308" s="49"/>
      <c r="X308" s="49"/>
    </row>
    <row r="309" spans="5:24" ht="15">
      <c r="E309" s="49"/>
      <c r="X309" s="49"/>
    </row>
    <row r="310" spans="5:24" ht="15">
      <c r="E310" s="49"/>
      <c r="X310" s="49"/>
    </row>
    <row r="311" spans="5:24" ht="15">
      <c r="E311" s="49"/>
      <c r="X311" s="49"/>
    </row>
    <row r="312" spans="5:24" ht="15">
      <c r="E312" s="49"/>
      <c r="X312" s="49"/>
    </row>
    <row r="313" spans="5:24" ht="15">
      <c r="E313" s="49"/>
      <c r="X313" s="49"/>
    </row>
    <row r="314" spans="5:24" ht="15">
      <c r="E314" s="49"/>
      <c r="X314" s="49"/>
    </row>
    <row r="315" spans="5:24" ht="15">
      <c r="E315" s="49"/>
      <c r="X315" s="49"/>
    </row>
    <row r="316" spans="5:24" ht="15">
      <c r="E316" s="49"/>
      <c r="X316" s="49"/>
    </row>
    <row r="317" spans="5:24" ht="15">
      <c r="E317" s="49"/>
      <c r="X317" s="49"/>
    </row>
    <row r="318" spans="5:24" ht="15">
      <c r="E318" s="49"/>
      <c r="X318" s="49"/>
    </row>
    <row r="319" spans="5:24" ht="15">
      <c r="E319" s="49"/>
      <c r="X319" s="49"/>
    </row>
    <row r="320" spans="5:24" ht="15">
      <c r="E320" s="49"/>
      <c r="X320" s="49"/>
    </row>
    <row r="321" spans="5:24" ht="15">
      <c r="E321" s="49"/>
      <c r="X321" s="49"/>
    </row>
    <row r="322" spans="5:24" ht="15">
      <c r="E322" s="49"/>
      <c r="X322" s="49"/>
    </row>
    <row r="323" spans="5:24" ht="15">
      <c r="E323" s="49"/>
      <c r="X323" s="49"/>
    </row>
    <row r="324" spans="5:24" ht="15">
      <c r="E324" s="49"/>
      <c r="X324" s="49"/>
    </row>
    <row r="325" spans="5:24" ht="15">
      <c r="E325" s="49"/>
      <c r="X325" s="49"/>
    </row>
    <row r="326" spans="5:24" ht="15">
      <c r="E326" s="49"/>
      <c r="X326" s="49"/>
    </row>
    <row r="327" spans="5:24" ht="15">
      <c r="E327" s="49"/>
      <c r="X327" s="49"/>
    </row>
    <row r="328" spans="5:24" ht="15">
      <c r="E328" s="49"/>
      <c r="X328" s="49"/>
    </row>
    <row r="329" spans="5:24" ht="15">
      <c r="E329" s="49"/>
      <c r="X329" s="49"/>
    </row>
    <row r="330" spans="5:24" ht="15">
      <c r="E330" s="49"/>
      <c r="X330" s="49"/>
    </row>
    <row r="331" spans="5:24" ht="15">
      <c r="E331" s="49"/>
      <c r="X331" s="49"/>
    </row>
    <row r="332" spans="5:24" ht="15">
      <c r="E332" s="49"/>
      <c r="X332" s="49"/>
    </row>
    <row r="333" spans="5:24" ht="15">
      <c r="E333" s="49"/>
      <c r="X333" s="49"/>
    </row>
    <row r="334" spans="5:24" ht="15">
      <c r="E334" s="49"/>
      <c r="X334" s="49"/>
    </row>
    <row r="335" spans="5:24" ht="15">
      <c r="E335" s="49"/>
      <c r="X335" s="49"/>
    </row>
    <row r="336" spans="5:24" ht="15">
      <c r="E336" s="49"/>
      <c r="X336" s="49"/>
    </row>
    <row r="337" spans="5:24" ht="15">
      <c r="E337" s="49"/>
      <c r="X337" s="49"/>
    </row>
    <row r="338" spans="5:24" ht="15">
      <c r="E338" s="49"/>
      <c r="X338" s="49"/>
    </row>
    <row r="339" spans="5:24" ht="15">
      <c r="E339" s="49"/>
      <c r="X339" s="49"/>
    </row>
    <row r="340" spans="5:24" ht="15">
      <c r="E340" s="49"/>
      <c r="X340" s="49"/>
    </row>
    <row r="341" spans="5:24" ht="15">
      <c r="E341" s="49"/>
      <c r="X341" s="49"/>
    </row>
    <row r="342" spans="5:24" ht="15">
      <c r="E342" s="49"/>
      <c r="X342" s="49"/>
    </row>
    <row r="343" spans="5:24" ht="15">
      <c r="E343" s="49"/>
      <c r="X343" s="49"/>
    </row>
    <row r="344" spans="5:24" ht="15">
      <c r="E344" s="49"/>
      <c r="X344" s="49"/>
    </row>
    <row r="345" spans="5:24" ht="15">
      <c r="E345" s="49"/>
      <c r="X345" s="49"/>
    </row>
    <row r="346" spans="5:24" ht="15">
      <c r="E346" s="49"/>
      <c r="X346" s="49"/>
    </row>
    <row r="347" spans="5:24" ht="15">
      <c r="E347" s="49"/>
      <c r="X347" s="49"/>
    </row>
    <row r="348" spans="5:24" ht="15">
      <c r="E348" s="49"/>
      <c r="X348" s="49"/>
    </row>
    <row r="349" spans="5:24" ht="15">
      <c r="E349" s="49"/>
      <c r="X349" s="49"/>
    </row>
    <row r="350" spans="5:24" ht="15">
      <c r="E350" s="49"/>
      <c r="X350" s="49"/>
    </row>
    <row r="351" spans="5:24" ht="15">
      <c r="E351" s="49"/>
      <c r="X351" s="49"/>
    </row>
    <row r="352" spans="5:24" ht="15">
      <c r="E352" s="49"/>
      <c r="X352" s="49"/>
    </row>
    <row r="353" spans="5:24" ht="15">
      <c r="E353" s="49"/>
      <c r="X353" s="49"/>
    </row>
    <row r="354" spans="5:24" ht="15">
      <c r="E354" s="49"/>
      <c r="X354" s="49"/>
    </row>
    <row r="355" spans="5:24" ht="15">
      <c r="E355" s="49"/>
      <c r="X355" s="49"/>
    </row>
    <row r="356" spans="5:24" ht="15">
      <c r="E356" s="49"/>
      <c r="X356" s="49"/>
    </row>
    <row r="357" spans="5:24" ht="15">
      <c r="E357" s="49"/>
      <c r="X357" s="49"/>
    </row>
    <row r="358" spans="5:24" ht="15">
      <c r="E358" s="49"/>
      <c r="X358" s="49"/>
    </row>
    <row r="359" spans="5:24" ht="15">
      <c r="E359" s="49"/>
      <c r="X359" s="49"/>
    </row>
    <row r="360" spans="5:24" ht="15">
      <c r="E360" s="49"/>
      <c r="X360" s="49"/>
    </row>
    <row r="361" spans="5:24" ht="15">
      <c r="E361" s="49"/>
      <c r="X361" s="49"/>
    </row>
    <row r="362" spans="5:24" ht="15">
      <c r="E362" s="49"/>
      <c r="X362" s="49"/>
    </row>
    <row r="363" spans="5:24" ht="15">
      <c r="E363" s="49"/>
      <c r="X363" s="49"/>
    </row>
    <row r="364" spans="5:24" ht="15">
      <c r="E364" s="49"/>
      <c r="X364" s="49"/>
    </row>
    <row r="365" spans="5:24" ht="15">
      <c r="E365" s="49"/>
      <c r="X365" s="49"/>
    </row>
    <row r="366" spans="5:24" ht="15">
      <c r="E366" s="49"/>
      <c r="X366" s="49"/>
    </row>
    <row r="367" spans="5:24" ht="15">
      <c r="E367" s="49"/>
      <c r="X367" s="49"/>
    </row>
    <row r="368" spans="5:24" ht="15">
      <c r="E368" s="49"/>
      <c r="X368" s="49"/>
    </row>
    <row r="369" spans="5:24" ht="15">
      <c r="E369" s="49"/>
      <c r="X369" s="49"/>
    </row>
    <row r="370" spans="5:24" ht="15">
      <c r="E370" s="49"/>
      <c r="X370" s="49"/>
    </row>
    <row r="371" spans="5:24" ht="15">
      <c r="E371" s="49"/>
      <c r="X371" s="49"/>
    </row>
    <row r="372" spans="5:24" ht="15">
      <c r="E372" s="49"/>
      <c r="X372" s="49"/>
    </row>
    <row r="373" spans="5:24" ht="15">
      <c r="E373" s="49"/>
      <c r="X373" s="49"/>
    </row>
    <row r="374" spans="5:24" ht="15">
      <c r="E374" s="49"/>
      <c r="X374" s="49"/>
    </row>
    <row r="375" spans="5:24" ht="15">
      <c r="E375" s="49"/>
      <c r="X375" s="49"/>
    </row>
    <row r="376" spans="5:24" ht="15">
      <c r="E376" s="49"/>
      <c r="X376" s="49"/>
    </row>
    <row r="377" spans="5:24" ht="15">
      <c r="E377" s="49"/>
      <c r="X377" s="49"/>
    </row>
    <row r="378" spans="5:24" ht="15">
      <c r="E378" s="49"/>
      <c r="X378" s="49"/>
    </row>
    <row r="379" spans="5:24" ht="15">
      <c r="E379" s="49"/>
      <c r="X379" s="49"/>
    </row>
    <row r="380" spans="5:24" ht="15">
      <c r="E380" s="49"/>
      <c r="X380" s="49"/>
    </row>
    <row r="381" spans="5:24" ht="15">
      <c r="E381" s="49"/>
      <c r="X381" s="49"/>
    </row>
    <row r="382" spans="5:24" ht="15">
      <c r="E382" s="49"/>
      <c r="X382" s="49"/>
    </row>
    <row r="383" spans="5:24" ht="15">
      <c r="E383" s="49"/>
      <c r="X383" s="49"/>
    </row>
    <row r="384" spans="5:24" ht="15">
      <c r="E384" s="49"/>
      <c r="X384" s="49"/>
    </row>
    <row r="385" spans="5:24" ht="15">
      <c r="E385" s="49"/>
      <c r="X385" s="49"/>
    </row>
    <row r="386" spans="5:24" ht="15">
      <c r="E386" s="49"/>
      <c r="X386" s="49"/>
    </row>
    <row r="387" spans="5:24" ht="15">
      <c r="E387" s="49"/>
      <c r="X387" s="49"/>
    </row>
    <row r="388" spans="5:24" ht="15">
      <c r="E388" s="49"/>
      <c r="X388" s="49"/>
    </row>
    <row r="389" spans="5:24" ht="15">
      <c r="E389" s="49"/>
      <c r="X389" s="49"/>
    </row>
    <row r="390" spans="5:24" ht="15">
      <c r="E390" s="49"/>
      <c r="X390" s="49"/>
    </row>
    <row r="391" spans="5:24" ht="15">
      <c r="E391" s="49"/>
      <c r="X391" s="49"/>
    </row>
    <row r="392" spans="5:24" ht="15">
      <c r="E392" s="49"/>
      <c r="X392" s="49"/>
    </row>
    <row r="393" spans="5:24" ht="15">
      <c r="E393" s="49"/>
      <c r="X393" s="49"/>
    </row>
    <row r="394" spans="5:24" ht="15">
      <c r="E394" s="49"/>
      <c r="X394" s="49"/>
    </row>
    <row r="395" spans="5:24" ht="15">
      <c r="E395" s="49"/>
      <c r="X395" s="49"/>
    </row>
    <row r="396" spans="5:24" ht="15">
      <c r="E396" s="49"/>
      <c r="X396" s="49"/>
    </row>
    <row r="397" spans="5:24" ht="15">
      <c r="E397" s="49"/>
      <c r="X397" s="49"/>
    </row>
    <row r="398" spans="5:24" ht="15">
      <c r="E398" s="49"/>
      <c r="X398" s="49"/>
    </row>
    <row r="399" spans="5:24" ht="15">
      <c r="E399" s="49"/>
      <c r="X399" s="49"/>
    </row>
    <row r="400" spans="5:24" ht="15">
      <c r="E400" s="49"/>
      <c r="X400" s="49"/>
    </row>
    <row r="401" spans="5:24" ht="15">
      <c r="E401" s="49"/>
      <c r="X401" s="49"/>
    </row>
    <row r="402" spans="5:24" ht="15">
      <c r="E402" s="49"/>
      <c r="X402" s="49"/>
    </row>
    <row r="403" spans="5:24" ht="15">
      <c r="E403" s="49"/>
      <c r="X403" s="49"/>
    </row>
    <row r="404" spans="5:24" ht="15">
      <c r="E404" s="49"/>
      <c r="X404" s="49"/>
    </row>
    <row r="405" spans="5:24" ht="15">
      <c r="E405" s="49"/>
      <c r="X405" s="49"/>
    </row>
    <row r="406" spans="5:24" ht="15">
      <c r="E406" s="49"/>
      <c r="X406" s="49"/>
    </row>
    <row r="407" spans="5:24" ht="15">
      <c r="E407" s="49"/>
      <c r="X407" s="49"/>
    </row>
    <row r="408" spans="5:24" ht="15">
      <c r="E408" s="49"/>
      <c r="X408" s="49"/>
    </row>
    <row r="409" spans="5:24" ht="15">
      <c r="E409" s="49"/>
      <c r="X409" s="49"/>
    </row>
    <row r="410" spans="5:24" ht="15">
      <c r="E410" s="49"/>
      <c r="X410" s="49"/>
    </row>
    <row r="411" spans="5:24" ht="15">
      <c r="E411" s="49"/>
      <c r="X411" s="49"/>
    </row>
    <row r="412" spans="5:24" ht="15">
      <c r="E412" s="49"/>
      <c r="X412" s="49"/>
    </row>
    <row r="413" spans="5:24" ht="15">
      <c r="E413" s="49"/>
      <c r="X413" s="49"/>
    </row>
    <row r="414" spans="5:24" ht="15">
      <c r="E414" s="49"/>
      <c r="X414" s="49"/>
    </row>
    <row r="415" spans="5:24" ht="15">
      <c r="E415" s="49"/>
      <c r="X415" s="49"/>
    </row>
    <row r="416" spans="5:24" ht="15">
      <c r="E416" s="49"/>
      <c r="X416" s="49"/>
    </row>
    <row r="417" spans="5:24" ht="15">
      <c r="E417" s="49"/>
      <c r="X417" s="49"/>
    </row>
    <row r="418" spans="5:24" ht="15">
      <c r="E418" s="49"/>
      <c r="X418" s="49"/>
    </row>
    <row r="419" spans="5:24" ht="15">
      <c r="E419" s="49"/>
      <c r="X419" s="49"/>
    </row>
    <row r="420" spans="5:24" ht="15">
      <c r="E420" s="49"/>
      <c r="X420" s="49"/>
    </row>
    <row r="421" spans="5:24" ht="15">
      <c r="E421" s="49"/>
      <c r="X421" s="49"/>
    </row>
    <row r="422" spans="5:24" ht="15">
      <c r="E422" s="49"/>
      <c r="X422" s="49"/>
    </row>
    <row r="423" spans="5:24" ht="15">
      <c r="E423" s="49"/>
      <c r="X423" s="49"/>
    </row>
    <row r="424" spans="5:24" ht="15">
      <c r="E424" s="49"/>
      <c r="X424" s="49"/>
    </row>
    <row r="425" spans="5:24" ht="15">
      <c r="E425" s="49"/>
      <c r="X425" s="49"/>
    </row>
    <row r="426" spans="5:24" ht="15">
      <c r="E426" s="49"/>
      <c r="X426" s="49"/>
    </row>
    <row r="427" spans="5:24" ht="15">
      <c r="E427" s="49"/>
      <c r="X427" s="49"/>
    </row>
    <row r="428" spans="5:24" ht="15">
      <c r="E428" s="49"/>
      <c r="X428" s="49"/>
    </row>
    <row r="429" spans="5:24" ht="15">
      <c r="E429" s="49"/>
      <c r="X429" s="49"/>
    </row>
    <row r="430" spans="5:24" ht="15">
      <c r="E430" s="49"/>
      <c r="X430" s="49"/>
    </row>
    <row r="431" spans="5:24" ht="15">
      <c r="E431" s="49"/>
      <c r="X431" s="49"/>
    </row>
    <row r="432" spans="5:24" ht="15">
      <c r="E432" s="49"/>
      <c r="X432" s="49"/>
    </row>
    <row r="433" spans="5:24" ht="15">
      <c r="E433" s="49"/>
      <c r="X433" s="49"/>
    </row>
    <row r="434" spans="5:24" ht="15">
      <c r="E434" s="49"/>
      <c r="X434" s="49"/>
    </row>
    <row r="435" spans="5:24" ht="15">
      <c r="E435" s="49"/>
      <c r="X435" s="49"/>
    </row>
    <row r="436" spans="5:24" ht="15">
      <c r="E436" s="49"/>
      <c r="X436" s="49"/>
    </row>
    <row r="437" spans="5:24" ht="15">
      <c r="E437" s="49"/>
      <c r="X437" s="49"/>
    </row>
    <row r="438" spans="5:24" ht="15">
      <c r="E438" s="49"/>
      <c r="X438" s="49"/>
    </row>
    <row r="439" spans="5:24" ht="15">
      <c r="E439" s="49"/>
      <c r="X439" s="49"/>
    </row>
    <row r="440" spans="5:24" ht="15">
      <c r="E440" s="49"/>
      <c r="X440" s="49"/>
    </row>
    <row r="441" spans="5:24" ht="15">
      <c r="E441" s="49"/>
      <c r="X441" s="49"/>
    </row>
    <row r="442" spans="5:24" ht="15">
      <c r="E442" s="49"/>
      <c r="X442" s="49"/>
    </row>
    <row r="443" spans="5:24" ht="15">
      <c r="E443" s="49"/>
      <c r="X443" s="49"/>
    </row>
    <row r="444" spans="5:24" ht="15">
      <c r="E444" s="49"/>
      <c r="X444" s="49"/>
    </row>
    <row r="445" spans="5:24" ht="15">
      <c r="E445" s="49"/>
      <c r="X445" s="49"/>
    </row>
    <row r="446" spans="5:24" ht="15">
      <c r="E446" s="49"/>
      <c r="X446" s="49"/>
    </row>
    <row r="447" spans="5:24" ht="15">
      <c r="E447" s="49"/>
      <c r="X447" s="49"/>
    </row>
    <row r="448" spans="5:24" ht="15">
      <c r="E448" s="49"/>
      <c r="X448" s="49"/>
    </row>
    <row r="449" spans="5:24" ht="15">
      <c r="E449" s="49"/>
      <c r="X449" s="49"/>
    </row>
    <row r="450" spans="5:24" ht="15">
      <c r="E450" s="49"/>
      <c r="X450" s="49"/>
    </row>
    <row r="451" spans="5:24" ht="15">
      <c r="E451" s="49"/>
      <c r="X451" s="49"/>
    </row>
    <row r="452" spans="5:24" ht="15">
      <c r="E452" s="49"/>
      <c r="X452" s="49"/>
    </row>
    <row r="453" spans="5:24" ht="15">
      <c r="E453" s="49"/>
      <c r="X453" s="49"/>
    </row>
    <row r="454" spans="5:24" ht="15">
      <c r="E454" s="49"/>
      <c r="X454" s="49"/>
    </row>
    <row r="455" spans="5:24" ht="15">
      <c r="E455" s="49"/>
      <c r="X455" s="49"/>
    </row>
    <row r="456" spans="5:24" ht="15">
      <c r="E456" s="49"/>
      <c r="X456" s="49"/>
    </row>
    <row r="457" spans="5:24" ht="15">
      <c r="E457" s="49"/>
      <c r="X457" s="49"/>
    </row>
    <row r="458" spans="5:24" ht="15">
      <c r="E458" s="49"/>
      <c r="X458" s="49"/>
    </row>
    <row r="459" spans="5:24" ht="15">
      <c r="E459" s="49"/>
      <c r="X459" s="49"/>
    </row>
    <row r="460" spans="5:24" ht="15">
      <c r="E460" s="49"/>
      <c r="X460" s="49"/>
    </row>
    <row r="461" spans="5:24" ht="15">
      <c r="E461" s="49"/>
      <c r="X461" s="49"/>
    </row>
    <row r="462" spans="5:24" ht="15">
      <c r="E462" s="49"/>
      <c r="X462" s="49"/>
    </row>
    <row r="463" spans="5:24" ht="15">
      <c r="E463" s="49"/>
      <c r="X463" s="49"/>
    </row>
    <row r="464" spans="5:24" ht="15">
      <c r="E464" s="49"/>
      <c r="X464" s="49"/>
    </row>
    <row r="465" spans="5:24" ht="15">
      <c r="E465" s="49"/>
      <c r="X465" s="49"/>
    </row>
    <row r="466" spans="5:24" ht="15">
      <c r="E466" s="49"/>
      <c r="X466" s="49"/>
    </row>
    <row r="467" spans="5:24" ht="15">
      <c r="E467" s="49"/>
      <c r="X467" s="49"/>
    </row>
    <row r="468" spans="5:24" ht="15">
      <c r="E468" s="49"/>
      <c r="X468" s="49"/>
    </row>
    <row r="469" spans="5:24" ht="15">
      <c r="E469" s="49"/>
      <c r="X469" s="49"/>
    </row>
    <row r="470" spans="5:24" ht="15">
      <c r="E470" s="49"/>
      <c r="X470" s="49"/>
    </row>
    <row r="471" spans="5:24" ht="15">
      <c r="E471" s="49"/>
      <c r="X471" s="49"/>
    </row>
    <row r="472" spans="5:24" ht="15">
      <c r="E472" s="49"/>
      <c r="X472" s="49"/>
    </row>
    <row r="473" spans="5:24" ht="15">
      <c r="E473" s="49"/>
      <c r="X473" s="49"/>
    </row>
    <row r="474" spans="5:24" ht="15">
      <c r="E474" s="49"/>
      <c r="X474" s="49"/>
    </row>
    <row r="475" spans="5:24" ht="15">
      <c r="E475" s="49"/>
      <c r="X475" s="49"/>
    </row>
    <row r="476" spans="5:24" ht="15">
      <c r="E476" s="49"/>
      <c r="X476" s="49"/>
    </row>
    <row r="477" spans="5:24" ht="15">
      <c r="E477" s="49"/>
      <c r="X477" s="49"/>
    </row>
    <row r="478" spans="5:24" ht="15">
      <c r="E478" s="49"/>
      <c r="X478" s="49"/>
    </row>
    <row r="479" spans="5:24" ht="15">
      <c r="E479" s="49"/>
      <c r="X479" s="49"/>
    </row>
    <row r="480" spans="5:24" ht="15">
      <c r="E480" s="49"/>
      <c r="X480" s="49"/>
    </row>
    <row r="481" spans="5:24" ht="15">
      <c r="E481" s="49"/>
      <c r="X481" s="49"/>
    </row>
    <row r="482" spans="5:24" ht="15">
      <c r="E482" s="49"/>
      <c r="X482" s="49"/>
    </row>
    <row r="483" spans="5:24" ht="15">
      <c r="E483" s="49"/>
      <c r="X483" s="49"/>
    </row>
    <row r="484" spans="5:24" ht="15">
      <c r="E484" s="49"/>
      <c r="X484" s="49"/>
    </row>
    <row r="485" spans="5:24" ht="15">
      <c r="E485" s="49"/>
      <c r="X485" s="49"/>
    </row>
    <row r="486" spans="5:24" ht="15">
      <c r="E486" s="49"/>
      <c r="X486" s="49"/>
    </row>
    <row r="487" spans="5:24" ht="15">
      <c r="E487" s="49"/>
      <c r="X487" s="49"/>
    </row>
    <row r="488" spans="5:24" ht="15">
      <c r="E488" s="49"/>
      <c r="X488" s="49"/>
    </row>
    <row r="489" spans="5:24" ht="15">
      <c r="E489" s="49"/>
      <c r="X489" s="49"/>
    </row>
    <row r="490" spans="5:24" ht="15">
      <c r="E490" s="49"/>
      <c r="X490" s="49"/>
    </row>
    <row r="491" spans="5:24" ht="15">
      <c r="E491" s="49"/>
      <c r="X491" s="49"/>
    </row>
    <row r="492" spans="5:24" ht="15">
      <c r="E492" s="49"/>
      <c r="X492" s="49"/>
    </row>
    <row r="493" spans="5:24" ht="15">
      <c r="E493" s="49"/>
      <c r="X493" s="49"/>
    </row>
    <row r="494" spans="5:24" ht="15">
      <c r="E494" s="49"/>
      <c r="X494" s="49"/>
    </row>
    <row r="495" spans="5:24" ht="15">
      <c r="E495" s="49"/>
      <c r="X495" s="49"/>
    </row>
    <row r="496" spans="5:24" ht="15">
      <c r="E496" s="49"/>
      <c r="X496" s="49"/>
    </row>
    <row r="497" spans="5:24" ht="15">
      <c r="E497" s="49"/>
      <c r="X497" s="49"/>
    </row>
    <row r="498" spans="5:24" ht="15">
      <c r="E498" s="49"/>
      <c r="X498" s="49"/>
    </row>
    <row r="499" spans="5:24" ht="15">
      <c r="E499" s="49"/>
      <c r="X499" s="49"/>
    </row>
    <row r="500" spans="5:24" ht="15">
      <c r="E500" s="49"/>
      <c r="X500" s="49"/>
    </row>
    <row r="501" spans="5:24" ht="15">
      <c r="E501" s="49"/>
      <c r="X501" s="49"/>
    </row>
    <row r="502" spans="5:24" ht="15">
      <c r="E502" s="49"/>
      <c r="X502" s="49"/>
    </row>
    <row r="503" spans="5:24" ht="15">
      <c r="E503" s="49"/>
      <c r="X503" s="49"/>
    </row>
    <row r="504" spans="5:24" ht="15">
      <c r="E504" s="49"/>
      <c r="X504" s="49"/>
    </row>
    <row r="505" spans="5:24" ht="15">
      <c r="E505" s="49"/>
      <c r="X505" s="49"/>
    </row>
    <row r="506" spans="5:24" ht="15">
      <c r="E506" s="49"/>
      <c r="X506" s="49"/>
    </row>
    <row r="507" spans="5:24" ht="15">
      <c r="E507" s="49"/>
      <c r="X507" s="49"/>
    </row>
    <row r="508" spans="5:24" ht="15">
      <c r="E508" s="49"/>
      <c r="X508" s="49"/>
    </row>
    <row r="509" spans="5:24" ht="15">
      <c r="E509" s="49"/>
      <c r="X509" s="49"/>
    </row>
    <row r="510" spans="5:24" ht="15">
      <c r="E510" s="49"/>
      <c r="X510" s="49"/>
    </row>
    <row r="511" spans="5:24" ht="15">
      <c r="E511" s="49"/>
      <c r="X511" s="49"/>
    </row>
    <row r="512" spans="5:24" ht="15">
      <c r="E512" s="49"/>
      <c r="X512" s="49"/>
    </row>
    <row r="513" spans="5:24" ht="15">
      <c r="E513" s="49"/>
      <c r="X513" s="49"/>
    </row>
    <row r="514" spans="5:24" ht="15">
      <c r="E514" s="49"/>
      <c r="X514" s="49"/>
    </row>
    <row r="515" spans="5:24" ht="15">
      <c r="E515" s="49"/>
      <c r="X515" s="49"/>
    </row>
    <row r="516" spans="5:24" ht="15">
      <c r="E516" s="49"/>
      <c r="X516" s="49"/>
    </row>
    <row r="517" spans="5:24" ht="15">
      <c r="E517" s="49"/>
      <c r="X517" s="49"/>
    </row>
    <row r="518" spans="5:24" ht="15">
      <c r="E518" s="49"/>
      <c r="X518" s="49"/>
    </row>
    <row r="519" spans="5:24" ht="15">
      <c r="E519" s="49"/>
      <c r="X519" s="49"/>
    </row>
    <row r="520" spans="5:24" ht="15">
      <c r="E520" s="49"/>
      <c r="X520" s="49"/>
    </row>
    <row r="521" spans="5:24" ht="15">
      <c r="E521" s="49"/>
      <c r="X521" s="49"/>
    </row>
    <row r="522" spans="5:24" ht="15">
      <c r="E522" s="49"/>
      <c r="X522" s="49"/>
    </row>
    <row r="523" spans="5:24" ht="15">
      <c r="E523" s="49"/>
      <c r="X523" s="49"/>
    </row>
    <row r="524" spans="5:24" ht="15">
      <c r="E524" s="49"/>
      <c r="X524" s="49"/>
    </row>
    <row r="525" spans="5:24" ht="15">
      <c r="E525" s="49"/>
      <c r="X525" s="49"/>
    </row>
    <row r="526" spans="5:24" ht="15">
      <c r="E526" s="49"/>
      <c r="X526" s="49"/>
    </row>
    <row r="527" spans="5:24" ht="15">
      <c r="E527" s="49"/>
      <c r="X527" s="49"/>
    </row>
    <row r="528" spans="5:24" ht="15">
      <c r="E528" s="49"/>
      <c r="X528" s="49"/>
    </row>
    <row r="529" spans="5:24" ht="15">
      <c r="E529" s="49"/>
      <c r="X529" s="49"/>
    </row>
    <row r="530" spans="5:24" ht="15">
      <c r="E530" s="49"/>
      <c r="X530" s="49"/>
    </row>
    <row r="531" spans="5:24" ht="15">
      <c r="E531" s="49"/>
      <c r="X531" s="49"/>
    </row>
    <row r="532" spans="5:24" ht="15">
      <c r="E532" s="49"/>
      <c r="X532" s="49"/>
    </row>
    <row r="533" spans="5:24" ht="15">
      <c r="E533" s="49"/>
      <c r="X533" s="49"/>
    </row>
    <row r="534" spans="5:24" ht="15">
      <c r="E534" s="49"/>
      <c r="X534" s="49"/>
    </row>
    <row r="535" spans="5:24" ht="15">
      <c r="E535" s="49"/>
      <c r="X535" s="49"/>
    </row>
    <row r="536" spans="5:24" ht="15">
      <c r="E536" s="49"/>
      <c r="X536" s="49"/>
    </row>
    <row r="537" spans="5:24" ht="15">
      <c r="E537" s="49"/>
      <c r="X537" s="49"/>
    </row>
    <row r="538" spans="5:24" ht="15">
      <c r="E538" s="49"/>
      <c r="X538" s="49"/>
    </row>
    <row r="539" spans="5:24" ht="15">
      <c r="E539" s="49"/>
      <c r="X539" s="49"/>
    </row>
    <row r="540" spans="5:24" ht="15">
      <c r="E540" s="49"/>
      <c r="X540" s="49"/>
    </row>
    <row r="541" spans="5:24" ht="15">
      <c r="E541" s="49"/>
      <c r="X541" s="49"/>
    </row>
    <row r="542" spans="5:24" ht="15">
      <c r="E542" s="49"/>
      <c r="X542" s="49"/>
    </row>
    <row r="543" spans="5:24" ht="15">
      <c r="E543" s="49"/>
      <c r="X543" s="49"/>
    </row>
    <row r="544" spans="5:24" ht="15">
      <c r="E544" s="49"/>
      <c r="X544" s="49"/>
    </row>
    <row r="545" spans="5:24" ht="15">
      <c r="E545" s="49"/>
      <c r="X545" s="49"/>
    </row>
    <row r="546" spans="5:24" ht="15">
      <c r="E546" s="49"/>
      <c r="X546" s="49"/>
    </row>
    <row r="547" spans="5:24" ht="15">
      <c r="E547" s="49"/>
      <c r="X547" s="49"/>
    </row>
    <row r="548" spans="5:24" ht="15">
      <c r="E548" s="49"/>
      <c r="X548" s="49"/>
    </row>
    <row r="549" spans="5:24" ht="15">
      <c r="E549" s="49"/>
      <c r="X549" s="49"/>
    </row>
    <row r="550" spans="5:24" ht="15">
      <c r="E550" s="49"/>
      <c r="X550" s="49"/>
    </row>
    <row r="551" spans="5:24" ht="15">
      <c r="E551" s="49"/>
      <c r="X551" s="49"/>
    </row>
    <row r="552" spans="5:24" ht="15">
      <c r="E552" s="49"/>
      <c r="X552" s="49"/>
    </row>
    <row r="553" spans="5:24" ht="15">
      <c r="E553" s="49"/>
      <c r="X553" s="49"/>
    </row>
    <row r="554" spans="5:24" ht="15">
      <c r="E554" s="49"/>
      <c r="X554" s="49"/>
    </row>
    <row r="555" spans="5:24" ht="15">
      <c r="E555" s="49"/>
      <c r="X555" s="49"/>
    </row>
    <row r="556" spans="5:24" ht="15">
      <c r="E556" s="49"/>
      <c r="X556" s="49"/>
    </row>
    <row r="557" spans="5:24" ht="15">
      <c r="E557" s="49"/>
      <c r="X557" s="49"/>
    </row>
    <row r="558" spans="5:24" ht="15">
      <c r="E558" s="49"/>
      <c r="X558" s="49"/>
    </row>
    <row r="559" spans="5:24" ht="15">
      <c r="E559" s="49"/>
      <c r="X559" s="49"/>
    </row>
    <row r="560" spans="5:24" ht="15">
      <c r="E560" s="49"/>
      <c r="X560" s="49"/>
    </row>
    <row r="561" spans="5:24" ht="15">
      <c r="E561" s="49"/>
      <c r="X561" s="49"/>
    </row>
    <row r="562" spans="5:24" ht="15">
      <c r="E562" s="49"/>
      <c r="X562" s="49"/>
    </row>
    <row r="563" spans="5:24" ht="15">
      <c r="E563" s="49"/>
      <c r="X563" s="49"/>
    </row>
    <row r="564" spans="5:24" ht="15">
      <c r="E564" s="49"/>
      <c r="X564" s="49"/>
    </row>
    <row r="565" spans="5:24" ht="15">
      <c r="E565" s="49"/>
      <c r="X565" s="49"/>
    </row>
    <row r="566" spans="5:24" ht="15">
      <c r="E566" s="49"/>
      <c r="X566" s="49"/>
    </row>
    <row r="567" spans="5:24" ht="15">
      <c r="E567" s="49"/>
      <c r="X567" s="49"/>
    </row>
    <row r="568" spans="5:24" ht="15">
      <c r="E568" s="49"/>
      <c r="X568" s="49"/>
    </row>
    <row r="569" spans="5:24" ht="15">
      <c r="E569" s="49"/>
      <c r="X569" s="49"/>
    </row>
    <row r="570" spans="5:24" ht="15">
      <c r="E570" s="49"/>
      <c r="X570" s="49"/>
    </row>
    <row r="571" spans="5:24" ht="15">
      <c r="E571" s="49"/>
      <c r="X571" s="49"/>
    </row>
    <row r="572" spans="5:24" ht="15">
      <c r="E572" s="49"/>
      <c r="X572" s="49"/>
    </row>
    <row r="573" spans="5:24" ht="15">
      <c r="E573" s="49"/>
      <c r="X573" s="49"/>
    </row>
    <row r="574" spans="5:24" ht="15">
      <c r="E574" s="49"/>
      <c r="X574" s="49"/>
    </row>
    <row r="575" spans="5:24" ht="15">
      <c r="E575" s="49"/>
      <c r="X575" s="49"/>
    </row>
    <row r="576" spans="5:24" ht="15">
      <c r="E576" s="49"/>
      <c r="X576" s="49"/>
    </row>
    <row r="577" spans="5:24" ht="15">
      <c r="E577" s="49"/>
      <c r="X577" s="49"/>
    </row>
    <row r="578" spans="5:24" ht="15">
      <c r="E578" s="49"/>
      <c r="X578" s="49"/>
    </row>
    <row r="579" spans="5:24" ht="15">
      <c r="E579" s="49"/>
      <c r="X579" s="49"/>
    </row>
    <row r="580" spans="5:24" ht="15">
      <c r="E580" s="49"/>
      <c r="X580" s="49"/>
    </row>
    <row r="581" spans="5:24" ht="15">
      <c r="E581" s="49"/>
      <c r="X581" s="49"/>
    </row>
    <row r="582" spans="5:24" ht="15">
      <c r="E582" s="49"/>
      <c r="X582" s="49"/>
    </row>
    <row r="583" spans="5:24" ht="15">
      <c r="E583" s="49"/>
      <c r="X583" s="49"/>
    </row>
    <row r="584" spans="5:24" ht="15">
      <c r="E584" s="49"/>
      <c r="X584" s="49"/>
    </row>
    <row r="585" spans="5:24" ht="15">
      <c r="E585" s="49"/>
      <c r="X585" s="49"/>
    </row>
    <row r="586" spans="5:24" ht="15">
      <c r="E586" s="49"/>
      <c r="X586" s="49"/>
    </row>
    <row r="587" spans="5:24" ht="15">
      <c r="E587" s="49"/>
      <c r="X587" s="49"/>
    </row>
    <row r="588" spans="5:24" ht="15">
      <c r="E588" s="49"/>
      <c r="X588" s="49"/>
    </row>
    <row r="589" spans="5:24" ht="15">
      <c r="E589" s="49"/>
      <c r="X589" s="49"/>
    </row>
    <row r="590" spans="5:24" ht="15">
      <c r="E590" s="49"/>
      <c r="X590" s="49"/>
    </row>
    <row r="591" spans="5:24" ht="15">
      <c r="E591" s="49"/>
      <c r="X591" s="49"/>
    </row>
    <row r="592" spans="5:24" ht="15">
      <c r="E592" s="49"/>
      <c r="X592" s="49"/>
    </row>
    <row r="593" spans="5:24" ht="15">
      <c r="E593" s="49"/>
      <c r="X593" s="49"/>
    </row>
    <row r="594" spans="5:24" ht="15">
      <c r="E594" s="49"/>
      <c r="X594" s="49"/>
    </row>
    <row r="595" spans="5:24" ht="15">
      <c r="E595" s="49"/>
      <c r="X595" s="49"/>
    </row>
    <row r="596" spans="5:24" ht="15">
      <c r="E596" s="49"/>
      <c r="X596" s="49"/>
    </row>
    <row r="597" spans="5:24" ht="15">
      <c r="E597" s="49"/>
      <c r="X597" s="49"/>
    </row>
    <row r="598" spans="5:24" ht="15">
      <c r="E598" s="49"/>
      <c r="X598" s="49"/>
    </row>
    <row r="599" spans="5:24" ht="15">
      <c r="E599" s="49"/>
      <c r="X599" s="49"/>
    </row>
    <row r="600" spans="5:24" ht="15">
      <c r="E600" s="49"/>
      <c r="X600" s="49"/>
    </row>
    <row r="601" spans="5:24" ht="15">
      <c r="E601" s="49"/>
      <c r="X601" s="49"/>
    </row>
    <row r="602" spans="5:24" ht="15">
      <c r="E602" s="49"/>
      <c r="X602" s="49"/>
    </row>
    <row r="603" spans="5:24" ht="15">
      <c r="E603" s="49"/>
      <c r="X603" s="49"/>
    </row>
    <row r="604" spans="5:24" ht="15">
      <c r="E604" s="49"/>
      <c r="X604" s="49"/>
    </row>
    <row r="605" spans="5:24" ht="15">
      <c r="E605" s="49"/>
      <c r="X605" s="49"/>
    </row>
    <row r="606" spans="5:24" ht="15">
      <c r="E606" s="49"/>
      <c r="X606" s="49"/>
    </row>
    <row r="607" spans="5:24" ht="15">
      <c r="E607" s="49"/>
      <c r="X607" s="49"/>
    </row>
    <row r="608" spans="5:24" ht="15">
      <c r="E608" s="49"/>
      <c r="X608" s="49"/>
    </row>
    <row r="609" spans="5:24" ht="15">
      <c r="E609" s="49"/>
      <c r="X609" s="49"/>
    </row>
    <row r="610" spans="5:24" ht="15">
      <c r="E610" s="49"/>
      <c r="X610" s="49"/>
    </row>
    <row r="611" spans="5:24" ht="15">
      <c r="E611" s="49"/>
      <c r="X611" s="49"/>
    </row>
    <row r="612" spans="5:24" ht="15">
      <c r="E612" s="49"/>
      <c r="X612" s="49"/>
    </row>
    <row r="613" spans="5:24" ht="15">
      <c r="E613" s="49"/>
      <c r="X613" s="49"/>
    </row>
    <row r="614" spans="5:24" ht="15">
      <c r="E614" s="49"/>
      <c r="X614" s="49"/>
    </row>
    <row r="615" spans="5:24" ht="15">
      <c r="E615" s="49"/>
      <c r="X615" s="49"/>
    </row>
    <row r="616" spans="5:24" ht="15">
      <c r="E616" s="49"/>
      <c r="X616" s="49"/>
    </row>
    <row r="617" spans="5:24" ht="15">
      <c r="E617" s="49"/>
      <c r="X617" s="49"/>
    </row>
    <row r="618" spans="5:24" ht="15">
      <c r="E618" s="49"/>
      <c r="X618" s="49"/>
    </row>
    <row r="619" spans="5:24" ht="15">
      <c r="E619" s="49"/>
      <c r="X619" s="49"/>
    </row>
    <row r="620" spans="5:24" ht="15">
      <c r="E620" s="49"/>
      <c r="X620" s="49"/>
    </row>
    <row r="621" spans="5:24" ht="15">
      <c r="E621" s="49"/>
      <c r="X621" s="49"/>
    </row>
    <row r="622" spans="5:24" ht="15">
      <c r="E622" s="49"/>
      <c r="X622" s="49"/>
    </row>
    <row r="623" spans="5:24" ht="15">
      <c r="E623" s="49"/>
      <c r="X623" s="49"/>
    </row>
    <row r="624" spans="5:24" ht="15">
      <c r="E624" s="49"/>
      <c r="X624" s="49"/>
    </row>
    <row r="625" spans="5:24" ht="15">
      <c r="E625" s="49"/>
      <c r="X625" s="49"/>
    </row>
    <row r="626" spans="5:24" ht="15">
      <c r="E626" s="49"/>
      <c r="X626" s="49"/>
    </row>
    <row r="627" spans="5:24" ht="15">
      <c r="E627" s="49"/>
      <c r="X627" s="49"/>
    </row>
    <row r="628" spans="5:24" ht="15">
      <c r="E628" s="49"/>
      <c r="X628" s="49"/>
    </row>
    <row r="629" spans="5:24" ht="15">
      <c r="E629" s="49"/>
      <c r="X629" s="49"/>
    </row>
    <row r="630" spans="5:24" ht="15">
      <c r="E630" s="49"/>
      <c r="X630" s="49"/>
    </row>
    <row r="631" spans="5:24" ht="15">
      <c r="E631" s="49"/>
      <c r="X631" s="49"/>
    </row>
    <row r="632" spans="5:24" ht="15">
      <c r="E632" s="49"/>
      <c r="X632" s="49"/>
    </row>
    <row r="633" spans="5:24" ht="15">
      <c r="E633" s="49"/>
      <c r="X633" s="49"/>
    </row>
    <row r="634" spans="5:24" ht="15">
      <c r="E634" s="49"/>
      <c r="X634" s="49"/>
    </row>
    <row r="635" spans="5:24" ht="15">
      <c r="E635" s="49"/>
      <c r="X635" s="49"/>
    </row>
    <row r="636" spans="5:24" ht="15">
      <c r="E636" s="49"/>
      <c r="X636" s="49"/>
    </row>
    <row r="637" spans="5:24" ht="15">
      <c r="E637" s="49"/>
      <c r="X637" s="49"/>
    </row>
    <row r="638" spans="5:24" ht="15">
      <c r="E638" s="49"/>
      <c r="X638" s="49"/>
    </row>
    <row r="639" spans="5:24" ht="15">
      <c r="E639" s="49"/>
      <c r="X639" s="49"/>
    </row>
    <row r="640" spans="5:24" ht="15">
      <c r="E640" s="49"/>
      <c r="X640" s="49"/>
    </row>
    <row r="641" spans="5:24" ht="15">
      <c r="E641" s="49"/>
      <c r="X641" s="49"/>
    </row>
    <row r="642" spans="5:24" ht="15">
      <c r="E642" s="49"/>
      <c r="X642" s="49"/>
    </row>
    <row r="643" spans="5:24" ht="15">
      <c r="E643" s="49"/>
      <c r="X643" s="49"/>
    </row>
    <row r="644" spans="5:24" ht="15">
      <c r="E644" s="49"/>
      <c r="X644" s="49"/>
    </row>
    <row r="645" spans="5:24" ht="15">
      <c r="E645" s="49"/>
      <c r="X645" s="49"/>
    </row>
    <row r="646" spans="5:24" ht="15">
      <c r="E646" s="49"/>
      <c r="X646" s="49"/>
    </row>
    <row r="647" spans="5:24" ht="15">
      <c r="E647" s="49"/>
      <c r="X647" s="49"/>
    </row>
    <row r="648" spans="5:24" ht="15">
      <c r="E648" s="49"/>
      <c r="X648" s="49"/>
    </row>
    <row r="649" spans="5:24" ht="15">
      <c r="E649" s="49"/>
      <c r="X649" s="49"/>
    </row>
    <row r="650" spans="5:24" ht="15">
      <c r="E650" s="49"/>
      <c r="X650" s="49"/>
    </row>
    <row r="651" spans="5:24" ht="15">
      <c r="E651" s="49"/>
      <c r="X651" s="49"/>
    </row>
    <row r="652" spans="5:24" ht="15">
      <c r="E652" s="49"/>
      <c r="X652" s="49"/>
    </row>
    <row r="653" spans="5:24" ht="15">
      <c r="E653" s="49"/>
      <c r="X653" s="49"/>
    </row>
    <row r="654" spans="5:24" ht="15">
      <c r="E654" s="49"/>
      <c r="X654" s="49"/>
    </row>
    <row r="655" spans="5:24" ht="15">
      <c r="E655" s="49"/>
      <c r="X655" s="49"/>
    </row>
    <row r="656" spans="5:24" ht="15">
      <c r="E656" s="49"/>
      <c r="X656" s="49"/>
    </row>
    <row r="657" spans="5:24" ht="15">
      <c r="E657" s="49"/>
      <c r="X657" s="49"/>
    </row>
    <row r="658" spans="5:24" ht="15">
      <c r="E658" s="49"/>
      <c r="X658" s="49"/>
    </row>
    <row r="659" spans="5:24" ht="15">
      <c r="E659" s="49"/>
      <c r="X659" s="49"/>
    </row>
    <row r="660" spans="5:24" ht="15">
      <c r="E660" s="49"/>
      <c r="X660" s="49"/>
    </row>
    <row r="661" spans="5:24" ht="15">
      <c r="E661" s="49"/>
      <c r="X661" s="49"/>
    </row>
    <row r="662" spans="5:24" ht="15">
      <c r="E662" s="49"/>
      <c r="X662" s="49"/>
    </row>
    <row r="663" spans="5:24" ht="15">
      <c r="E663" s="49"/>
      <c r="X663" s="49"/>
    </row>
    <row r="664" spans="5:24" ht="15">
      <c r="E664" s="49"/>
      <c r="X664" s="49"/>
    </row>
    <row r="665" spans="5:24" ht="15">
      <c r="E665" s="49"/>
      <c r="X665" s="49"/>
    </row>
    <row r="666" spans="5:24" ht="15">
      <c r="E666" s="49"/>
      <c r="X666" s="49"/>
    </row>
    <row r="667" spans="5:24" ht="15">
      <c r="E667" s="49"/>
      <c r="X667" s="49"/>
    </row>
    <row r="668" spans="5:24" ht="15">
      <c r="E668" s="49"/>
      <c r="X668" s="49"/>
    </row>
    <row r="669" spans="5:24" ht="15">
      <c r="E669" s="49"/>
      <c r="X669" s="49"/>
    </row>
    <row r="670" spans="5:24" ht="15">
      <c r="E670" s="49"/>
      <c r="X670" s="49"/>
    </row>
    <row r="671" spans="5:24" ht="15">
      <c r="E671" s="49"/>
      <c r="X671" s="49"/>
    </row>
    <row r="672" spans="5:24" ht="15">
      <c r="E672" s="49"/>
      <c r="X672" s="49"/>
    </row>
    <row r="673" spans="5:24" ht="15">
      <c r="E673" s="49"/>
      <c r="X673" s="49"/>
    </row>
    <row r="674" spans="5:24" ht="15">
      <c r="E674" s="49"/>
      <c r="X674" s="49"/>
    </row>
    <row r="675" spans="5:24" ht="15">
      <c r="E675" s="49"/>
      <c r="X675" s="49"/>
    </row>
    <row r="676" spans="5:24" ht="15">
      <c r="E676" s="49"/>
      <c r="X676" s="49"/>
    </row>
    <row r="677" spans="5:24" ht="15">
      <c r="E677" s="49"/>
      <c r="X677" s="49"/>
    </row>
    <row r="678" spans="5:24" ht="15">
      <c r="E678" s="49"/>
      <c r="X678" s="49"/>
    </row>
    <row r="679" spans="5:24" ht="15">
      <c r="E679" s="49"/>
      <c r="X679" s="49"/>
    </row>
    <row r="680" spans="5:24" ht="15">
      <c r="E680" s="49"/>
      <c r="X680" s="49"/>
    </row>
    <row r="681" spans="5:24" ht="15">
      <c r="E681" s="49"/>
      <c r="X681" s="49"/>
    </row>
    <row r="682" spans="5:24" ht="15">
      <c r="E682" s="49"/>
      <c r="X682" s="49"/>
    </row>
    <row r="683" spans="5:24" ht="15">
      <c r="E683" s="49"/>
      <c r="X683" s="49"/>
    </row>
    <row r="684" spans="5:24" ht="15">
      <c r="E684" s="49"/>
      <c r="X684" s="49"/>
    </row>
    <row r="685" spans="5:24" ht="15">
      <c r="E685" s="49"/>
      <c r="X685" s="49"/>
    </row>
    <row r="686" spans="5:24" ht="15">
      <c r="E686" s="49"/>
      <c r="X686" s="49"/>
    </row>
    <row r="687" spans="5:24" ht="15">
      <c r="E687" s="49"/>
      <c r="X687" s="49"/>
    </row>
    <row r="688" spans="5:24" ht="15">
      <c r="E688" s="49"/>
      <c r="X688" s="49"/>
    </row>
    <row r="689" spans="5:24" ht="15">
      <c r="E689" s="49"/>
      <c r="X689" s="49"/>
    </row>
    <row r="690" spans="5:24" ht="15">
      <c r="E690" s="49"/>
      <c r="X690" s="49"/>
    </row>
    <row r="691" spans="5:24" ht="15">
      <c r="E691" s="49"/>
      <c r="X691" s="49"/>
    </row>
    <row r="692" spans="5:24" ht="15">
      <c r="E692" s="49"/>
      <c r="X692" s="49"/>
    </row>
    <row r="693" spans="5:24" ht="15">
      <c r="E693" s="49"/>
      <c r="X693" s="49"/>
    </row>
    <row r="694" spans="5:24" ht="15">
      <c r="E694" s="49"/>
      <c r="X694" s="49"/>
    </row>
    <row r="695" spans="5:24" ht="15">
      <c r="E695" s="49"/>
      <c r="X695" s="49"/>
    </row>
    <row r="696" spans="5:24" ht="15">
      <c r="E696" s="49"/>
      <c r="X696" s="49"/>
    </row>
    <row r="697" spans="5:24" ht="15">
      <c r="E697" s="49"/>
      <c r="X697" s="49"/>
    </row>
    <row r="698" spans="5:24" ht="15">
      <c r="E698" s="49"/>
      <c r="X698" s="49"/>
    </row>
    <row r="699" spans="5:24" ht="15">
      <c r="E699" s="49"/>
      <c r="X699" s="49"/>
    </row>
    <row r="700" spans="5:24" ht="15">
      <c r="E700" s="49"/>
      <c r="X700" s="49"/>
    </row>
    <row r="701" spans="5:24" ht="15">
      <c r="E701" s="49"/>
      <c r="X701" s="49"/>
    </row>
    <row r="702" spans="5:24" ht="15">
      <c r="E702" s="49"/>
      <c r="X702" s="49"/>
    </row>
    <row r="703" spans="5:24" ht="15">
      <c r="E703" s="49"/>
      <c r="X703" s="49"/>
    </row>
    <row r="704" spans="5:24" ht="15">
      <c r="E704" s="49"/>
      <c r="X704" s="49"/>
    </row>
    <row r="705" spans="5:24" ht="15">
      <c r="E705" s="49"/>
      <c r="X705" s="49"/>
    </row>
    <row r="706" spans="5:24" ht="15">
      <c r="E706" s="49"/>
      <c r="X706" s="49"/>
    </row>
    <row r="707" spans="5:24" ht="15">
      <c r="E707" s="49"/>
      <c r="X707" s="49"/>
    </row>
    <row r="708" spans="5:24" ht="15">
      <c r="E708" s="49"/>
      <c r="X708" s="49"/>
    </row>
    <row r="709" spans="5:24" ht="15">
      <c r="E709" s="49"/>
      <c r="X709" s="49"/>
    </row>
    <row r="710" spans="5:24" ht="15">
      <c r="E710" s="49"/>
      <c r="X710" s="49"/>
    </row>
    <row r="711" spans="5:24" ht="15">
      <c r="E711" s="49"/>
      <c r="X711" s="49"/>
    </row>
    <row r="712" spans="5:24" ht="15">
      <c r="E712" s="49"/>
      <c r="X712" s="49"/>
    </row>
    <row r="713" spans="5:24" ht="15">
      <c r="E713" s="49"/>
      <c r="X713" s="49"/>
    </row>
    <row r="714" spans="5:24" ht="15">
      <c r="E714" s="49"/>
      <c r="X714" s="49"/>
    </row>
    <row r="715" spans="5:24" ht="15">
      <c r="E715" s="49"/>
      <c r="X715" s="49"/>
    </row>
    <row r="716" spans="5:24" ht="15">
      <c r="E716" s="49"/>
      <c r="X716" s="49"/>
    </row>
    <row r="717" spans="5:24" ht="15">
      <c r="E717" s="49"/>
      <c r="X717" s="49"/>
    </row>
    <row r="718" spans="5:24" ht="15">
      <c r="E718" s="49"/>
      <c r="X718" s="49"/>
    </row>
    <row r="719" spans="5:24" ht="15">
      <c r="E719" s="49"/>
      <c r="X719" s="49"/>
    </row>
    <row r="720" spans="5:24" ht="15">
      <c r="E720" s="49"/>
      <c r="X720" s="49"/>
    </row>
    <row r="721" spans="5:24" ht="15">
      <c r="E721" s="49"/>
      <c r="X721" s="49"/>
    </row>
    <row r="722" spans="5:24" ht="15">
      <c r="E722" s="49"/>
      <c r="X722" s="49"/>
    </row>
    <row r="723" spans="5:24" ht="15">
      <c r="E723" s="49"/>
      <c r="X723" s="49"/>
    </row>
    <row r="724" spans="5:24" ht="15">
      <c r="E724" s="49"/>
      <c r="X724" s="49"/>
    </row>
    <row r="725" spans="5:24" ht="15">
      <c r="E725" s="49"/>
      <c r="X725" s="49"/>
    </row>
    <row r="726" spans="5:24" ht="15">
      <c r="E726" s="49"/>
      <c r="X726" s="49"/>
    </row>
    <row r="727" spans="5:24" ht="15">
      <c r="E727" s="49"/>
      <c r="X727" s="49"/>
    </row>
    <row r="728" spans="5:24" ht="15">
      <c r="E728" s="49"/>
      <c r="X728" s="49"/>
    </row>
    <row r="729" spans="5:24" ht="15">
      <c r="E729" s="49"/>
      <c r="X729" s="49"/>
    </row>
    <row r="730" spans="5:24" ht="15">
      <c r="E730" s="49"/>
      <c r="X730" s="49"/>
    </row>
    <row r="731" spans="5:24" ht="15">
      <c r="E731" s="49"/>
      <c r="X731" s="49"/>
    </row>
    <row r="732" spans="5:24" ht="15">
      <c r="E732" s="49"/>
      <c r="X732" s="49"/>
    </row>
    <row r="733" spans="5:24" ht="15">
      <c r="E733" s="49"/>
      <c r="X733" s="49"/>
    </row>
    <row r="734" spans="5:24" ht="15">
      <c r="E734" s="49"/>
      <c r="X734" s="49"/>
    </row>
    <row r="735" spans="5:24" ht="15">
      <c r="E735" s="49"/>
      <c r="X735" s="49"/>
    </row>
    <row r="736" spans="5:24" ht="15">
      <c r="E736" s="49"/>
      <c r="X736" s="49"/>
    </row>
    <row r="737" spans="5:24" ht="15">
      <c r="E737" s="49"/>
      <c r="X737" s="49"/>
    </row>
    <row r="738" spans="5:24" ht="15">
      <c r="E738" s="49"/>
      <c r="X738" s="49"/>
    </row>
    <row r="739" spans="5:24" ht="15">
      <c r="E739" s="49"/>
      <c r="X739" s="49"/>
    </row>
    <row r="740" spans="5:24" ht="15">
      <c r="E740" s="49"/>
      <c r="X740" s="49"/>
    </row>
    <row r="741" spans="5:24" ht="15">
      <c r="E741" s="49"/>
      <c r="X741" s="49"/>
    </row>
    <row r="742" spans="5:24" ht="15">
      <c r="E742" s="49"/>
      <c r="X742" s="49"/>
    </row>
    <row r="743" spans="5:24" ht="15">
      <c r="E743" s="49"/>
      <c r="X743" s="49"/>
    </row>
    <row r="744" spans="5:24" ht="15">
      <c r="E744" s="49"/>
      <c r="X744" s="49"/>
    </row>
    <row r="745" spans="5:24" ht="15">
      <c r="E745" s="49"/>
      <c r="X745" s="49"/>
    </row>
    <row r="746" spans="5:24" ht="15">
      <c r="E746" s="49"/>
      <c r="X746" s="49"/>
    </row>
    <row r="747" spans="5:24" ht="15">
      <c r="E747" s="49"/>
      <c r="X747" s="49"/>
    </row>
    <row r="748" spans="5:24" ht="15">
      <c r="E748" s="49"/>
      <c r="X748" s="49"/>
    </row>
    <row r="749" spans="5:24" ht="15">
      <c r="E749" s="49"/>
      <c r="X749" s="49"/>
    </row>
    <row r="750" spans="5:24" ht="15">
      <c r="E750" s="49"/>
      <c r="X750" s="49"/>
    </row>
    <row r="751" spans="5:24" ht="15">
      <c r="E751" s="49"/>
      <c r="X751" s="49"/>
    </row>
    <row r="752" spans="5:24" ht="15">
      <c r="E752" s="49"/>
      <c r="X752" s="49"/>
    </row>
    <row r="753" spans="5:24" ht="15">
      <c r="E753" s="49"/>
      <c r="X753" s="49"/>
    </row>
    <row r="754" spans="5:24" ht="15">
      <c r="E754" s="49"/>
      <c r="X754" s="49"/>
    </row>
    <row r="755" spans="5:24" ht="15">
      <c r="E755" s="49"/>
      <c r="X755" s="49"/>
    </row>
    <row r="756" spans="5:24" ht="15">
      <c r="E756" s="49"/>
      <c r="X756" s="49"/>
    </row>
    <row r="757" spans="5:24" ht="15">
      <c r="E757" s="49"/>
      <c r="X757" s="49"/>
    </row>
    <row r="758" spans="5:24" ht="15">
      <c r="E758" s="49"/>
      <c r="X758" s="49"/>
    </row>
    <row r="759" spans="5:24" ht="15">
      <c r="E759" s="49"/>
      <c r="X759" s="49"/>
    </row>
    <row r="760" spans="5:24" ht="15">
      <c r="E760" s="49"/>
      <c r="X760" s="49"/>
    </row>
    <row r="761" spans="5:24" ht="15">
      <c r="E761" s="49"/>
      <c r="X761" s="49"/>
    </row>
    <row r="762" spans="5:24" ht="15">
      <c r="E762" s="49"/>
      <c r="X762" s="49"/>
    </row>
    <row r="763" spans="5:24" ht="15">
      <c r="E763" s="49"/>
      <c r="X763" s="49"/>
    </row>
    <row r="764" spans="5:24" ht="15">
      <c r="E764" s="49"/>
      <c r="X764" s="49"/>
    </row>
    <row r="765" spans="5:24" ht="15">
      <c r="E765" s="49"/>
      <c r="X765" s="49"/>
    </row>
    <row r="766" spans="5:24" ht="15">
      <c r="E766" s="49"/>
      <c r="X766" s="49"/>
    </row>
    <row r="767" spans="5:24" ht="15">
      <c r="E767" s="49"/>
      <c r="X767" s="49"/>
    </row>
    <row r="768" spans="5:24" ht="15">
      <c r="E768" s="49"/>
      <c r="X768" s="49"/>
    </row>
    <row r="769" spans="5:24" ht="15">
      <c r="E769" s="49"/>
      <c r="X769" s="49"/>
    </row>
    <row r="770" spans="5:24" ht="15">
      <c r="E770" s="49"/>
      <c r="X770" s="49"/>
    </row>
    <row r="771" spans="5:24" ht="15">
      <c r="E771" s="49"/>
      <c r="X771" s="49"/>
    </row>
    <row r="772" spans="5:24" ht="15">
      <c r="E772" s="49"/>
      <c r="X772" s="49"/>
    </row>
    <row r="773" spans="5:24" ht="15">
      <c r="E773" s="49"/>
      <c r="X773" s="49"/>
    </row>
    <row r="774" spans="5:24" ht="15">
      <c r="E774" s="49"/>
      <c r="X774" s="49"/>
    </row>
    <row r="775" spans="5:24" ht="15">
      <c r="E775" s="49"/>
      <c r="X775" s="49"/>
    </row>
    <row r="776" spans="5:24" ht="15">
      <c r="E776" s="49"/>
      <c r="X776" s="49"/>
    </row>
    <row r="777" spans="5:24" ht="15">
      <c r="E777" s="49"/>
      <c r="X777" s="49"/>
    </row>
    <row r="778" spans="5:24" ht="15">
      <c r="E778" s="49"/>
      <c r="X778" s="49"/>
    </row>
    <row r="779" spans="5:24" ht="15">
      <c r="E779" s="49"/>
      <c r="X779" s="49"/>
    </row>
    <row r="780" spans="5:24" ht="15">
      <c r="E780" s="49"/>
      <c r="X780" s="49"/>
    </row>
    <row r="781" spans="5:24" ht="15">
      <c r="E781" s="49"/>
      <c r="X781" s="49"/>
    </row>
    <row r="782" spans="5:24" ht="15">
      <c r="E782" s="49"/>
      <c r="X782" s="49"/>
    </row>
    <row r="783" spans="5:24" ht="15">
      <c r="E783" s="49"/>
      <c r="X783" s="49"/>
    </row>
    <row r="784" spans="5:24" ht="15">
      <c r="E784" s="49"/>
      <c r="X784" s="49"/>
    </row>
    <row r="785" spans="5:24" ht="15">
      <c r="E785" s="49"/>
      <c r="X785" s="49"/>
    </row>
    <row r="786" spans="5:24" ht="15">
      <c r="E786" s="49"/>
      <c r="X786" s="49"/>
    </row>
    <row r="787" spans="5:24" ht="15">
      <c r="E787" s="49"/>
      <c r="X787" s="49"/>
    </row>
    <row r="788" spans="5:24" ht="15">
      <c r="E788" s="49"/>
      <c r="X788" s="49"/>
    </row>
    <row r="789" spans="5:24" ht="15">
      <c r="E789" s="49"/>
      <c r="X789" s="49"/>
    </row>
    <row r="790" spans="5:24" ht="15">
      <c r="E790" s="49"/>
      <c r="X790" s="49"/>
    </row>
    <row r="791" spans="5:24" ht="15">
      <c r="E791" s="49"/>
      <c r="X791" s="49"/>
    </row>
    <row r="792" spans="5:24" ht="15">
      <c r="E792" s="49"/>
      <c r="X792" s="49"/>
    </row>
    <row r="793" spans="5:24" ht="15">
      <c r="E793" s="49"/>
      <c r="X793" s="49"/>
    </row>
    <row r="794" spans="5:24" ht="15">
      <c r="E794" s="49"/>
      <c r="X794" s="49"/>
    </row>
    <row r="795" spans="5:24" ht="15">
      <c r="E795" s="49"/>
      <c r="X795" s="49"/>
    </row>
    <row r="796" spans="5:24" ht="15">
      <c r="E796" s="49"/>
      <c r="X796" s="49"/>
    </row>
    <row r="797" spans="5:24" ht="15">
      <c r="E797" s="49"/>
      <c r="X797" s="49"/>
    </row>
    <row r="798" spans="5:24" ht="15">
      <c r="E798" s="49"/>
      <c r="X798" s="49"/>
    </row>
    <row r="799" spans="5:24" ht="15">
      <c r="E799" s="49"/>
      <c r="X799" s="49"/>
    </row>
    <row r="800" spans="5:24" ht="15">
      <c r="E800" s="49"/>
      <c r="X800" s="49"/>
    </row>
    <row r="801" spans="5:24" ht="15">
      <c r="E801" s="49"/>
      <c r="X801" s="49"/>
    </row>
    <row r="802" spans="5:24" ht="15">
      <c r="E802" s="49"/>
      <c r="X802" s="49"/>
    </row>
    <row r="803" spans="5:24" ht="15">
      <c r="E803" s="49"/>
      <c r="X803" s="49"/>
    </row>
    <row r="804" spans="5:24" ht="15">
      <c r="E804" s="49"/>
      <c r="X804" s="49"/>
    </row>
    <row r="805" spans="5:24" ht="15">
      <c r="E805" s="49"/>
      <c r="X805" s="49"/>
    </row>
    <row r="806" spans="5:24" ht="15">
      <c r="E806" s="49"/>
      <c r="X806" s="49"/>
    </row>
    <row r="807" spans="5:24" ht="15">
      <c r="E807" s="49"/>
      <c r="X807" s="49"/>
    </row>
    <row r="808" spans="5:24" ht="15">
      <c r="E808" s="49"/>
      <c r="X808" s="49"/>
    </row>
    <row r="809" spans="5:24" ht="15">
      <c r="E809" s="49"/>
      <c r="X809" s="49"/>
    </row>
    <row r="810" spans="5:24" ht="15">
      <c r="E810" s="49"/>
      <c r="X810" s="49"/>
    </row>
    <row r="811" spans="5:24" ht="15">
      <c r="E811" s="49"/>
      <c r="X811" s="49"/>
    </row>
    <row r="812" spans="5:24" ht="15">
      <c r="E812" s="49"/>
      <c r="X812" s="49"/>
    </row>
    <row r="813" spans="5:24" ht="15">
      <c r="E813" s="49"/>
      <c r="X813" s="49"/>
    </row>
    <row r="814" spans="5:24" ht="15">
      <c r="E814" s="49"/>
      <c r="X814" s="49"/>
    </row>
    <row r="815" spans="5:24" ht="15">
      <c r="E815" s="49"/>
      <c r="X815" s="49"/>
    </row>
    <row r="816" spans="5:24" ht="15">
      <c r="E816" s="49"/>
      <c r="X816" s="49"/>
    </row>
    <row r="817" spans="5:24" ht="15">
      <c r="E817" s="49"/>
      <c r="X817" s="49"/>
    </row>
    <row r="818" spans="5:24" ht="15">
      <c r="E818" s="49"/>
      <c r="X818" s="49"/>
    </row>
    <row r="819" spans="5:24" ht="15">
      <c r="E819" s="49"/>
      <c r="X819" s="49"/>
    </row>
    <row r="820" spans="5:24" ht="15">
      <c r="E820" s="49"/>
      <c r="X820" s="49"/>
    </row>
    <row r="821" spans="5:24" ht="15">
      <c r="E821" s="49"/>
      <c r="X821" s="49"/>
    </row>
    <row r="822" spans="5:24" ht="15">
      <c r="E822" s="49"/>
      <c r="X822" s="49"/>
    </row>
    <row r="823" spans="5:24" ht="15">
      <c r="E823" s="49"/>
      <c r="X823" s="49"/>
    </row>
    <row r="824" spans="5:24" ht="15">
      <c r="E824" s="49"/>
      <c r="X824" s="49"/>
    </row>
    <row r="825" spans="5:24" ht="15">
      <c r="E825" s="49"/>
      <c r="X825" s="49"/>
    </row>
    <row r="826" spans="5:24" ht="15">
      <c r="E826" s="49"/>
      <c r="X826" s="49"/>
    </row>
    <row r="827" spans="5:24" ht="15">
      <c r="E827" s="49"/>
      <c r="X827" s="49"/>
    </row>
    <row r="828" spans="5:24" ht="15">
      <c r="E828" s="49"/>
      <c r="X828" s="49"/>
    </row>
    <row r="829" spans="5:24" ht="15">
      <c r="E829" s="49"/>
      <c r="X829" s="49"/>
    </row>
    <row r="830" spans="5:24" ht="15">
      <c r="E830" s="49"/>
      <c r="X830" s="49"/>
    </row>
    <row r="831" spans="5:24" ht="15">
      <c r="E831" s="49"/>
      <c r="X831" s="49"/>
    </row>
    <row r="832" spans="5:24" ht="15">
      <c r="E832" s="49"/>
      <c r="X832" s="49"/>
    </row>
    <row r="833" spans="5:24" ht="15">
      <c r="E833" s="49"/>
      <c r="X833" s="49"/>
    </row>
    <row r="834" spans="5:24" ht="15">
      <c r="E834" s="49"/>
      <c r="X834" s="49"/>
    </row>
    <row r="835" spans="5:24" ht="15">
      <c r="E835" s="49"/>
      <c r="X835" s="49"/>
    </row>
    <row r="836" spans="5:24" ht="15">
      <c r="E836" s="49"/>
      <c r="X836" s="49"/>
    </row>
    <row r="837" spans="5:24" ht="15">
      <c r="E837" s="49"/>
      <c r="X837" s="49"/>
    </row>
    <row r="838" spans="5:24" ht="15">
      <c r="E838" s="49"/>
      <c r="X838" s="49"/>
    </row>
    <row r="839" spans="5:24" ht="15">
      <c r="E839" s="49"/>
      <c r="X839" s="49"/>
    </row>
    <row r="840" spans="5:24" ht="15">
      <c r="E840" s="49"/>
      <c r="X840" s="49"/>
    </row>
    <row r="841" spans="5:24" ht="15">
      <c r="E841" s="49"/>
      <c r="X841" s="49"/>
    </row>
    <row r="842" spans="5:24" ht="15">
      <c r="E842" s="49"/>
      <c r="X842" s="49"/>
    </row>
    <row r="843" spans="5:24" ht="15">
      <c r="E843" s="49"/>
      <c r="X843" s="49"/>
    </row>
    <row r="844" spans="5:24" ht="15">
      <c r="E844" s="49"/>
      <c r="X844" s="49"/>
    </row>
    <row r="845" spans="5:24" ht="15">
      <c r="E845" s="49"/>
      <c r="X845" s="49"/>
    </row>
    <row r="846" spans="5:24" ht="15">
      <c r="E846" s="49"/>
      <c r="X846" s="49"/>
    </row>
    <row r="847" spans="5:24" ht="15">
      <c r="E847" s="49"/>
      <c r="X847" s="49"/>
    </row>
    <row r="848" spans="5:24" ht="15">
      <c r="E848" s="49"/>
      <c r="X848" s="49"/>
    </row>
    <row r="849" spans="5:24" ht="15">
      <c r="E849" s="49"/>
      <c r="X849" s="49"/>
    </row>
    <row r="850" spans="5:24" ht="15">
      <c r="E850" s="49"/>
      <c r="X850" s="49"/>
    </row>
    <row r="851" spans="5:24" ht="15">
      <c r="E851" s="49"/>
      <c r="X851" s="49"/>
    </row>
    <row r="852" spans="5:24" ht="15">
      <c r="E852" s="49"/>
      <c r="X852" s="49"/>
    </row>
    <row r="853" spans="5:24" ht="15">
      <c r="E853" s="49"/>
      <c r="X853" s="49"/>
    </row>
    <row r="854" spans="5:24" ht="15">
      <c r="E854" s="49"/>
      <c r="X854" s="49"/>
    </row>
    <row r="855" spans="5:24" ht="15">
      <c r="E855" s="49"/>
      <c r="X855" s="49"/>
    </row>
    <row r="856" spans="5:24" ht="15">
      <c r="E856" s="49"/>
      <c r="X856" s="49"/>
    </row>
    <row r="857" spans="5:24" ht="15">
      <c r="E857" s="49"/>
      <c r="X857" s="49"/>
    </row>
    <row r="858" spans="5:24" ht="15">
      <c r="E858" s="49"/>
      <c r="X858" s="49"/>
    </row>
    <row r="859" spans="5:24" ht="15">
      <c r="E859" s="49"/>
      <c r="X859" s="49"/>
    </row>
    <row r="860" spans="5:24" ht="15">
      <c r="E860" s="49"/>
      <c r="X860" s="49"/>
    </row>
    <row r="861" spans="5:24" ht="15">
      <c r="E861" s="49"/>
      <c r="X861" s="49"/>
    </row>
    <row r="862" spans="5:24" ht="15">
      <c r="E862" s="49"/>
      <c r="X862" s="49"/>
    </row>
    <row r="863" spans="5:24" ht="15">
      <c r="E863" s="49"/>
      <c r="X863" s="49"/>
    </row>
    <row r="864" spans="5:24" ht="15">
      <c r="E864" s="49"/>
      <c r="X864" s="49"/>
    </row>
    <row r="865" spans="5:24" ht="15">
      <c r="E865" s="49"/>
      <c r="X865" s="49"/>
    </row>
    <row r="866" spans="5:24" ht="15">
      <c r="E866" s="49"/>
      <c r="X866" s="49"/>
    </row>
    <row r="867" spans="5:24" ht="15">
      <c r="E867" s="49"/>
      <c r="X867" s="49"/>
    </row>
    <row r="868" spans="5:24" ht="15">
      <c r="E868" s="49"/>
      <c r="X868" s="49"/>
    </row>
    <row r="869" spans="5:24" ht="15">
      <c r="E869" s="49"/>
      <c r="X869" s="49"/>
    </row>
    <row r="870" spans="5:24" ht="15">
      <c r="E870" s="49"/>
      <c r="X870" s="49"/>
    </row>
    <row r="871" spans="5:24" ht="15">
      <c r="E871" s="49"/>
      <c r="X871" s="49"/>
    </row>
    <row r="872" spans="5:24" ht="15">
      <c r="E872" s="49"/>
      <c r="X872" s="49"/>
    </row>
    <row r="873" spans="5:24" ht="15">
      <c r="E873" s="49"/>
      <c r="X873" s="49"/>
    </row>
    <row r="874" spans="5:24" ht="15">
      <c r="E874" s="49"/>
      <c r="X874" s="49"/>
    </row>
    <row r="875" spans="5:24" ht="15">
      <c r="E875" s="49"/>
      <c r="X875" s="49"/>
    </row>
    <row r="876" spans="5:24" ht="15">
      <c r="E876" s="49"/>
      <c r="X876" s="49"/>
    </row>
    <row r="877" spans="5:24" ht="15">
      <c r="E877" s="49"/>
      <c r="X877" s="49"/>
    </row>
    <row r="878" spans="5:24" ht="15">
      <c r="E878" s="49"/>
      <c r="X878" s="49"/>
    </row>
    <row r="879" spans="5:24" ht="15">
      <c r="E879" s="49"/>
      <c r="X879" s="49"/>
    </row>
    <row r="880" spans="5:24" ht="15">
      <c r="E880" s="49"/>
      <c r="X880" s="49"/>
    </row>
    <row r="881" spans="5:24" ht="15">
      <c r="E881" s="49"/>
      <c r="X881" s="49"/>
    </row>
    <row r="882" spans="5:24" ht="15">
      <c r="E882" s="49"/>
      <c r="X882" s="49"/>
    </row>
    <row r="883" spans="5:24" ht="15">
      <c r="E883" s="49"/>
      <c r="X883" s="49"/>
    </row>
    <row r="884" spans="5:24" ht="15">
      <c r="E884" s="49"/>
      <c r="X884" s="49"/>
    </row>
    <row r="885" spans="5:24" ht="15">
      <c r="E885" s="49"/>
      <c r="X885" s="49"/>
    </row>
    <row r="886" spans="5:24" ht="15">
      <c r="E886" s="49"/>
      <c r="X886" s="49"/>
    </row>
    <row r="887" spans="5:24" ht="15">
      <c r="E887" s="49"/>
      <c r="X887" s="49"/>
    </row>
    <row r="888" spans="5:24" ht="15">
      <c r="E888" s="49"/>
      <c r="X888" s="49"/>
    </row>
    <row r="889" spans="5:24" ht="15">
      <c r="E889" s="49"/>
      <c r="X889" s="49"/>
    </row>
    <row r="890" spans="5:24" ht="15">
      <c r="E890" s="49"/>
      <c r="X890" s="49"/>
    </row>
    <row r="891" spans="5:24" ht="15">
      <c r="E891" s="49"/>
      <c r="X891" s="49"/>
    </row>
    <row r="892" spans="5:24" ht="15">
      <c r="E892" s="49"/>
      <c r="X892" s="49"/>
    </row>
    <row r="893" spans="5:24" ht="15">
      <c r="E893" s="49"/>
      <c r="X893" s="49"/>
    </row>
    <row r="894" spans="5:24" ht="15">
      <c r="E894" s="49"/>
      <c r="X894" s="49"/>
    </row>
    <row r="895" spans="5:24" ht="15">
      <c r="E895" s="49"/>
      <c r="X895" s="49"/>
    </row>
    <row r="896" spans="5:24" ht="15">
      <c r="E896" s="49"/>
      <c r="X896" s="49"/>
    </row>
    <row r="897" spans="5:24" ht="15">
      <c r="E897" s="49"/>
      <c r="X897" s="49"/>
    </row>
    <row r="898" spans="5:24" ht="15">
      <c r="E898" s="49"/>
      <c r="X898" s="49"/>
    </row>
    <row r="899" spans="5:24" ht="15">
      <c r="E899" s="49"/>
      <c r="X899" s="49"/>
    </row>
    <row r="900" spans="5:24" ht="15">
      <c r="E900" s="49"/>
      <c r="X900" s="49"/>
    </row>
    <row r="901" spans="5:24" ht="15">
      <c r="E901" s="49"/>
      <c r="X901" s="49"/>
    </row>
    <row r="902" spans="5:24" ht="15">
      <c r="E902" s="49"/>
      <c r="X902" s="49"/>
    </row>
    <row r="903" spans="5:24" ht="15">
      <c r="E903" s="49"/>
      <c r="X903" s="49"/>
    </row>
    <row r="904" spans="5:24" ht="15">
      <c r="E904" s="49"/>
      <c r="X904" s="49"/>
    </row>
    <row r="905" spans="5:24" ht="15">
      <c r="E905" s="49"/>
      <c r="X905" s="49"/>
    </row>
    <row r="906" spans="5:24" ht="15">
      <c r="E906" s="49"/>
      <c r="X906" s="49"/>
    </row>
    <row r="907" spans="5:24" ht="15">
      <c r="E907" s="49"/>
      <c r="X907" s="49"/>
    </row>
    <row r="908" spans="5:24" ht="15">
      <c r="E908" s="49"/>
      <c r="X908" s="49"/>
    </row>
    <row r="909" spans="5:24" ht="15">
      <c r="E909" s="49"/>
      <c r="X909" s="49"/>
    </row>
    <row r="910" spans="5:24" ht="15">
      <c r="E910" s="49"/>
      <c r="X910" s="49"/>
    </row>
    <row r="911" spans="5:24" ht="15">
      <c r="E911" s="49"/>
      <c r="X911" s="49"/>
    </row>
    <row r="912" spans="5:24" ht="15">
      <c r="E912" s="49"/>
      <c r="X912" s="49"/>
    </row>
    <row r="913" spans="5:24" ht="15">
      <c r="E913" s="49"/>
      <c r="X913" s="49"/>
    </row>
    <row r="914" spans="5:24" ht="15">
      <c r="E914" s="49"/>
      <c r="X914" s="49"/>
    </row>
    <row r="915" spans="5:24" ht="15">
      <c r="E915" s="49"/>
      <c r="X915" s="49"/>
    </row>
    <row r="916" spans="5:24" ht="15">
      <c r="E916" s="49"/>
      <c r="X916" s="49"/>
    </row>
    <row r="917" spans="5:24" ht="15">
      <c r="E917" s="49"/>
      <c r="X917" s="49"/>
    </row>
    <row r="918" spans="5:24" ht="15">
      <c r="E918" s="49"/>
      <c r="X918" s="49"/>
    </row>
    <row r="919" spans="5:24" ht="15">
      <c r="E919" s="49"/>
      <c r="X919" s="49"/>
    </row>
    <row r="920" spans="5:24" ht="15">
      <c r="E920" s="49"/>
      <c r="X920" s="49"/>
    </row>
    <row r="921" spans="5:24" ht="15">
      <c r="E921" s="49"/>
      <c r="X921" s="49"/>
    </row>
    <row r="922" spans="5:24" ht="15">
      <c r="E922" s="49"/>
      <c r="X922" s="49"/>
    </row>
    <row r="923" spans="5:24" ht="15">
      <c r="E923" s="49"/>
      <c r="X923" s="49"/>
    </row>
    <row r="924" spans="5:24" ht="15">
      <c r="E924" s="49"/>
      <c r="X924" s="49"/>
    </row>
    <row r="925" spans="5:24" ht="15">
      <c r="E925" s="49"/>
      <c r="X925" s="49"/>
    </row>
    <row r="926" spans="5:24" ht="15">
      <c r="E926" s="49"/>
      <c r="X926" s="49"/>
    </row>
    <row r="927" spans="5:24" ht="15">
      <c r="E927" s="49"/>
      <c r="X927" s="49"/>
    </row>
    <row r="928" spans="5:24" ht="15">
      <c r="E928" s="49"/>
      <c r="X928" s="49"/>
    </row>
    <row r="929" spans="5:24" ht="15">
      <c r="E929" s="49"/>
      <c r="X929" s="49"/>
    </row>
    <row r="930" spans="5:24" ht="15">
      <c r="E930" s="49"/>
      <c r="X930" s="49"/>
    </row>
    <row r="931" spans="5:24" ht="15">
      <c r="E931" s="49"/>
      <c r="X931" s="49"/>
    </row>
    <row r="932" spans="5:24" ht="15">
      <c r="E932" s="49"/>
      <c r="X932" s="49"/>
    </row>
    <row r="933" spans="5:24" ht="15">
      <c r="E933" s="49"/>
      <c r="X933" s="49"/>
    </row>
    <row r="934" spans="5:24" ht="15">
      <c r="E934" s="49"/>
      <c r="X934" s="49"/>
    </row>
    <row r="935" spans="5:24" ht="15">
      <c r="E935" s="49"/>
      <c r="X935" s="49"/>
    </row>
    <row r="936" spans="5:24" ht="15">
      <c r="E936" s="49"/>
      <c r="X936" s="49"/>
    </row>
    <row r="937" spans="5:24" ht="15">
      <c r="E937" s="49"/>
      <c r="X937" s="49"/>
    </row>
    <row r="938" spans="5:24" ht="15">
      <c r="E938" s="49"/>
      <c r="X938" s="49"/>
    </row>
    <row r="939" spans="5:24" ht="15">
      <c r="E939" s="49"/>
      <c r="X939" s="49"/>
    </row>
    <row r="940" spans="5:24" ht="15">
      <c r="E940" s="49"/>
      <c r="X940" s="49"/>
    </row>
    <row r="941" spans="5:24" ht="15">
      <c r="E941" s="49"/>
      <c r="X941" s="49"/>
    </row>
    <row r="942" spans="5:24" ht="15">
      <c r="E942" s="49"/>
      <c r="X942" s="49"/>
    </row>
    <row r="943" spans="5:24" ht="15">
      <c r="E943" s="49"/>
      <c r="X943" s="49"/>
    </row>
    <row r="944" spans="5:24" ht="15">
      <c r="E944" s="49"/>
      <c r="X944" s="49"/>
    </row>
    <row r="945" spans="5:24" ht="15">
      <c r="E945" s="49"/>
      <c r="X945" s="49"/>
    </row>
    <row r="946" spans="5:24" ht="15">
      <c r="E946" s="49"/>
      <c r="X946" s="49"/>
    </row>
    <row r="947" spans="5:24" ht="15">
      <c r="E947" s="49"/>
      <c r="X947" s="49"/>
    </row>
    <row r="948" spans="5:24" ht="15">
      <c r="E948" s="49"/>
      <c r="X948" s="49"/>
    </row>
    <row r="949" spans="5:24" ht="15">
      <c r="E949" s="49"/>
      <c r="X949" s="49"/>
    </row>
    <row r="950" spans="5:24" ht="15">
      <c r="E950" s="49"/>
      <c r="X950" s="49"/>
    </row>
    <row r="951" spans="5:24" ht="15">
      <c r="E951" s="49"/>
      <c r="X951" s="49"/>
    </row>
    <row r="952" spans="5:24" ht="15">
      <c r="E952" s="49"/>
      <c r="X952" s="49"/>
    </row>
    <row r="953" spans="5:24" ht="15">
      <c r="E953" s="49"/>
      <c r="X953" s="49"/>
    </row>
    <row r="954" spans="5:24" ht="15">
      <c r="E954" s="49"/>
      <c r="X954" s="49"/>
    </row>
    <row r="955" spans="5:24" ht="15">
      <c r="E955" s="49"/>
      <c r="X955" s="49"/>
    </row>
    <row r="956" spans="5:24" ht="15">
      <c r="E956" s="49"/>
      <c r="X956" s="49"/>
    </row>
    <row r="957" spans="5:24" ht="15">
      <c r="E957" s="49"/>
      <c r="X957" s="49"/>
    </row>
    <row r="958" spans="5:24" ht="15">
      <c r="E958" s="49"/>
      <c r="X958" s="49"/>
    </row>
    <row r="959" spans="5:24" ht="15">
      <c r="E959" s="49"/>
      <c r="X959" s="49"/>
    </row>
    <row r="960" spans="5:24" ht="15">
      <c r="E960" s="49"/>
      <c r="X960" s="49"/>
    </row>
    <row r="961" spans="5:24" ht="15">
      <c r="E961" s="49"/>
      <c r="X961" s="49"/>
    </row>
    <row r="962" spans="5:24" ht="15">
      <c r="E962" s="49"/>
      <c r="X962" s="49"/>
    </row>
    <row r="963" spans="5:24" ht="15">
      <c r="E963" s="49"/>
      <c r="X963" s="49"/>
    </row>
    <row r="964" spans="5:24" ht="15">
      <c r="E964" s="49"/>
      <c r="X964" s="49"/>
    </row>
    <row r="965" spans="5:24" ht="15">
      <c r="E965" s="49"/>
      <c r="X965" s="49"/>
    </row>
    <row r="966" spans="5:24" ht="15">
      <c r="E966" s="49"/>
      <c r="X966" s="49"/>
    </row>
    <row r="967" spans="5:24" ht="15">
      <c r="E967" s="49"/>
      <c r="X967" s="49"/>
    </row>
    <row r="968" spans="5:24" ht="15">
      <c r="E968" s="49"/>
      <c r="X968" s="49"/>
    </row>
    <row r="969" spans="5:24" ht="15">
      <c r="E969" s="49"/>
      <c r="X969" s="49"/>
    </row>
    <row r="970" spans="5:24" ht="15">
      <c r="E970" s="49"/>
      <c r="X970" s="49"/>
    </row>
    <row r="971" spans="5:24" ht="15">
      <c r="E971" s="49"/>
      <c r="X971" s="49"/>
    </row>
    <row r="972" spans="5:24" ht="15">
      <c r="E972" s="49"/>
      <c r="X972" s="49"/>
    </row>
    <row r="973" spans="5:24" ht="15">
      <c r="E973" s="49"/>
      <c r="X973" s="49"/>
    </row>
    <row r="974" spans="5:24" ht="15">
      <c r="E974" s="49"/>
      <c r="X974" s="49"/>
    </row>
    <row r="975" spans="5:24" ht="15">
      <c r="E975" s="49"/>
      <c r="X975" s="49"/>
    </row>
    <row r="976" spans="5:24" ht="15">
      <c r="E976" s="49"/>
      <c r="X976" s="49"/>
    </row>
    <row r="977" spans="5:24" ht="15">
      <c r="E977" s="49"/>
      <c r="X977" s="49"/>
    </row>
    <row r="978" spans="5:24" ht="15">
      <c r="E978" s="49"/>
      <c r="X978" s="49"/>
    </row>
    <row r="979" spans="5:24" ht="15">
      <c r="E979" s="49"/>
      <c r="X979" s="49"/>
    </row>
    <row r="980" spans="5:24" ht="15">
      <c r="E980" s="49"/>
      <c r="X980" s="49"/>
    </row>
    <row r="981" spans="5:24" ht="15">
      <c r="E981" s="49"/>
      <c r="X981" s="49"/>
    </row>
    <row r="982" spans="5:24" ht="15">
      <c r="E982" s="49"/>
      <c r="X982" s="49"/>
    </row>
    <row r="983" spans="5:24" ht="15">
      <c r="X983" s="49"/>
    </row>
    <row r="984" spans="5:24" ht="15">
      <c r="X984" s="49"/>
    </row>
    <row r="985" spans="5:24" ht="15">
      <c r="X985" s="49"/>
    </row>
    <row r="986" spans="5:24" ht="15">
      <c r="X986" s="49"/>
    </row>
    <row r="987" spans="5:24" ht="15">
      <c r="X987" s="49"/>
    </row>
    <row r="988" spans="5:24" ht="15">
      <c r="X988" s="49"/>
    </row>
    <row r="989" spans="5:24" ht="15">
      <c r="X989" s="49"/>
    </row>
    <row r="990" spans="5:24" ht="15">
      <c r="X990" s="49"/>
    </row>
    <row r="991" spans="5:24" ht="15">
      <c r="X991" s="49"/>
    </row>
    <row r="992" spans="5:24" ht="15">
      <c r="X992" s="49"/>
    </row>
    <row r="993" spans="24:24" ht="15">
      <c r="X993" s="49"/>
    </row>
    <row r="994" spans="24:24" ht="15">
      <c r="X994" s="49"/>
    </row>
    <row r="995" spans="24:24" ht="15">
      <c r="X995" s="49"/>
    </row>
    <row r="996" spans="24:24" ht="15">
      <c r="X996" s="49"/>
    </row>
    <row r="997" spans="24:24" ht="15">
      <c r="X997" s="49"/>
    </row>
    <row r="998" spans="24:24" ht="15">
      <c r="X998" s="49"/>
    </row>
    <row r="999" spans="24:24" ht="15">
      <c r="X999" s="49"/>
    </row>
    <row r="1000" spans="24:24" ht="15">
      <c r="X1000" s="49"/>
    </row>
    <row r="1001" spans="24:24" ht="15">
      <c r="X1001" s="49"/>
    </row>
    <row r="1002" spans="24:24" ht="15">
      <c r="X1002" s="49"/>
    </row>
    <row r="1003" spans="24:24" ht="15">
      <c r="X1003" s="49"/>
    </row>
    <row r="1004" spans="24:24" ht="15">
      <c r="X1004" s="49"/>
    </row>
    <row r="1005" spans="24:24" ht="15">
      <c r="X1005" s="49"/>
    </row>
    <row r="1006" spans="24:24" ht="15">
      <c r="X1006" s="49"/>
    </row>
    <row r="1007" spans="24:24" ht="15">
      <c r="X1007" s="49"/>
    </row>
    <row r="1008" spans="24:24" ht="15">
      <c r="X1008" s="49"/>
    </row>
    <row r="1009" spans="24:24" ht="15">
      <c r="X1009" s="49"/>
    </row>
    <row r="1010" spans="24:24" ht="15">
      <c r="X1010" s="49"/>
    </row>
    <row r="1011" spans="24:24" ht="15">
      <c r="X1011" s="49"/>
    </row>
    <row r="1012" spans="24:24" ht="15">
      <c r="X1012" s="49"/>
    </row>
    <row r="1013" spans="24:24" ht="15">
      <c r="X1013" s="49"/>
    </row>
    <row r="1014" spans="24:24" ht="15">
      <c r="X1014" s="49"/>
    </row>
    <row r="1015" spans="24:24" ht="15">
      <c r="X1015" s="49"/>
    </row>
    <row r="1016" spans="24:24" ht="15">
      <c r="X1016" s="49"/>
    </row>
    <row r="1017" spans="24:24" ht="15">
      <c r="X1017" s="49"/>
    </row>
    <row r="1018" spans="24:24" ht="15">
      <c r="X1018" s="49"/>
    </row>
    <row r="1019" spans="24:24" ht="15">
      <c r="X1019" s="49"/>
    </row>
    <row r="1020" spans="24:24" ht="15">
      <c r="X1020" s="49"/>
    </row>
    <row r="1021" spans="24:24" ht="15">
      <c r="X1021" s="49"/>
    </row>
    <row r="1022" spans="24:24" ht="15">
      <c r="X1022" s="49"/>
    </row>
    <row r="1023" spans="24:24" ht="15">
      <c r="X1023" s="49"/>
    </row>
    <row r="1024" spans="24:24" ht="15">
      <c r="X1024" s="49"/>
    </row>
    <row r="1025" spans="24:24" ht="15">
      <c r="X1025" s="49"/>
    </row>
    <row r="1026" spans="24:24" ht="15">
      <c r="X1026" s="49"/>
    </row>
    <row r="1027" spans="24:24" ht="15">
      <c r="X1027" s="49"/>
    </row>
    <row r="1028" spans="24:24" ht="15">
      <c r="X1028" s="49"/>
    </row>
    <row r="1029" spans="24:24" ht="15">
      <c r="X1029" s="49"/>
    </row>
    <row r="1030" spans="24:24" ht="15">
      <c r="X1030" s="49"/>
    </row>
    <row r="1031" spans="24:24" ht="15">
      <c r="X1031" s="49"/>
    </row>
    <row r="1032" spans="24:24" ht="15">
      <c r="X1032" s="49"/>
    </row>
    <row r="1033" spans="24:24" ht="15">
      <c r="X1033" s="49"/>
    </row>
    <row r="1034" spans="24:24" ht="15">
      <c r="X1034" s="49"/>
    </row>
    <row r="1035" spans="24:24" ht="15">
      <c r="X1035" s="49"/>
    </row>
    <row r="1036" spans="24:24" ht="15">
      <c r="X1036" s="49"/>
    </row>
    <row r="1037" spans="24:24" ht="15">
      <c r="X1037" s="49"/>
    </row>
    <row r="1038" spans="24:24" ht="15">
      <c r="X1038" s="49"/>
    </row>
    <row r="1039" spans="24:24" ht="15">
      <c r="X1039" s="49"/>
    </row>
    <row r="1040" spans="24:24" ht="15">
      <c r="X1040" s="49"/>
    </row>
    <row r="1041" spans="24:24" ht="15">
      <c r="X1041" s="49"/>
    </row>
    <row r="1042" spans="24:24" ht="15">
      <c r="X1042" s="49"/>
    </row>
    <row r="1043" spans="24:24" ht="15">
      <c r="X1043" s="49"/>
    </row>
    <row r="1044" spans="24:24" ht="15">
      <c r="X1044" s="49"/>
    </row>
    <row r="1045" spans="24:24" ht="15">
      <c r="X1045" s="49"/>
    </row>
    <row r="1046" spans="24:24" ht="15">
      <c r="X1046" s="49"/>
    </row>
    <row r="1047" spans="24:24" ht="15">
      <c r="X1047" s="49"/>
    </row>
    <row r="1048" spans="24:24" ht="15">
      <c r="X1048" s="49"/>
    </row>
    <row r="1049" spans="24:24" ht="15">
      <c r="X1049" s="49"/>
    </row>
    <row r="1050" spans="24:24" ht="15">
      <c r="X1050" s="49"/>
    </row>
    <row r="1051" spans="24:24" ht="15">
      <c r="X1051" s="49"/>
    </row>
    <row r="1052" spans="24:24" ht="15">
      <c r="X1052" s="49"/>
    </row>
    <row r="1053" spans="24:24" ht="15">
      <c r="X1053" s="49"/>
    </row>
    <row r="1054" spans="24:24" ht="15">
      <c r="X1054" s="49"/>
    </row>
    <row r="1055" spans="24:24" ht="15">
      <c r="X1055" s="49"/>
    </row>
    <row r="1056" spans="24:24" ht="15">
      <c r="X1056" s="49"/>
    </row>
    <row r="1057" spans="24:24" ht="15">
      <c r="X1057" s="49"/>
    </row>
    <row r="1058" spans="24:24" ht="15">
      <c r="X1058" s="49"/>
    </row>
    <row r="1059" spans="24:24" ht="15">
      <c r="X1059" s="49"/>
    </row>
    <row r="1060" spans="24:24" ht="15">
      <c r="X1060" s="49"/>
    </row>
    <row r="1061" spans="24:24" ht="15">
      <c r="X1061" s="49"/>
    </row>
    <row r="1062" spans="24:24" ht="15">
      <c r="X1062" s="49"/>
    </row>
    <row r="1063" spans="24:24" ht="15">
      <c r="X1063" s="49"/>
    </row>
    <row r="1064" spans="24:24" ht="15">
      <c r="X1064" s="49"/>
    </row>
    <row r="1065" spans="24:24" ht="15">
      <c r="X1065" s="49"/>
    </row>
    <row r="1066" spans="24:24" ht="15">
      <c r="X1066" s="49"/>
    </row>
    <row r="1067" spans="24:24" ht="15">
      <c r="X1067" s="49"/>
    </row>
    <row r="1068" spans="24:24" ht="15">
      <c r="X1068" s="49"/>
    </row>
    <row r="1069" spans="24:24" ht="15">
      <c r="X1069" s="49"/>
    </row>
    <row r="1070" spans="24:24" ht="15">
      <c r="X1070" s="49"/>
    </row>
    <row r="1071" spans="24:24" ht="15">
      <c r="X1071" s="49"/>
    </row>
    <row r="1072" spans="24:24" ht="15">
      <c r="X1072" s="49"/>
    </row>
    <row r="1073" spans="24:24" ht="15">
      <c r="X1073" s="49"/>
    </row>
    <row r="1074" spans="24:24" ht="15">
      <c r="X1074" s="49"/>
    </row>
    <row r="1075" spans="24:24" ht="15">
      <c r="X1075" s="49"/>
    </row>
    <row r="1076" spans="24:24" ht="15">
      <c r="X1076" s="49"/>
    </row>
    <row r="1077" spans="24:24" ht="15">
      <c r="X1077" s="49"/>
    </row>
    <row r="1078" spans="24:24" ht="15">
      <c r="X1078" s="49"/>
    </row>
    <row r="1079" spans="24:24" ht="15">
      <c r="X1079" s="49"/>
    </row>
    <row r="1080" spans="24:24" ht="15">
      <c r="X1080" s="49"/>
    </row>
    <row r="1081" spans="24:24" ht="15">
      <c r="X1081" s="49"/>
    </row>
    <row r="1082" spans="24:24" ht="15">
      <c r="X1082" s="49"/>
    </row>
    <row r="1083" spans="24:24" ht="15">
      <c r="X1083" s="49"/>
    </row>
    <row r="1084" spans="24:24" ht="15">
      <c r="X1084" s="49"/>
    </row>
    <row r="1085" spans="24:24" ht="15">
      <c r="X1085" s="49"/>
    </row>
    <row r="1086" spans="24:24" ht="15">
      <c r="X1086" s="49"/>
    </row>
    <row r="1087" spans="24:24" ht="15">
      <c r="X1087" s="49"/>
    </row>
    <row r="1088" spans="24:24" ht="15">
      <c r="X1088" s="49"/>
    </row>
    <row r="1089" spans="24:24" ht="15">
      <c r="X1089" s="49"/>
    </row>
    <row r="1090" spans="24:24" ht="15">
      <c r="X1090" s="49"/>
    </row>
    <row r="1091" spans="24:24" ht="15">
      <c r="X1091" s="49"/>
    </row>
    <row r="1092" spans="24:24" ht="15">
      <c r="X1092" s="49"/>
    </row>
    <row r="1093" spans="24:24" ht="15">
      <c r="X1093" s="49"/>
    </row>
    <row r="1094" spans="24:24" ht="15">
      <c r="X1094" s="49"/>
    </row>
    <row r="1095" spans="24:24" ht="15">
      <c r="X1095" s="49"/>
    </row>
    <row r="1096" spans="24:24" ht="15">
      <c r="X1096" s="49"/>
    </row>
    <row r="1097" spans="24:24" ht="15">
      <c r="X1097" s="49"/>
    </row>
    <row r="1098" spans="24:24" ht="15">
      <c r="X1098" s="49"/>
    </row>
    <row r="1099" spans="24:24" ht="15">
      <c r="X1099" s="49"/>
    </row>
    <row r="1100" spans="24:24" ht="15">
      <c r="X1100" s="49"/>
    </row>
    <row r="1101" spans="24:24" ht="15">
      <c r="X1101" s="49"/>
    </row>
    <row r="1102" spans="24:24" ht="15">
      <c r="X1102" s="49"/>
    </row>
    <row r="1103" spans="24:24" ht="15">
      <c r="X1103" s="49"/>
    </row>
    <row r="1104" spans="24:24" ht="15">
      <c r="X1104" s="49"/>
    </row>
    <row r="1105" spans="24:24" ht="15">
      <c r="X1105" s="49"/>
    </row>
    <row r="1106" spans="24:24" ht="15">
      <c r="X1106" s="49"/>
    </row>
    <row r="1107" spans="24:24" ht="15">
      <c r="X1107" s="49"/>
    </row>
    <row r="1108" spans="24:24" ht="15">
      <c r="X1108" s="49"/>
    </row>
    <row r="1109" spans="24:24" ht="15">
      <c r="X1109" s="49"/>
    </row>
    <row r="1110" spans="24:24" ht="15">
      <c r="X1110" s="49"/>
    </row>
    <row r="1111" spans="24:24" ht="15">
      <c r="X1111" s="49"/>
    </row>
    <row r="1112" spans="24:24" ht="15">
      <c r="X1112" s="49"/>
    </row>
    <row r="1113" spans="24:24" ht="15">
      <c r="X1113" s="49"/>
    </row>
    <row r="1114" spans="24:24" ht="15">
      <c r="X1114" s="49"/>
    </row>
    <row r="1115" spans="24:24" ht="15">
      <c r="X1115" s="49"/>
    </row>
    <row r="1116" spans="24:24" ht="15">
      <c r="X1116" s="49"/>
    </row>
    <row r="1117" spans="24:24" ht="15">
      <c r="X1117" s="49"/>
    </row>
    <row r="1118" spans="24:24" ht="15">
      <c r="X1118" s="49"/>
    </row>
    <row r="1119" spans="24:24" ht="15">
      <c r="X1119" s="49"/>
    </row>
    <row r="1120" spans="24:24" ht="15">
      <c r="X1120" s="49"/>
    </row>
    <row r="1121" spans="24:24" ht="15">
      <c r="X1121" s="49"/>
    </row>
    <row r="1122" spans="24:24" ht="15">
      <c r="X1122" s="49"/>
    </row>
    <row r="1123" spans="24:24" ht="15">
      <c r="X1123" s="49"/>
    </row>
    <row r="1124" spans="24:24" ht="15">
      <c r="X1124" s="49"/>
    </row>
    <row r="1125" spans="24:24" ht="15">
      <c r="X1125" s="49"/>
    </row>
    <row r="1126" spans="24:24" ht="15">
      <c r="X1126" s="49"/>
    </row>
    <row r="1127" spans="24:24" ht="15">
      <c r="X1127" s="49"/>
    </row>
    <row r="1128" spans="24:24" ht="15">
      <c r="X1128" s="49"/>
    </row>
    <row r="1129" spans="24:24" ht="15">
      <c r="X1129" s="49"/>
    </row>
    <row r="1130" spans="24:24" ht="15">
      <c r="X1130" s="49"/>
    </row>
    <row r="1131" spans="24:24" ht="15">
      <c r="X1131" s="49"/>
    </row>
    <row r="1132" spans="24:24" ht="15">
      <c r="X1132" s="49"/>
    </row>
    <row r="1133" spans="24:24" ht="15">
      <c r="X1133" s="49"/>
    </row>
    <row r="1134" spans="24:24" ht="15">
      <c r="X1134" s="49"/>
    </row>
    <row r="1135" spans="24:24" ht="15">
      <c r="X1135" s="49"/>
    </row>
    <row r="1136" spans="24:24" ht="15">
      <c r="X1136" s="49"/>
    </row>
    <row r="1137" spans="24:24" ht="15">
      <c r="X1137" s="49"/>
    </row>
    <row r="1138" spans="24:24" ht="15">
      <c r="X1138" s="49"/>
    </row>
    <row r="1139" spans="24:24" ht="15">
      <c r="X1139" s="49"/>
    </row>
    <row r="1140" spans="24:24" ht="15">
      <c r="X1140" s="49"/>
    </row>
    <row r="1141" spans="24:24" ht="15">
      <c r="X1141" s="49"/>
    </row>
    <row r="1142" spans="24:24" ht="15">
      <c r="X1142" s="49"/>
    </row>
    <row r="1143" spans="24:24" ht="15">
      <c r="X1143" s="49"/>
    </row>
    <row r="1144" spans="24:24" ht="15">
      <c r="X1144" s="49"/>
    </row>
    <row r="1145" spans="24:24" ht="15">
      <c r="X1145" s="49"/>
    </row>
    <row r="1146" spans="24:24" ht="15">
      <c r="X1146" s="49"/>
    </row>
    <row r="1147" spans="24:24" ht="15">
      <c r="X1147" s="49"/>
    </row>
    <row r="1148" spans="24:24" ht="15">
      <c r="X1148" s="49"/>
    </row>
    <row r="1149" spans="24:24" ht="15">
      <c r="X1149" s="49"/>
    </row>
    <row r="1150" spans="24:24" ht="15">
      <c r="X1150" s="49"/>
    </row>
    <row r="1151" spans="24:24" ht="15">
      <c r="X1151" s="49"/>
    </row>
    <row r="1152" spans="24:24" ht="15">
      <c r="X1152" s="49"/>
    </row>
    <row r="1153" spans="24:24" ht="15">
      <c r="X1153" s="49"/>
    </row>
    <row r="1154" spans="24:24" ht="15">
      <c r="X1154" s="49"/>
    </row>
    <row r="1155" spans="24:24" ht="15">
      <c r="X1155" s="49"/>
    </row>
    <row r="1156" spans="24:24" ht="15">
      <c r="X1156" s="49"/>
    </row>
    <row r="1157" spans="24:24" ht="15">
      <c r="X1157" s="49"/>
    </row>
    <row r="1158" spans="24:24" ht="15">
      <c r="X1158" s="49"/>
    </row>
    <row r="1159" spans="24:24" ht="15">
      <c r="X1159" s="49"/>
    </row>
    <row r="1160" spans="24:24" ht="15">
      <c r="X1160" s="49"/>
    </row>
    <row r="1161" spans="24:24" ht="15">
      <c r="X1161" s="49"/>
    </row>
    <row r="1162" spans="24:24" ht="15">
      <c r="X1162" s="49"/>
    </row>
    <row r="1163" spans="24:24" ht="15">
      <c r="X1163" s="49"/>
    </row>
    <row r="1164" spans="24:24" ht="15">
      <c r="X1164" s="49"/>
    </row>
    <row r="1165" spans="24:24" ht="15">
      <c r="X1165" s="49"/>
    </row>
    <row r="1166" spans="24:24" ht="15">
      <c r="X1166" s="49"/>
    </row>
    <row r="1167" spans="24:24" ht="15">
      <c r="X1167" s="49"/>
    </row>
    <row r="1168" spans="24:24" ht="15">
      <c r="X1168" s="49"/>
    </row>
    <row r="1169" spans="24:24" ht="15">
      <c r="X1169" s="49"/>
    </row>
    <row r="1170" spans="24:24" ht="15">
      <c r="X1170" s="49"/>
    </row>
    <row r="1171" spans="24:24" ht="15">
      <c r="X1171" s="49"/>
    </row>
    <row r="1172" spans="24:24" ht="15">
      <c r="X1172" s="49"/>
    </row>
    <row r="1173" spans="24:24" ht="15">
      <c r="X1173" s="49"/>
    </row>
    <row r="1174" spans="24:24" ht="15">
      <c r="X1174" s="49"/>
    </row>
    <row r="1175" spans="24:24" ht="15">
      <c r="X1175" s="49"/>
    </row>
    <row r="1176" spans="24:24" ht="15">
      <c r="X1176" s="49"/>
    </row>
    <row r="1177" spans="24:24" ht="15">
      <c r="X1177" s="49"/>
    </row>
    <row r="1178" spans="24:24" ht="15">
      <c r="X1178" s="49"/>
    </row>
    <row r="1179" spans="24:24" ht="15">
      <c r="X1179" s="49"/>
    </row>
    <row r="1180" spans="24:24" ht="15">
      <c r="X1180" s="49"/>
    </row>
    <row r="1181" spans="24:24" ht="15">
      <c r="X1181" s="49"/>
    </row>
    <row r="1182" spans="24:24" ht="15">
      <c r="X1182" s="49"/>
    </row>
    <row r="1183" spans="24:24" ht="15">
      <c r="X1183" s="49"/>
    </row>
    <row r="1184" spans="24:24" ht="15">
      <c r="X1184" s="49"/>
    </row>
    <row r="1185" spans="24:24" ht="15">
      <c r="X1185" s="49"/>
    </row>
    <row r="1186" spans="24:24" ht="15">
      <c r="X1186" s="49"/>
    </row>
    <row r="1187" spans="24:24" ht="15">
      <c r="X1187" s="49"/>
    </row>
    <row r="1188" spans="24:24" ht="15">
      <c r="X1188" s="49"/>
    </row>
    <row r="1189" spans="24:24" ht="15">
      <c r="X1189" s="49"/>
    </row>
    <row r="1190" spans="24:24" ht="15">
      <c r="X1190" s="49"/>
    </row>
    <row r="1191" spans="24:24" ht="15">
      <c r="X1191" s="49"/>
    </row>
    <row r="1192" spans="24:24" ht="15">
      <c r="X1192" s="49"/>
    </row>
    <row r="1193" spans="24:24" ht="15">
      <c r="X1193" s="49"/>
    </row>
    <row r="1194" spans="24:24" ht="15">
      <c r="X1194" s="49"/>
    </row>
    <row r="1195" spans="24:24" ht="15">
      <c r="X1195" s="49"/>
    </row>
    <row r="1196" spans="24:24" ht="15">
      <c r="X1196" s="49"/>
    </row>
    <row r="1197" spans="24:24" ht="15">
      <c r="X1197" s="49"/>
    </row>
    <row r="1198" spans="24:24" ht="15">
      <c r="X1198" s="49"/>
    </row>
    <row r="1199" spans="24:24" ht="15">
      <c r="X1199" s="49"/>
    </row>
    <row r="1200" spans="24:24" ht="15">
      <c r="X1200" s="49"/>
    </row>
    <row r="1201" spans="24:24" ht="15">
      <c r="X1201" s="49"/>
    </row>
    <row r="1202" spans="24:24" ht="15">
      <c r="X1202" s="49"/>
    </row>
    <row r="1203" spans="24:24" ht="15">
      <c r="X1203" s="49"/>
    </row>
    <row r="1204" spans="24:24" ht="15">
      <c r="X1204" s="49"/>
    </row>
    <row r="1205" spans="24:24" ht="15">
      <c r="X1205" s="49"/>
    </row>
    <row r="1206" spans="24:24" ht="15">
      <c r="X1206" s="49"/>
    </row>
    <row r="1207" spans="24:24" ht="15">
      <c r="X1207" s="49"/>
    </row>
    <row r="1208" spans="24:24" ht="15">
      <c r="X1208" s="49"/>
    </row>
    <row r="1209" spans="24:24" ht="15">
      <c r="X1209" s="49"/>
    </row>
    <row r="1210" spans="24:24" ht="15">
      <c r="X1210" s="49"/>
    </row>
    <row r="1211" spans="24:24" ht="15">
      <c r="X1211" s="49"/>
    </row>
    <row r="1212" spans="24:24" ht="15">
      <c r="X1212" s="49"/>
    </row>
    <row r="1213" spans="24:24" ht="15">
      <c r="X1213" s="49"/>
    </row>
    <row r="1214" spans="24:24" ht="15">
      <c r="X1214" s="49"/>
    </row>
    <row r="1215" spans="24:24" ht="15">
      <c r="X1215" s="49"/>
    </row>
    <row r="1216" spans="24:24" ht="15">
      <c r="X1216" s="49"/>
    </row>
    <row r="1217" spans="24:24" ht="15">
      <c r="X1217" s="49"/>
    </row>
    <row r="1218" spans="24:24" ht="15">
      <c r="X1218" s="49"/>
    </row>
    <row r="1219" spans="24:24" ht="15">
      <c r="X1219" s="49"/>
    </row>
    <row r="1220" spans="24:24" ht="15">
      <c r="X1220" s="49"/>
    </row>
    <row r="1221" spans="24:24" ht="15">
      <c r="X1221" s="49"/>
    </row>
    <row r="1222" spans="24:24" ht="15">
      <c r="X1222" s="49"/>
    </row>
    <row r="1223" spans="24:24" ht="15">
      <c r="X1223" s="49"/>
    </row>
    <row r="1224" spans="24:24" ht="15">
      <c r="X1224" s="49"/>
    </row>
    <row r="1225" spans="24:24" ht="15">
      <c r="X1225" s="49"/>
    </row>
    <row r="1226" spans="24:24" ht="15">
      <c r="X1226" s="49"/>
    </row>
    <row r="1227" spans="24:24" ht="15">
      <c r="X1227" s="49"/>
    </row>
    <row r="1228" spans="24:24" ht="15">
      <c r="X1228" s="49"/>
    </row>
    <row r="1229" spans="24:24" ht="15">
      <c r="X1229" s="49"/>
    </row>
    <row r="1230" spans="24:24" ht="15">
      <c r="X1230" s="49"/>
    </row>
    <row r="1231" spans="24:24" ht="15">
      <c r="X1231" s="49"/>
    </row>
    <row r="1232" spans="24:24" ht="15">
      <c r="X1232" s="49"/>
    </row>
    <row r="1233" spans="24:24" ht="15">
      <c r="X1233" s="49"/>
    </row>
    <row r="1234" spans="24:24" ht="15">
      <c r="X1234" s="49"/>
    </row>
    <row r="1235" spans="24:24" ht="15">
      <c r="X1235" s="49"/>
    </row>
    <row r="1236" spans="24:24" ht="15">
      <c r="X1236" s="49"/>
    </row>
    <row r="1237" spans="24:24" ht="15">
      <c r="X1237" s="49"/>
    </row>
    <row r="1238" spans="24:24" ht="15">
      <c r="X1238" s="49"/>
    </row>
    <row r="1239" spans="24:24" ht="15">
      <c r="X1239" s="49"/>
    </row>
    <row r="1240" spans="24:24" ht="15">
      <c r="X1240" s="49"/>
    </row>
    <row r="1241" spans="24:24" ht="15">
      <c r="X1241" s="49"/>
    </row>
    <row r="1242" spans="24:24" ht="15">
      <c r="X1242" s="49"/>
    </row>
    <row r="1243" spans="24:24" ht="15">
      <c r="X1243" s="49"/>
    </row>
    <row r="1244" spans="24:24" ht="15">
      <c r="X1244" s="49"/>
    </row>
    <row r="1245" spans="24:24" ht="15">
      <c r="X1245" s="49"/>
    </row>
    <row r="1246" spans="24:24" ht="15">
      <c r="X1246" s="49"/>
    </row>
    <row r="1247" spans="24:24" ht="15">
      <c r="X1247" s="49"/>
    </row>
    <row r="1248" spans="24:24" ht="15">
      <c r="X1248" s="49"/>
    </row>
    <row r="1249" spans="24:24" ht="15">
      <c r="X1249" s="49"/>
    </row>
    <row r="1250" spans="24:24" ht="15">
      <c r="X1250" s="49"/>
    </row>
    <row r="1251" spans="24:24" ht="15">
      <c r="X1251" s="49"/>
    </row>
    <row r="1252" spans="24:24" ht="15">
      <c r="X1252" s="49"/>
    </row>
    <row r="1253" spans="24:24" ht="15">
      <c r="X1253" s="49"/>
    </row>
    <row r="1254" spans="24:24" ht="15">
      <c r="X1254" s="49"/>
    </row>
    <row r="1255" spans="24:24" ht="15">
      <c r="X1255" s="49"/>
    </row>
    <row r="1256" spans="24:24" ht="15">
      <c r="X1256" s="49"/>
    </row>
    <row r="1257" spans="24:24" ht="15">
      <c r="X1257" s="49"/>
    </row>
    <row r="1258" spans="24:24" ht="15">
      <c r="X1258" s="49"/>
    </row>
    <row r="1259" spans="24:24" ht="15">
      <c r="X1259" s="49"/>
    </row>
    <row r="1260" spans="24:24" ht="15">
      <c r="X1260" s="49"/>
    </row>
    <row r="1261" spans="24:24" ht="15">
      <c r="X1261" s="49"/>
    </row>
    <row r="1262" spans="24:24" ht="15">
      <c r="X1262" s="49"/>
    </row>
    <row r="1263" spans="24:24" ht="15">
      <c r="X1263" s="49"/>
    </row>
    <row r="1264" spans="24:24" ht="15">
      <c r="X1264" s="49"/>
    </row>
  </sheetData>
  <autoFilter ref="B3:AC1264"/>
  <mergeCells count="3">
    <mergeCell ref="B2:P2"/>
    <mergeCell ref="R2:T2"/>
    <mergeCell ref="V2:AC2"/>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3"/>
  <sheetViews>
    <sheetView showGridLines="0" topLeftCell="A31" workbookViewId="0">
      <selection activeCell="K38" sqref="K38"/>
    </sheetView>
  </sheetViews>
  <sheetFormatPr defaultColWidth="12.5703125" defaultRowHeight="15.75" customHeight="1"/>
  <cols>
    <col min="1" max="1" width="4" customWidth="1"/>
    <col min="3" max="4" width="25.7109375" customWidth="1"/>
    <col min="7" max="7" width="17.5703125" customWidth="1"/>
  </cols>
  <sheetData>
    <row r="1" spans="1:9" ht="15">
      <c r="A1" s="48"/>
      <c r="B1" s="48"/>
      <c r="C1" s="48"/>
      <c r="D1" s="48"/>
      <c r="E1" s="48"/>
      <c r="F1" s="48"/>
      <c r="G1" s="48"/>
      <c r="H1" s="48"/>
      <c r="I1" s="48"/>
    </row>
    <row r="2" spans="1:9" ht="15">
      <c r="A2" s="48"/>
      <c r="B2" s="204" t="s">
        <v>651</v>
      </c>
      <c r="C2" s="195"/>
      <c r="D2" s="195"/>
      <c r="E2" s="195"/>
      <c r="F2" s="195"/>
      <c r="G2" s="195"/>
      <c r="H2" s="195"/>
      <c r="I2" s="196"/>
    </row>
    <row r="3" spans="1:9" ht="45">
      <c r="A3" s="48"/>
      <c r="B3" s="140" t="s">
        <v>26</v>
      </c>
      <c r="C3" s="111" t="s">
        <v>652</v>
      </c>
      <c r="D3" s="113" t="s">
        <v>653</v>
      </c>
      <c r="E3" s="111" t="s">
        <v>623</v>
      </c>
      <c r="F3" s="113" t="s">
        <v>639</v>
      </c>
      <c r="G3" s="113" t="s">
        <v>640</v>
      </c>
      <c r="H3" s="111" t="s">
        <v>128</v>
      </c>
      <c r="I3" s="112" t="s">
        <v>175</v>
      </c>
    </row>
    <row r="4" spans="1:9" ht="15.75" customHeight="1">
      <c r="A4" s="49"/>
      <c r="B4" s="114" t="s">
        <v>130</v>
      </c>
      <c r="C4" s="97" t="s">
        <v>654</v>
      </c>
      <c r="D4" s="97" t="s">
        <v>654</v>
      </c>
      <c r="E4" s="175">
        <f t="shared" ref="E4:E39" si="0">IF(C4=D4, 1, 0)</f>
        <v>1</v>
      </c>
      <c r="F4" s="176">
        <f t="shared" ref="F4:F39" si="1">IF(AND((E4=0), OR((C4="Neither satisfied nor dissatisfied"), D4="Neither satisfied nor dissatisfied")), 1, 0)</f>
        <v>0</v>
      </c>
      <c r="G4" s="177">
        <f t="shared" ref="G4:G39" si="2">IF(AND((E4=0), AND((C4&lt;&gt;"Neither satisfied nor dissatisfied"), D4&lt;&gt;"Neither satisfied nor dissatisfied")), 1, 0)</f>
        <v>0</v>
      </c>
      <c r="H4" s="65">
        <v>1</v>
      </c>
      <c r="I4" s="66" t="s">
        <v>183</v>
      </c>
    </row>
    <row r="5" spans="1:9" ht="15.75" customHeight="1">
      <c r="A5" s="49"/>
      <c r="B5" s="120" t="s">
        <v>132</v>
      </c>
      <c r="C5" s="49" t="s">
        <v>655</v>
      </c>
      <c r="D5" s="49" t="s">
        <v>656</v>
      </c>
      <c r="E5" s="118">
        <f t="shared" si="0"/>
        <v>0</v>
      </c>
      <c r="F5" s="178">
        <f t="shared" si="1"/>
        <v>1</v>
      </c>
      <c r="G5" s="179">
        <f t="shared" si="2"/>
        <v>0</v>
      </c>
      <c r="H5" s="27">
        <v>2</v>
      </c>
      <c r="I5" s="71" t="s">
        <v>183</v>
      </c>
    </row>
    <row r="6" spans="1:9" ht="15.75" customHeight="1">
      <c r="A6" s="49"/>
      <c r="B6" s="120" t="s">
        <v>133</v>
      </c>
      <c r="C6" s="49" t="s">
        <v>655</v>
      </c>
      <c r="D6" s="49" t="s">
        <v>656</v>
      </c>
      <c r="E6" s="118">
        <f t="shared" si="0"/>
        <v>0</v>
      </c>
      <c r="F6" s="178">
        <f t="shared" si="1"/>
        <v>1</v>
      </c>
      <c r="G6" s="179">
        <f t="shared" si="2"/>
        <v>0</v>
      </c>
      <c r="H6" s="27">
        <v>3</v>
      </c>
      <c r="I6" s="71" t="s">
        <v>185</v>
      </c>
    </row>
    <row r="7" spans="1:9" ht="15.75" customHeight="1">
      <c r="A7" s="49"/>
      <c r="B7" s="120" t="s">
        <v>134</v>
      </c>
      <c r="C7" s="50" t="s">
        <v>654</v>
      </c>
      <c r="D7" s="49" t="s">
        <v>656</v>
      </c>
      <c r="E7" s="118">
        <f t="shared" si="0"/>
        <v>0</v>
      </c>
      <c r="F7" s="178">
        <f t="shared" si="1"/>
        <v>1</v>
      </c>
      <c r="G7" s="179">
        <f t="shared" si="2"/>
        <v>0</v>
      </c>
      <c r="H7" s="27">
        <v>4</v>
      </c>
      <c r="I7" s="71" t="s">
        <v>183</v>
      </c>
    </row>
    <row r="8" spans="1:9" ht="15.75" customHeight="1">
      <c r="A8" s="49"/>
      <c r="B8" s="120" t="s">
        <v>135</v>
      </c>
      <c r="C8" s="49" t="s">
        <v>655</v>
      </c>
      <c r="D8" s="49" t="s">
        <v>654</v>
      </c>
      <c r="E8" s="118">
        <f t="shared" si="0"/>
        <v>0</v>
      </c>
      <c r="F8" s="178">
        <f t="shared" si="1"/>
        <v>0</v>
      </c>
      <c r="G8" s="179">
        <f t="shared" si="2"/>
        <v>1</v>
      </c>
      <c r="H8" s="27">
        <v>1</v>
      </c>
      <c r="I8" s="71" t="s">
        <v>185</v>
      </c>
    </row>
    <row r="9" spans="1:9" ht="15.75" customHeight="1">
      <c r="A9" s="49"/>
      <c r="B9" s="120" t="s">
        <v>136</v>
      </c>
      <c r="C9" s="49" t="s">
        <v>655</v>
      </c>
      <c r="D9" s="49" t="s">
        <v>654</v>
      </c>
      <c r="E9" s="118">
        <f t="shared" si="0"/>
        <v>0</v>
      </c>
      <c r="F9" s="178">
        <f t="shared" si="1"/>
        <v>0</v>
      </c>
      <c r="G9" s="179">
        <f t="shared" si="2"/>
        <v>1</v>
      </c>
      <c r="H9" s="27">
        <v>2</v>
      </c>
      <c r="I9" s="71" t="s">
        <v>185</v>
      </c>
    </row>
    <row r="10" spans="1:9" ht="15.75" customHeight="1">
      <c r="A10" s="49"/>
      <c r="B10" s="120" t="s">
        <v>137</v>
      </c>
      <c r="C10" s="49" t="s">
        <v>654</v>
      </c>
      <c r="D10" s="49" t="s">
        <v>654</v>
      </c>
      <c r="E10" s="118">
        <f t="shared" si="0"/>
        <v>1</v>
      </c>
      <c r="F10" s="178">
        <f t="shared" si="1"/>
        <v>0</v>
      </c>
      <c r="G10" s="179">
        <f t="shared" si="2"/>
        <v>0</v>
      </c>
      <c r="H10" s="27">
        <v>3</v>
      </c>
      <c r="I10" s="71" t="s">
        <v>183</v>
      </c>
    </row>
    <row r="11" spans="1:9" ht="15.75" customHeight="1">
      <c r="A11" s="49"/>
      <c r="B11" s="120" t="s">
        <v>138</v>
      </c>
      <c r="C11" s="49" t="s">
        <v>654</v>
      </c>
      <c r="D11" s="49" t="s">
        <v>656</v>
      </c>
      <c r="E11" s="118">
        <f t="shared" si="0"/>
        <v>0</v>
      </c>
      <c r="F11" s="178">
        <f t="shared" si="1"/>
        <v>1</v>
      </c>
      <c r="G11" s="179">
        <f t="shared" si="2"/>
        <v>0</v>
      </c>
      <c r="H11" s="27">
        <v>4</v>
      </c>
      <c r="I11" s="71" t="s">
        <v>183</v>
      </c>
    </row>
    <row r="12" spans="1:9" ht="15.75" customHeight="1">
      <c r="A12" s="49"/>
      <c r="B12" s="120" t="s">
        <v>139</v>
      </c>
      <c r="C12" s="49" t="s">
        <v>656</v>
      </c>
      <c r="D12" s="49" t="s">
        <v>654</v>
      </c>
      <c r="E12" s="118">
        <f t="shared" si="0"/>
        <v>0</v>
      </c>
      <c r="F12" s="178">
        <f t="shared" si="1"/>
        <v>1</v>
      </c>
      <c r="G12" s="179">
        <f t="shared" si="2"/>
        <v>0</v>
      </c>
      <c r="H12" s="27">
        <v>1</v>
      </c>
      <c r="I12" s="71" t="s">
        <v>183</v>
      </c>
    </row>
    <row r="13" spans="1:9" ht="15.75" customHeight="1">
      <c r="A13" s="49"/>
      <c r="B13" s="120" t="s">
        <v>140</v>
      </c>
      <c r="C13" s="50" t="s">
        <v>655</v>
      </c>
      <c r="D13" s="49" t="s">
        <v>656</v>
      </c>
      <c r="E13" s="118">
        <f t="shared" si="0"/>
        <v>0</v>
      </c>
      <c r="F13" s="178">
        <f t="shared" si="1"/>
        <v>1</v>
      </c>
      <c r="G13" s="179">
        <f t="shared" si="2"/>
        <v>0</v>
      </c>
      <c r="H13" s="27">
        <v>2</v>
      </c>
      <c r="I13" s="71" t="s">
        <v>185</v>
      </c>
    </row>
    <row r="14" spans="1:9" ht="15.75" customHeight="1">
      <c r="A14" s="49"/>
      <c r="B14" s="120" t="s">
        <v>141</v>
      </c>
      <c r="C14" s="50" t="s">
        <v>654</v>
      </c>
      <c r="D14" s="49" t="s">
        <v>654</v>
      </c>
      <c r="E14" s="118">
        <f t="shared" si="0"/>
        <v>1</v>
      </c>
      <c r="F14" s="178">
        <f t="shared" si="1"/>
        <v>0</v>
      </c>
      <c r="G14" s="179">
        <f t="shared" si="2"/>
        <v>0</v>
      </c>
      <c r="H14" s="27">
        <v>3</v>
      </c>
      <c r="I14" s="71" t="s">
        <v>183</v>
      </c>
    </row>
    <row r="15" spans="1:9" ht="15.75" customHeight="1">
      <c r="A15" s="49"/>
      <c r="B15" s="120" t="s">
        <v>142</v>
      </c>
      <c r="C15" s="49" t="s">
        <v>654</v>
      </c>
      <c r="D15" s="49" t="s">
        <v>654</v>
      </c>
      <c r="E15" s="118">
        <f t="shared" si="0"/>
        <v>1</v>
      </c>
      <c r="F15" s="178">
        <f t="shared" si="1"/>
        <v>0</v>
      </c>
      <c r="G15" s="179">
        <f t="shared" si="2"/>
        <v>0</v>
      </c>
      <c r="H15" s="27">
        <v>4</v>
      </c>
      <c r="I15" s="71" t="s">
        <v>183</v>
      </c>
    </row>
    <row r="16" spans="1:9" ht="15.75" customHeight="1">
      <c r="A16" s="49"/>
      <c r="B16" s="120" t="s">
        <v>143</v>
      </c>
      <c r="C16" s="49" t="s">
        <v>656</v>
      </c>
      <c r="D16" s="49" t="s">
        <v>656</v>
      </c>
      <c r="E16" s="118">
        <f t="shared" si="0"/>
        <v>1</v>
      </c>
      <c r="F16" s="178">
        <f t="shared" si="1"/>
        <v>0</v>
      </c>
      <c r="G16" s="179">
        <f t="shared" si="2"/>
        <v>0</v>
      </c>
      <c r="H16" s="27">
        <v>1</v>
      </c>
      <c r="I16" s="71" t="s">
        <v>185</v>
      </c>
    </row>
    <row r="17" spans="1:9" ht="15.75" customHeight="1">
      <c r="A17" s="49"/>
      <c r="B17" s="120" t="s">
        <v>144</v>
      </c>
      <c r="C17" s="49" t="s">
        <v>655</v>
      </c>
      <c r="D17" s="49" t="s">
        <v>656</v>
      </c>
      <c r="E17" s="118">
        <f t="shared" si="0"/>
        <v>0</v>
      </c>
      <c r="F17" s="178">
        <f t="shared" si="1"/>
        <v>1</v>
      </c>
      <c r="G17" s="179">
        <f t="shared" si="2"/>
        <v>0</v>
      </c>
      <c r="H17" s="27">
        <v>2</v>
      </c>
      <c r="I17" s="71" t="s">
        <v>185</v>
      </c>
    </row>
    <row r="18" spans="1:9" ht="15.75" customHeight="1">
      <c r="A18" s="49"/>
      <c r="B18" s="120" t="s">
        <v>145</v>
      </c>
      <c r="C18" s="50" t="s">
        <v>654</v>
      </c>
      <c r="D18" s="49" t="s">
        <v>656</v>
      </c>
      <c r="E18" s="118">
        <f t="shared" si="0"/>
        <v>0</v>
      </c>
      <c r="F18" s="178">
        <f t="shared" si="1"/>
        <v>1</v>
      </c>
      <c r="G18" s="179">
        <f t="shared" si="2"/>
        <v>0</v>
      </c>
      <c r="H18" s="27">
        <v>3</v>
      </c>
      <c r="I18" s="71" t="s">
        <v>183</v>
      </c>
    </row>
    <row r="19" spans="1:9" ht="15.75" customHeight="1">
      <c r="A19" s="49"/>
      <c r="B19" s="120" t="s">
        <v>146</v>
      </c>
      <c r="C19" s="49" t="s">
        <v>656</v>
      </c>
      <c r="D19" s="49" t="s">
        <v>656</v>
      </c>
      <c r="E19" s="118">
        <f t="shared" si="0"/>
        <v>1</v>
      </c>
      <c r="F19" s="178">
        <f t="shared" si="1"/>
        <v>0</v>
      </c>
      <c r="G19" s="179">
        <f t="shared" si="2"/>
        <v>0</v>
      </c>
      <c r="H19" s="27">
        <v>4</v>
      </c>
      <c r="I19" s="71" t="s">
        <v>183</v>
      </c>
    </row>
    <row r="20" spans="1:9" ht="15.75" customHeight="1">
      <c r="A20" s="49"/>
      <c r="B20" s="120" t="s">
        <v>147</v>
      </c>
      <c r="C20" s="49" t="s">
        <v>656</v>
      </c>
      <c r="D20" s="49" t="s">
        <v>656</v>
      </c>
      <c r="E20" s="118">
        <f t="shared" si="0"/>
        <v>1</v>
      </c>
      <c r="F20" s="178">
        <f t="shared" si="1"/>
        <v>0</v>
      </c>
      <c r="G20" s="179">
        <f t="shared" si="2"/>
        <v>0</v>
      </c>
      <c r="H20" s="27">
        <v>1</v>
      </c>
      <c r="I20" s="71" t="s">
        <v>185</v>
      </c>
    </row>
    <row r="21" spans="1:9" ht="15.75" customHeight="1">
      <c r="A21" s="49"/>
      <c r="B21" s="120" t="s">
        <v>148</v>
      </c>
      <c r="C21" s="49" t="s">
        <v>655</v>
      </c>
      <c r="D21" s="49" t="s">
        <v>656</v>
      </c>
      <c r="E21" s="118">
        <f t="shared" si="0"/>
        <v>0</v>
      </c>
      <c r="F21" s="178">
        <f t="shared" si="1"/>
        <v>1</v>
      </c>
      <c r="G21" s="179">
        <f t="shared" si="2"/>
        <v>0</v>
      </c>
      <c r="H21" s="27">
        <v>2</v>
      </c>
      <c r="I21" s="71" t="s">
        <v>185</v>
      </c>
    </row>
    <row r="22" spans="1:9" ht="15.75" customHeight="1">
      <c r="A22" s="49"/>
      <c r="B22" s="120" t="s">
        <v>149</v>
      </c>
      <c r="C22" s="49" t="s">
        <v>655</v>
      </c>
      <c r="D22" s="49" t="s">
        <v>656</v>
      </c>
      <c r="E22" s="118">
        <f t="shared" si="0"/>
        <v>0</v>
      </c>
      <c r="F22" s="178">
        <f t="shared" si="1"/>
        <v>1</v>
      </c>
      <c r="G22" s="179">
        <f t="shared" si="2"/>
        <v>0</v>
      </c>
      <c r="H22" s="27">
        <v>3</v>
      </c>
      <c r="I22" s="71" t="s">
        <v>185</v>
      </c>
    </row>
    <row r="23" spans="1:9" ht="15.75" customHeight="1">
      <c r="A23" s="49"/>
      <c r="B23" s="120" t="s">
        <v>150</v>
      </c>
      <c r="C23" s="49" t="s">
        <v>655</v>
      </c>
      <c r="D23" s="49" t="s">
        <v>656</v>
      </c>
      <c r="E23" s="118">
        <f t="shared" si="0"/>
        <v>0</v>
      </c>
      <c r="F23" s="178">
        <f t="shared" si="1"/>
        <v>1</v>
      </c>
      <c r="G23" s="179">
        <f t="shared" si="2"/>
        <v>0</v>
      </c>
      <c r="H23" s="27">
        <v>4</v>
      </c>
      <c r="I23" s="71" t="s">
        <v>185</v>
      </c>
    </row>
    <row r="24" spans="1:9" ht="15.75" customHeight="1">
      <c r="A24" s="49"/>
      <c r="B24" s="120" t="s">
        <v>151</v>
      </c>
      <c r="C24" s="49" t="s">
        <v>654</v>
      </c>
      <c r="D24" s="49" t="s">
        <v>656</v>
      </c>
      <c r="E24" s="118">
        <f t="shared" si="0"/>
        <v>0</v>
      </c>
      <c r="F24" s="178">
        <f t="shared" si="1"/>
        <v>1</v>
      </c>
      <c r="G24" s="179">
        <f t="shared" si="2"/>
        <v>0</v>
      </c>
      <c r="H24" s="27">
        <v>1</v>
      </c>
      <c r="I24" s="71" t="s">
        <v>183</v>
      </c>
    </row>
    <row r="25" spans="1:9" ht="15.75" customHeight="1">
      <c r="A25" s="49"/>
      <c r="B25" s="120" t="s">
        <v>152</v>
      </c>
      <c r="C25" s="49" t="s">
        <v>656</v>
      </c>
      <c r="D25" s="49" t="s">
        <v>656</v>
      </c>
      <c r="E25" s="118">
        <f t="shared" si="0"/>
        <v>1</v>
      </c>
      <c r="F25" s="178">
        <f t="shared" si="1"/>
        <v>0</v>
      </c>
      <c r="G25" s="179">
        <f t="shared" si="2"/>
        <v>0</v>
      </c>
      <c r="H25" s="27">
        <v>2</v>
      </c>
      <c r="I25" s="71" t="s">
        <v>185</v>
      </c>
    </row>
    <row r="26" spans="1:9" ht="15">
      <c r="A26" s="49"/>
      <c r="B26" s="120" t="s">
        <v>153</v>
      </c>
      <c r="C26" s="49" t="s">
        <v>655</v>
      </c>
      <c r="D26" s="49" t="s">
        <v>654</v>
      </c>
      <c r="E26" s="118">
        <f t="shared" si="0"/>
        <v>0</v>
      </c>
      <c r="F26" s="178">
        <f t="shared" si="1"/>
        <v>0</v>
      </c>
      <c r="G26" s="179">
        <f t="shared" si="2"/>
        <v>1</v>
      </c>
      <c r="H26" s="27">
        <v>3</v>
      </c>
      <c r="I26" s="71" t="s">
        <v>185</v>
      </c>
    </row>
    <row r="27" spans="1:9" ht="15">
      <c r="A27" s="49"/>
      <c r="B27" s="120" t="s">
        <v>154</v>
      </c>
      <c r="C27" s="50" t="s">
        <v>654</v>
      </c>
      <c r="D27" s="49" t="s">
        <v>656</v>
      </c>
      <c r="E27" s="118">
        <f t="shared" si="0"/>
        <v>0</v>
      </c>
      <c r="F27" s="178">
        <f t="shared" si="1"/>
        <v>1</v>
      </c>
      <c r="G27" s="179">
        <f t="shared" si="2"/>
        <v>0</v>
      </c>
      <c r="H27" s="27">
        <v>4</v>
      </c>
      <c r="I27" s="71" t="s">
        <v>183</v>
      </c>
    </row>
    <row r="28" spans="1:9" ht="15">
      <c r="A28" s="49"/>
      <c r="B28" s="120" t="s">
        <v>155</v>
      </c>
      <c r="C28" s="49" t="s">
        <v>654</v>
      </c>
      <c r="D28" s="49" t="s">
        <v>654</v>
      </c>
      <c r="E28" s="118">
        <f t="shared" si="0"/>
        <v>1</v>
      </c>
      <c r="F28" s="178">
        <f t="shared" si="1"/>
        <v>0</v>
      </c>
      <c r="G28" s="179">
        <f t="shared" si="2"/>
        <v>0</v>
      </c>
      <c r="H28" s="27">
        <v>1</v>
      </c>
      <c r="I28" s="71" t="s">
        <v>183</v>
      </c>
    </row>
    <row r="29" spans="1:9" ht="15">
      <c r="A29" s="49"/>
      <c r="B29" s="120" t="s">
        <v>156</v>
      </c>
      <c r="C29" s="49" t="s">
        <v>656</v>
      </c>
      <c r="D29" s="49" t="s">
        <v>654</v>
      </c>
      <c r="E29" s="118">
        <f t="shared" si="0"/>
        <v>0</v>
      </c>
      <c r="F29" s="178">
        <f t="shared" si="1"/>
        <v>1</v>
      </c>
      <c r="G29" s="179">
        <f t="shared" si="2"/>
        <v>0</v>
      </c>
      <c r="H29" s="27">
        <v>2</v>
      </c>
      <c r="I29" s="71" t="s">
        <v>183</v>
      </c>
    </row>
    <row r="30" spans="1:9" ht="15">
      <c r="A30" s="49"/>
      <c r="B30" s="120" t="s">
        <v>157</v>
      </c>
      <c r="C30" s="49" t="s">
        <v>654</v>
      </c>
      <c r="D30" s="49" t="s">
        <v>654</v>
      </c>
      <c r="E30" s="118">
        <f t="shared" si="0"/>
        <v>1</v>
      </c>
      <c r="F30" s="178">
        <f t="shared" si="1"/>
        <v>0</v>
      </c>
      <c r="G30" s="179">
        <f t="shared" si="2"/>
        <v>0</v>
      </c>
      <c r="H30" s="27">
        <v>3</v>
      </c>
      <c r="I30" s="71" t="s">
        <v>185</v>
      </c>
    </row>
    <row r="31" spans="1:9" ht="15">
      <c r="A31" s="49"/>
      <c r="B31" s="120" t="s">
        <v>158</v>
      </c>
      <c r="C31" s="49" t="s">
        <v>654</v>
      </c>
      <c r="D31" s="49" t="s">
        <v>654</v>
      </c>
      <c r="E31" s="118">
        <f t="shared" si="0"/>
        <v>1</v>
      </c>
      <c r="F31" s="178">
        <f t="shared" si="1"/>
        <v>0</v>
      </c>
      <c r="G31" s="179">
        <f t="shared" si="2"/>
        <v>0</v>
      </c>
      <c r="H31" s="27">
        <v>4</v>
      </c>
      <c r="I31" s="71" t="s">
        <v>183</v>
      </c>
    </row>
    <row r="32" spans="1:9" ht="15">
      <c r="A32" s="49"/>
      <c r="B32" s="120" t="s">
        <v>159</v>
      </c>
      <c r="C32" s="49" t="s">
        <v>656</v>
      </c>
      <c r="D32" s="49" t="s">
        <v>656</v>
      </c>
      <c r="E32" s="118">
        <f t="shared" si="0"/>
        <v>1</v>
      </c>
      <c r="F32" s="178">
        <f t="shared" si="1"/>
        <v>0</v>
      </c>
      <c r="G32" s="179">
        <f t="shared" si="2"/>
        <v>0</v>
      </c>
      <c r="H32" s="27">
        <v>1</v>
      </c>
      <c r="I32" s="71" t="s">
        <v>185</v>
      </c>
    </row>
    <row r="33" spans="1:9" ht="15">
      <c r="A33" s="49"/>
      <c r="B33" s="120" t="s">
        <v>160</v>
      </c>
      <c r="C33" s="49" t="s">
        <v>655</v>
      </c>
      <c r="D33" s="49" t="s">
        <v>656</v>
      </c>
      <c r="E33" s="118">
        <f t="shared" si="0"/>
        <v>0</v>
      </c>
      <c r="F33" s="178">
        <f t="shared" si="1"/>
        <v>1</v>
      </c>
      <c r="G33" s="179">
        <f t="shared" si="2"/>
        <v>0</v>
      </c>
      <c r="H33" s="27">
        <v>2</v>
      </c>
      <c r="I33" s="71" t="s">
        <v>185</v>
      </c>
    </row>
    <row r="34" spans="1:9" ht="15">
      <c r="A34" s="49"/>
      <c r="B34" s="120" t="s">
        <v>161</v>
      </c>
      <c r="C34" s="50" t="s">
        <v>655</v>
      </c>
      <c r="D34" s="49" t="s">
        <v>654</v>
      </c>
      <c r="E34" s="118">
        <f t="shared" si="0"/>
        <v>0</v>
      </c>
      <c r="F34" s="178">
        <f t="shared" si="1"/>
        <v>0</v>
      </c>
      <c r="G34" s="179">
        <f t="shared" si="2"/>
        <v>1</v>
      </c>
      <c r="H34" s="27">
        <v>3</v>
      </c>
      <c r="I34" s="71" t="s">
        <v>185</v>
      </c>
    </row>
    <row r="35" spans="1:9" ht="15">
      <c r="A35" s="49"/>
      <c r="B35" s="120" t="s">
        <v>162</v>
      </c>
      <c r="C35" s="50" t="s">
        <v>654</v>
      </c>
      <c r="D35" s="49" t="s">
        <v>656</v>
      </c>
      <c r="E35" s="118">
        <f t="shared" si="0"/>
        <v>0</v>
      </c>
      <c r="F35" s="178">
        <f t="shared" si="1"/>
        <v>1</v>
      </c>
      <c r="G35" s="179">
        <f t="shared" si="2"/>
        <v>0</v>
      </c>
      <c r="H35" s="27">
        <v>4</v>
      </c>
      <c r="I35" s="71" t="s">
        <v>183</v>
      </c>
    </row>
    <row r="36" spans="1:9" ht="15">
      <c r="A36" s="49"/>
      <c r="B36" s="120" t="s">
        <v>163</v>
      </c>
      <c r="C36" s="49" t="s">
        <v>655</v>
      </c>
      <c r="D36" s="49" t="s">
        <v>654</v>
      </c>
      <c r="E36" s="118">
        <f t="shared" si="0"/>
        <v>0</v>
      </c>
      <c r="F36" s="178">
        <f t="shared" si="1"/>
        <v>0</v>
      </c>
      <c r="G36" s="179">
        <f t="shared" si="2"/>
        <v>1</v>
      </c>
      <c r="H36" s="27">
        <v>1</v>
      </c>
      <c r="I36" s="71" t="s">
        <v>185</v>
      </c>
    </row>
    <row r="37" spans="1:9" ht="15">
      <c r="A37" s="49"/>
      <c r="B37" s="120" t="s">
        <v>164</v>
      </c>
      <c r="C37" s="49" t="s">
        <v>656</v>
      </c>
      <c r="D37" s="49" t="s">
        <v>654</v>
      </c>
      <c r="E37" s="118">
        <f t="shared" si="0"/>
        <v>0</v>
      </c>
      <c r="F37" s="178">
        <f t="shared" si="1"/>
        <v>1</v>
      </c>
      <c r="G37" s="179">
        <f t="shared" si="2"/>
        <v>0</v>
      </c>
      <c r="H37" s="27">
        <v>2</v>
      </c>
      <c r="I37" s="71" t="s">
        <v>185</v>
      </c>
    </row>
    <row r="38" spans="1:9" ht="15">
      <c r="A38" s="49"/>
      <c r="B38" s="120" t="s">
        <v>165</v>
      </c>
      <c r="C38" s="50" t="s">
        <v>655</v>
      </c>
      <c r="D38" s="49" t="s">
        <v>656</v>
      </c>
      <c r="E38" s="118">
        <f t="shared" si="0"/>
        <v>0</v>
      </c>
      <c r="F38" s="178">
        <f t="shared" si="1"/>
        <v>1</v>
      </c>
      <c r="G38" s="179">
        <f t="shared" si="2"/>
        <v>0</v>
      </c>
      <c r="H38" s="27">
        <v>3</v>
      </c>
      <c r="I38" s="71" t="s">
        <v>185</v>
      </c>
    </row>
    <row r="39" spans="1:9" ht="15">
      <c r="A39" s="49"/>
      <c r="B39" s="124" t="s">
        <v>166</v>
      </c>
      <c r="C39" s="93" t="s">
        <v>654</v>
      </c>
      <c r="D39" s="93" t="s">
        <v>654</v>
      </c>
      <c r="E39" s="128">
        <f t="shared" si="0"/>
        <v>1</v>
      </c>
      <c r="F39" s="180">
        <f t="shared" si="1"/>
        <v>0</v>
      </c>
      <c r="G39" s="181">
        <f t="shared" si="2"/>
        <v>0</v>
      </c>
      <c r="H39" s="28">
        <v>4</v>
      </c>
      <c r="I39" s="87" t="s">
        <v>183</v>
      </c>
    </row>
    <row r="40" spans="1:9" ht="15">
      <c r="D40" s="96" t="s">
        <v>184</v>
      </c>
      <c r="E40" s="100">
        <f t="shared" ref="E40:G40" si="3">SUM(E4:E39)</f>
        <v>13</v>
      </c>
      <c r="F40" s="100">
        <f t="shared" si="3"/>
        <v>18</v>
      </c>
      <c r="G40" s="170">
        <f t="shared" si="3"/>
        <v>5</v>
      </c>
      <c r="I40" s="49"/>
    </row>
    <row r="41" spans="1:9" ht="15">
      <c r="D41" s="67" t="s">
        <v>192</v>
      </c>
      <c r="E41" s="182">
        <f t="shared" ref="E41:G41" si="4">AVERAGE(E4:E39)</f>
        <v>0.3611111111111111</v>
      </c>
      <c r="F41" s="182">
        <f t="shared" si="4"/>
        <v>0.5</v>
      </c>
      <c r="G41" s="183">
        <f t="shared" si="4"/>
        <v>0.1388888888888889</v>
      </c>
      <c r="I41" s="104"/>
    </row>
    <row r="42" spans="1:9" ht="15">
      <c r="D42" s="49"/>
      <c r="I42" s="104"/>
    </row>
    <row r="43" spans="1:9" ht="15">
      <c r="D43" s="49"/>
      <c r="I43" s="49"/>
    </row>
    <row r="44" spans="1:9" ht="15">
      <c r="D44" s="49"/>
      <c r="I44" s="49"/>
    </row>
    <row r="45" spans="1:9" ht="15">
      <c r="D45" s="49"/>
      <c r="I45" s="49"/>
    </row>
    <row r="46" spans="1:9" ht="15">
      <c r="D46" s="49"/>
      <c r="I46" s="49"/>
    </row>
    <row r="47" spans="1:9" ht="15">
      <c r="D47" s="49"/>
      <c r="I47" s="49"/>
    </row>
    <row r="48" spans="1:9" ht="15">
      <c r="D48" s="49"/>
      <c r="I48" s="49"/>
    </row>
    <row r="49" spans="4:9" ht="15">
      <c r="D49" s="49"/>
      <c r="I49" s="49"/>
    </row>
    <row r="50" spans="4:9" ht="15">
      <c r="D50" s="49"/>
      <c r="I50" s="49"/>
    </row>
    <row r="51" spans="4:9" ht="15">
      <c r="D51" s="49"/>
      <c r="I51" s="49"/>
    </row>
    <row r="52" spans="4:9" ht="15">
      <c r="D52" s="49"/>
      <c r="I52" s="49"/>
    </row>
    <row r="53" spans="4:9" ht="15">
      <c r="D53" s="49"/>
      <c r="I53" s="49"/>
    </row>
    <row r="54" spans="4:9" ht="15">
      <c r="D54" s="49"/>
      <c r="I54" s="49"/>
    </row>
    <row r="55" spans="4:9" ht="15">
      <c r="D55" s="49"/>
      <c r="I55" s="49"/>
    </row>
    <row r="56" spans="4:9" ht="15">
      <c r="D56" s="49"/>
      <c r="I56" s="49"/>
    </row>
    <row r="57" spans="4:9" ht="15">
      <c r="D57" s="49"/>
      <c r="I57" s="49"/>
    </row>
    <row r="58" spans="4:9" ht="15">
      <c r="D58" s="49"/>
      <c r="I58" s="49"/>
    </row>
    <row r="59" spans="4:9" ht="15">
      <c r="D59" s="49"/>
      <c r="I59" s="49"/>
    </row>
    <row r="60" spans="4:9" ht="15">
      <c r="D60" s="49"/>
      <c r="I60" s="49"/>
    </row>
    <row r="61" spans="4:9" ht="15">
      <c r="D61" s="49"/>
      <c r="I61" s="49"/>
    </row>
    <row r="62" spans="4:9" ht="15">
      <c r="D62" s="49"/>
      <c r="I62" s="49"/>
    </row>
    <row r="63" spans="4:9" ht="15">
      <c r="D63" s="49"/>
      <c r="I63" s="49"/>
    </row>
    <row r="64" spans="4:9" ht="15">
      <c r="D64" s="49"/>
      <c r="I64" s="49"/>
    </row>
    <row r="65" spans="4:9" ht="15">
      <c r="D65" s="49"/>
      <c r="I65" s="49"/>
    </row>
    <row r="66" spans="4:9" ht="15">
      <c r="D66" s="49"/>
      <c r="I66" s="49"/>
    </row>
    <row r="67" spans="4:9" ht="15">
      <c r="D67" s="49"/>
      <c r="I67" s="49"/>
    </row>
    <row r="68" spans="4:9" ht="15">
      <c r="D68" s="49"/>
      <c r="I68" s="49"/>
    </row>
    <row r="69" spans="4:9" ht="15">
      <c r="D69" s="49"/>
      <c r="I69" s="49"/>
    </row>
    <row r="70" spans="4:9" ht="15">
      <c r="D70" s="49"/>
      <c r="I70" s="49"/>
    </row>
    <row r="71" spans="4:9" ht="15">
      <c r="D71" s="49"/>
      <c r="I71" s="49"/>
    </row>
    <row r="72" spans="4:9" ht="15">
      <c r="D72" s="49"/>
      <c r="I72" s="49"/>
    </row>
    <row r="73" spans="4:9" ht="15">
      <c r="D73" s="49"/>
      <c r="I73" s="49"/>
    </row>
    <row r="74" spans="4:9" ht="15">
      <c r="D74" s="49"/>
      <c r="I74" s="49"/>
    </row>
    <row r="75" spans="4:9" ht="15">
      <c r="D75" s="49"/>
      <c r="I75" s="49"/>
    </row>
    <row r="76" spans="4:9" ht="15">
      <c r="D76" s="49"/>
      <c r="I76" s="49"/>
    </row>
    <row r="77" spans="4:9" ht="15">
      <c r="D77" s="49"/>
      <c r="I77" s="49"/>
    </row>
    <row r="78" spans="4:9" ht="15">
      <c r="D78" s="49"/>
      <c r="I78" s="49"/>
    </row>
    <row r="79" spans="4:9" ht="15">
      <c r="D79" s="49"/>
      <c r="I79" s="49"/>
    </row>
    <row r="80" spans="4:9" ht="15">
      <c r="D80" s="49"/>
      <c r="I80" s="49"/>
    </row>
    <row r="81" spans="4:9" ht="15">
      <c r="D81" s="49"/>
      <c r="I81" s="49"/>
    </row>
    <row r="82" spans="4:9" ht="15">
      <c r="D82" s="49"/>
      <c r="I82" s="49"/>
    </row>
    <row r="83" spans="4:9" ht="15">
      <c r="D83" s="49"/>
      <c r="I83" s="49"/>
    </row>
    <row r="84" spans="4:9" ht="15">
      <c r="D84" s="49"/>
      <c r="I84" s="49"/>
    </row>
    <row r="85" spans="4:9" ht="15">
      <c r="D85" s="49"/>
      <c r="I85" s="49"/>
    </row>
    <row r="86" spans="4:9" ht="15">
      <c r="D86" s="49"/>
      <c r="I86" s="49"/>
    </row>
    <row r="87" spans="4:9" ht="15">
      <c r="D87" s="49"/>
      <c r="I87" s="49"/>
    </row>
    <row r="88" spans="4:9" ht="15">
      <c r="D88" s="49"/>
      <c r="I88" s="49"/>
    </row>
    <row r="89" spans="4:9" ht="15">
      <c r="D89" s="49"/>
      <c r="I89" s="49"/>
    </row>
    <row r="90" spans="4:9" ht="15">
      <c r="D90" s="49"/>
      <c r="I90" s="49"/>
    </row>
    <row r="91" spans="4:9" ht="15">
      <c r="D91" s="49"/>
      <c r="I91" s="49"/>
    </row>
    <row r="92" spans="4:9" ht="15">
      <c r="D92" s="49"/>
      <c r="I92" s="49"/>
    </row>
    <row r="93" spans="4:9" ht="15">
      <c r="D93" s="49"/>
      <c r="I93" s="49"/>
    </row>
    <row r="94" spans="4:9" ht="15">
      <c r="D94" s="49"/>
      <c r="I94" s="49"/>
    </row>
    <row r="95" spans="4:9" ht="15">
      <c r="D95" s="49"/>
      <c r="I95" s="49"/>
    </row>
    <row r="96" spans="4:9" ht="15">
      <c r="D96" s="49"/>
      <c r="I96" s="49"/>
    </row>
    <row r="97" spans="4:9" ht="15">
      <c r="D97" s="49"/>
      <c r="I97" s="49"/>
    </row>
    <row r="98" spans="4:9" ht="15">
      <c r="D98" s="49"/>
      <c r="I98" s="49"/>
    </row>
    <row r="99" spans="4:9" ht="15">
      <c r="D99" s="49"/>
      <c r="I99" s="49"/>
    </row>
    <row r="100" spans="4:9" ht="15">
      <c r="D100" s="49"/>
      <c r="I100" s="49"/>
    </row>
    <row r="101" spans="4:9" ht="15">
      <c r="D101" s="49"/>
      <c r="I101" s="49"/>
    </row>
    <row r="102" spans="4:9" ht="15">
      <c r="D102" s="49"/>
      <c r="I102" s="49"/>
    </row>
    <row r="103" spans="4:9" ht="15">
      <c r="D103" s="49"/>
      <c r="I103" s="49"/>
    </row>
    <row r="104" spans="4:9" ht="15">
      <c r="D104" s="49"/>
      <c r="I104" s="49"/>
    </row>
    <row r="105" spans="4:9" ht="15">
      <c r="D105" s="49"/>
      <c r="I105" s="49"/>
    </row>
    <row r="106" spans="4:9" ht="15">
      <c r="D106" s="49"/>
      <c r="I106" s="49"/>
    </row>
    <row r="107" spans="4:9" ht="15">
      <c r="D107" s="49"/>
      <c r="I107" s="49"/>
    </row>
    <row r="108" spans="4:9" ht="15">
      <c r="D108" s="49"/>
      <c r="I108" s="49"/>
    </row>
    <row r="109" spans="4:9" ht="15">
      <c r="D109" s="49"/>
      <c r="I109" s="49"/>
    </row>
    <row r="110" spans="4:9" ht="15">
      <c r="D110" s="49"/>
      <c r="I110" s="49"/>
    </row>
    <row r="111" spans="4:9" ht="15">
      <c r="D111" s="49"/>
      <c r="I111" s="49"/>
    </row>
    <row r="112" spans="4:9" ht="15">
      <c r="D112" s="49"/>
      <c r="I112" s="49"/>
    </row>
    <row r="113" spans="4:9" ht="15">
      <c r="D113" s="49"/>
      <c r="I113" s="49"/>
    </row>
    <row r="114" spans="4:9" ht="15">
      <c r="D114" s="49"/>
      <c r="I114" s="49"/>
    </row>
    <row r="115" spans="4:9" ht="15">
      <c r="D115" s="49"/>
      <c r="I115" s="49"/>
    </row>
    <row r="116" spans="4:9" ht="15">
      <c r="D116" s="49"/>
      <c r="I116" s="49"/>
    </row>
    <row r="117" spans="4:9" ht="15">
      <c r="D117" s="49"/>
      <c r="I117" s="49"/>
    </row>
    <row r="118" spans="4:9" ht="15">
      <c r="D118" s="49"/>
      <c r="I118" s="49"/>
    </row>
    <row r="119" spans="4:9" ht="15">
      <c r="D119" s="49"/>
      <c r="I119" s="49"/>
    </row>
    <row r="120" spans="4:9" ht="15">
      <c r="D120" s="49"/>
      <c r="I120" s="49"/>
    </row>
    <row r="121" spans="4:9" ht="15">
      <c r="D121" s="49"/>
      <c r="I121" s="49"/>
    </row>
    <row r="122" spans="4:9" ht="15">
      <c r="D122" s="49"/>
      <c r="I122" s="49"/>
    </row>
    <row r="123" spans="4:9" ht="15">
      <c r="D123" s="49"/>
      <c r="I123" s="49"/>
    </row>
    <row r="124" spans="4:9" ht="15">
      <c r="D124" s="49"/>
      <c r="I124" s="49"/>
    </row>
    <row r="125" spans="4:9" ht="15">
      <c r="D125" s="49"/>
      <c r="I125" s="49"/>
    </row>
    <row r="126" spans="4:9" ht="15">
      <c r="D126" s="49"/>
      <c r="I126" s="49"/>
    </row>
    <row r="127" spans="4:9" ht="15">
      <c r="D127" s="49"/>
      <c r="I127" s="49"/>
    </row>
    <row r="128" spans="4:9" ht="15">
      <c r="D128" s="49"/>
      <c r="I128" s="49"/>
    </row>
    <row r="129" spans="4:9" ht="15">
      <c r="D129" s="49"/>
      <c r="I129" s="49"/>
    </row>
    <row r="130" spans="4:9" ht="15">
      <c r="D130" s="49"/>
      <c r="I130" s="49"/>
    </row>
    <row r="131" spans="4:9" ht="15">
      <c r="D131" s="49"/>
      <c r="I131" s="49"/>
    </row>
    <row r="132" spans="4:9" ht="15">
      <c r="D132" s="49"/>
      <c r="I132" s="49"/>
    </row>
    <row r="133" spans="4:9" ht="15">
      <c r="D133" s="49"/>
      <c r="I133" s="49"/>
    </row>
    <row r="134" spans="4:9" ht="15">
      <c r="D134" s="49"/>
      <c r="I134" s="49"/>
    </row>
    <row r="135" spans="4:9" ht="15">
      <c r="D135" s="49"/>
      <c r="I135" s="49"/>
    </row>
    <row r="136" spans="4:9" ht="15">
      <c r="D136" s="49"/>
      <c r="I136" s="49"/>
    </row>
    <row r="137" spans="4:9" ht="15">
      <c r="D137" s="49"/>
      <c r="I137" s="49"/>
    </row>
    <row r="138" spans="4:9" ht="15">
      <c r="D138" s="49"/>
      <c r="I138" s="49"/>
    </row>
    <row r="139" spans="4:9" ht="15">
      <c r="D139" s="49"/>
      <c r="I139" s="49"/>
    </row>
    <row r="140" spans="4:9" ht="15">
      <c r="D140" s="49"/>
      <c r="I140" s="49"/>
    </row>
    <row r="141" spans="4:9" ht="15">
      <c r="D141" s="49"/>
      <c r="I141" s="49"/>
    </row>
    <row r="142" spans="4:9" ht="15">
      <c r="D142" s="49"/>
      <c r="I142" s="49"/>
    </row>
    <row r="143" spans="4:9" ht="15">
      <c r="D143" s="49"/>
      <c r="I143" s="49"/>
    </row>
    <row r="144" spans="4:9" ht="15">
      <c r="D144" s="49"/>
      <c r="I144" s="49"/>
    </row>
    <row r="145" spans="4:9" ht="15">
      <c r="D145" s="49"/>
      <c r="I145" s="49"/>
    </row>
    <row r="146" spans="4:9" ht="15">
      <c r="D146" s="49"/>
      <c r="I146" s="49"/>
    </row>
    <row r="147" spans="4:9" ht="15">
      <c r="D147" s="49"/>
      <c r="I147" s="49"/>
    </row>
    <row r="148" spans="4:9" ht="15">
      <c r="D148" s="49"/>
      <c r="I148" s="49"/>
    </row>
    <row r="149" spans="4:9" ht="15">
      <c r="D149" s="49"/>
      <c r="I149" s="49"/>
    </row>
    <row r="150" spans="4:9" ht="15">
      <c r="D150" s="49"/>
      <c r="I150" s="49"/>
    </row>
    <row r="151" spans="4:9" ht="15">
      <c r="D151" s="49"/>
      <c r="I151" s="49"/>
    </row>
    <row r="152" spans="4:9" ht="15">
      <c r="D152" s="49"/>
      <c r="I152" s="49"/>
    </row>
    <row r="153" spans="4:9" ht="15">
      <c r="D153" s="49"/>
      <c r="I153" s="49"/>
    </row>
    <row r="154" spans="4:9" ht="15">
      <c r="D154" s="49"/>
      <c r="I154" s="49"/>
    </row>
    <row r="155" spans="4:9" ht="15">
      <c r="D155" s="49"/>
      <c r="I155" s="49"/>
    </row>
    <row r="156" spans="4:9" ht="15">
      <c r="D156" s="49"/>
      <c r="I156" s="49"/>
    </row>
    <row r="157" spans="4:9" ht="15">
      <c r="D157" s="49"/>
      <c r="I157" s="49"/>
    </row>
    <row r="158" spans="4:9" ht="15">
      <c r="D158" s="49"/>
      <c r="I158" s="49"/>
    </row>
    <row r="159" spans="4:9" ht="15">
      <c r="D159" s="49"/>
      <c r="I159" s="49"/>
    </row>
    <row r="160" spans="4:9" ht="15">
      <c r="D160" s="49"/>
      <c r="I160" s="49"/>
    </row>
    <row r="161" spans="4:9" ht="15">
      <c r="D161" s="49"/>
      <c r="I161" s="49"/>
    </row>
    <row r="162" spans="4:9" ht="15">
      <c r="D162" s="49"/>
      <c r="I162" s="49"/>
    </row>
    <row r="163" spans="4:9" ht="15">
      <c r="D163" s="49"/>
      <c r="I163" s="49"/>
    </row>
    <row r="164" spans="4:9" ht="15">
      <c r="D164" s="49"/>
      <c r="I164" s="49"/>
    </row>
    <row r="165" spans="4:9" ht="15">
      <c r="D165" s="49"/>
      <c r="I165" s="49"/>
    </row>
    <row r="166" spans="4:9" ht="15">
      <c r="D166" s="49"/>
      <c r="I166" s="49"/>
    </row>
    <row r="167" spans="4:9" ht="15">
      <c r="D167" s="49"/>
      <c r="I167" s="49"/>
    </row>
    <row r="168" spans="4:9" ht="15">
      <c r="D168" s="49"/>
      <c r="I168" s="49"/>
    </row>
    <row r="169" spans="4:9" ht="15">
      <c r="D169" s="49"/>
      <c r="I169" s="49"/>
    </row>
    <row r="170" spans="4:9" ht="15">
      <c r="D170" s="49"/>
      <c r="I170" s="49"/>
    </row>
    <row r="171" spans="4:9" ht="15">
      <c r="D171" s="49"/>
      <c r="I171" s="49"/>
    </row>
    <row r="172" spans="4:9" ht="15">
      <c r="D172" s="49"/>
      <c r="I172" s="49"/>
    </row>
    <row r="173" spans="4:9" ht="15">
      <c r="D173" s="49"/>
      <c r="I173" s="49"/>
    </row>
    <row r="174" spans="4:9" ht="15">
      <c r="D174" s="49"/>
      <c r="I174" s="49"/>
    </row>
    <row r="175" spans="4:9" ht="15">
      <c r="D175" s="49"/>
      <c r="I175" s="49"/>
    </row>
    <row r="176" spans="4:9" ht="15">
      <c r="D176" s="49"/>
      <c r="I176" s="49"/>
    </row>
    <row r="177" spans="4:9" ht="15">
      <c r="D177" s="49"/>
      <c r="I177" s="49"/>
    </row>
    <row r="178" spans="4:9" ht="15">
      <c r="D178" s="49"/>
      <c r="I178" s="49"/>
    </row>
    <row r="179" spans="4:9" ht="15">
      <c r="D179" s="49"/>
      <c r="I179" s="49"/>
    </row>
    <row r="180" spans="4:9" ht="15">
      <c r="D180" s="49"/>
      <c r="I180" s="49"/>
    </row>
    <row r="181" spans="4:9" ht="15">
      <c r="D181" s="49"/>
      <c r="I181" s="49"/>
    </row>
    <row r="182" spans="4:9" ht="15">
      <c r="D182" s="49"/>
      <c r="I182" s="49"/>
    </row>
    <row r="183" spans="4:9" ht="15">
      <c r="D183" s="49"/>
      <c r="I183" s="49"/>
    </row>
    <row r="184" spans="4:9" ht="15">
      <c r="D184" s="49"/>
      <c r="I184" s="49"/>
    </row>
    <row r="185" spans="4:9" ht="15">
      <c r="D185" s="49"/>
      <c r="I185" s="49"/>
    </row>
    <row r="186" spans="4:9" ht="15">
      <c r="D186" s="49"/>
      <c r="I186" s="49"/>
    </row>
    <row r="187" spans="4:9" ht="15">
      <c r="D187" s="49"/>
      <c r="I187" s="49"/>
    </row>
    <row r="188" spans="4:9" ht="15">
      <c r="D188" s="49"/>
      <c r="I188" s="49"/>
    </row>
    <row r="189" spans="4:9" ht="15">
      <c r="D189" s="49"/>
      <c r="I189" s="49"/>
    </row>
    <row r="190" spans="4:9" ht="15">
      <c r="D190" s="49"/>
      <c r="I190" s="49"/>
    </row>
    <row r="191" spans="4:9" ht="15">
      <c r="D191" s="49"/>
      <c r="I191" s="49"/>
    </row>
    <row r="192" spans="4:9" ht="15">
      <c r="D192" s="49"/>
      <c r="I192" s="49"/>
    </row>
    <row r="193" spans="4:9" ht="15">
      <c r="D193" s="49"/>
      <c r="I193" s="49"/>
    </row>
    <row r="194" spans="4:9" ht="15">
      <c r="D194" s="49"/>
      <c r="I194" s="49"/>
    </row>
    <row r="195" spans="4:9" ht="15">
      <c r="D195" s="49"/>
      <c r="I195" s="49"/>
    </row>
    <row r="196" spans="4:9" ht="15">
      <c r="D196" s="49"/>
      <c r="I196" s="49"/>
    </row>
    <row r="197" spans="4:9" ht="15">
      <c r="D197" s="49"/>
      <c r="I197" s="49"/>
    </row>
    <row r="198" spans="4:9" ht="15">
      <c r="D198" s="49"/>
      <c r="I198" s="49"/>
    </row>
    <row r="199" spans="4:9" ht="15">
      <c r="D199" s="49"/>
      <c r="I199" s="49"/>
    </row>
    <row r="200" spans="4:9" ht="15">
      <c r="D200" s="49"/>
      <c r="I200" s="49"/>
    </row>
    <row r="201" spans="4:9" ht="15">
      <c r="D201" s="49"/>
      <c r="I201" s="49"/>
    </row>
    <row r="202" spans="4:9" ht="15">
      <c r="D202" s="49"/>
      <c r="I202" s="49"/>
    </row>
    <row r="203" spans="4:9" ht="15">
      <c r="D203" s="49"/>
      <c r="I203" s="49"/>
    </row>
    <row r="204" spans="4:9" ht="15">
      <c r="D204" s="49"/>
      <c r="I204" s="49"/>
    </row>
    <row r="205" spans="4:9" ht="15">
      <c r="D205" s="49"/>
      <c r="I205" s="49"/>
    </row>
    <row r="206" spans="4:9" ht="15">
      <c r="D206" s="49"/>
      <c r="I206" s="49"/>
    </row>
    <row r="207" spans="4:9" ht="15">
      <c r="D207" s="49"/>
      <c r="I207" s="49"/>
    </row>
    <row r="208" spans="4:9" ht="15">
      <c r="D208" s="49"/>
      <c r="I208" s="49"/>
    </row>
    <row r="209" spans="4:9" ht="15">
      <c r="D209" s="49"/>
      <c r="I209" s="49"/>
    </row>
    <row r="210" spans="4:9" ht="15">
      <c r="D210" s="49"/>
      <c r="I210" s="49"/>
    </row>
    <row r="211" spans="4:9" ht="15">
      <c r="D211" s="49"/>
      <c r="I211" s="49"/>
    </row>
    <row r="212" spans="4:9" ht="15">
      <c r="D212" s="49"/>
      <c r="I212" s="49"/>
    </row>
    <row r="213" spans="4:9" ht="15">
      <c r="D213" s="49"/>
      <c r="I213" s="49"/>
    </row>
    <row r="214" spans="4:9" ht="15">
      <c r="D214" s="49"/>
      <c r="I214" s="49"/>
    </row>
    <row r="215" spans="4:9" ht="15">
      <c r="D215" s="49"/>
      <c r="I215" s="49"/>
    </row>
    <row r="216" spans="4:9" ht="15">
      <c r="D216" s="49"/>
      <c r="I216" s="49"/>
    </row>
    <row r="217" spans="4:9" ht="15">
      <c r="D217" s="49"/>
      <c r="I217" s="49"/>
    </row>
    <row r="218" spans="4:9" ht="15">
      <c r="D218" s="49"/>
      <c r="I218" s="49"/>
    </row>
    <row r="219" spans="4:9" ht="15">
      <c r="D219" s="49"/>
      <c r="I219" s="49"/>
    </row>
    <row r="220" spans="4:9" ht="15">
      <c r="D220" s="49"/>
      <c r="I220" s="49"/>
    </row>
    <row r="221" spans="4:9" ht="15">
      <c r="D221" s="49"/>
      <c r="I221" s="49"/>
    </row>
    <row r="222" spans="4:9" ht="15">
      <c r="D222" s="49"/>
      <c r="I222" s="49"/>
    </row>
    <row r="223" spans="4:9" ht="15">
      <c r="D223" s="49"/>
      <c r="I223" s="49"/>
    </row>
    <row r="224" spans="4:9" ht="15">
      <c r="D224" s="49"/>
      <c r="I224" s="49"/>
    </row>
    <row r="225" spans="4:9" ht="15">
      <c r="D225" s="49"/>
      <c r="I225" s="49"/>
    </row>
    <row r="226" spans="4:9" ht="15">
      <c r="D226" s="49"/>
      <c r="I226" s="49"/>
    </row>
    <row r="227" spans="4:9" ht="15">
      <c r="D227" s="49"/>
      <c r="I227" s="49"/>
    </row>
    <row r="228" spans="4:9" ht="15">
      <c r="D228" s="49"/>
      <c r="I228" s="49"/>
    </row>
    <row r="229" spans="4:9" ht="15">
      <c r="D229" s="49"/>
      <c r="I229" s="49"/>
    </row>
    <row r="230" spans="4:9" ht="15">
      <c r="D230" s="49"/>
      <c r="I230" s="49"/>
    </row>
    <row r="231" spans="4:9" ht="15">
      <c r="D231" s="49"/>
      <c r="I231" s="49"/>
    </row>
    <row r="232" spans="4:9" ht="15">
      <c r="D232" s="49"/>
      <c r="I232" s="49"/>
    </row>
    <row r="233" spans="4:9" ht="15">
      <c r="D233" s="49"/>
      <c r="I233" s="49"/>
    </row>
    <row r="234" spans="4:9" ht="15">
      <c r="D234" s="49"/>
      <c r="I234" s="49"/>
    </row>
    <row r="235" spans="4:9" ht="15">
      <c r="D235" s="49"/>
      <c r="I235" s="49"/>
    </row>
    <row r="236" spans="4:9" ht="15">
      <c r="D236" s="49"/>
      <c r="I236" s="49"/>
    </row>
    <row r="237" spans="4:9" ht="15">
      <c r="D237" s="49"/>
      <c r="I237" s="49"/>
    </row>
    <row r="238" spans="4:9" ht="15">
      <c r="D238" s="49"/>
      <c r="I238" s="49"/>
    </row>
    <row r="239" spans="4:9" ht="15">
      <c r="D239" s="49"/>
      <c r="I239" s="49"/>
    </row>
    <row r="240" spans="4:9" ht="15">
      <c r="D240" s="49"/>
      <c r="I240" s="49"/>
    </row>
    <row r="241" spans="4:9" ht="15">
      <c r="D241" s="49"/>
      <c r="I241" s="49"/>
    </row>
    <row r="242" spans="4:9" ht="15">
      <c r="D242" s="49"/>
      <c r="I242" s="49"/>
    </row>
    <row r="243" spans="4:9" ht="15">
      <c r="D243" s="49"/>
      <c r="I243" s="49"/>
    </row>
    <row r="244" spans="4:9" ht="15">
      <c r="D244" s="49"/>
      <c r="I244" s="49"/>
    </row>
    <row r="245" spans="4:9" ht="15">
      <c r="D245" s="49"/>
      <c r="I245" s="49"/>
    </row>
    <row r="246" spans="4:9" ht="15">
      <c r="D246" s="49"/>
      <c r="I246" s="49"/>
    </row>
    <row r="247" spans="4:9" ht="15">
      <c r="D247" s="49"/>
      <c r="I247" s="49"/>
    </row>
    <row r="248" spans="4:9" ht="15">
      <c r="D248" s="49"/>
      <c r="I248" s="49"/>
    </row>
    <row r="249" spans="4:9" ht="15">
      <c r="D249" s="49"/>
      <c r="I249" s="49"/>
    </row>
    <row r="250" spans="4:9" ht="15">
      <c r="D250" s="49"/>
      <c r="I250" s="49"/>
    </row>
    <row r="251" spans="4:9" ht="15">
      <c r="D251" s="49"/>
      <c r="I251" s="49"/>
    </row>
    <row r="252" spans="4:9" ht="15">
      <c r="D252" s="49"/>
      <c r="I252" s="49"/>
    </row>
    <row r="253" spans="4:9" ht="15">
      <c r="D253" s="49"/>
      <c r="I253" s="49"/>
    </row>
    <row r="254" spans="4:9" ht="15">
      <c r="D254" s="49"/>
      <c r="I254" s="49"/>
    </row>
    <row r="255" spans="4:9" ht="15">
      <c r="D255" s="49"/>
      <c r="I255" s="49"/>
    </row>
    <row r="256" spans="4:9" ht="15">
      <c r="D256" s="49"/>
      <c r="I256" s="49"/>
    </row>
    <row r="257" spans="4:9" ht="15">
      <c r="D257" s="49"/>
      <c r="I257" s="49"/>
    </row>
    <row r="258" spans="4:9" ht="15">
      <c r="D258" s="49"/>
      <c r="I258" s="49"/>
    </row>
    <row r="259" spans="4:9" ht="15">
      <c r="D259" s="49"/>
      <c r="I259" s="49"/>
    </row>
    <row r="260" spans="4:9" ht="15">
      <c r="D260" s="49"/>
      <c r="I260" s="49"/>
    </row>
    <row r="261" spans="4:9" ht="15">
      <c r="D261" s="49"/>
      <c r="I261" s="49"/>
    </row>
    <row r="262" spans="4:9" ht="15">
      <c r="D262" s="49"/>
      <c r="I262" s="49"/>
    </row>
    <row r="263" spans="4:9" ht="15">
      <c r="D263" s="49"/>
      <c r="I263" s="49"/>
    </row>
    <row r="264" spans="4:9" ht="15">
      <c r="D264" s="49"/>
      <c r="I264" s="49"/>
    </row>
    <row r="265" spans="4:9" ht="15">
      <c r="D265" s="49"/>
      <c r="I265" s="49"/>
    </row>
    <row r="266" spans="4:9" ht="15">
      <c r="D266" s="49"/>
      <c r="I266" s="49"/>
    </row>
    <row r="267" spans="4:9" ht="15">
      <c r="D267" s="49"/>
      <c r="I267" s="49"/>
    </row>
    <row r="268" spans="4:9" ht="15">
      <c r="D268" s="49"/>
      <c r="I268" s="49"/>
    </row>
    <row r="269" spans="4:9" ht="15">
      <c r="D269" s="49"/>
      <c r="I269" s="49"/>
    </row>
    <row r="270" spans="4:9" ht="15">
      <c r="D270" s="49"/>
      <c r="I270" s="49"/>
    </row>
    <row r="271" spans="4:9" ht="15">
      <c r="D271" s="49"/>
      <c r="I271" s="49"/>
    </row>
    <row r="272" spans="4:9" ht="15">
      <c r="D272" s="49"/>
      <c r="I272" s="49"/>
    </row>
    <row r="273" spans="4:9" ht="15">
      <c r="D273" s="49"/>
      <c r="I273" s="49"/>
    </row>
    <row r="274" spans="4:9" ht="15">
      <c r="D274" s="49"/>
      <c r="I274" s="49"/>
    </row>
    <row r="275" spans="4:9" ht="15">
      <c r="D275" s="49"/>
      <c r="I275" s="49"/>
    </row>
    <row r="276" spans="4:9" ht="15">
      <c r="D276" s="49"/>
      <c r="I276" s="49"/>
    </row>
    <row r="277" spans="4:9" ht="15">
      <c r="D277" s="49"/>
      <c r="I277" s="49"/>
    </row>
    <row r="278" spans="4:9" ht="15">
      <c r="D278" s="49"/>
      <c r="I278" s="49"/>
    </row>
    <row r="279" spans="4:9" ht="15">
      <c r="D279" s="49"/>
      <c r="I279" s="49"/>
    </row>
    <row r="280" spans="4:9" ht="15">
      <c r="D280" s="49"/>
      <c r="I280" s="49"/>
    </row>
    <row r="281" spans="4:9" ht="15">
      <c r="D281" s="49"/>
      <c r="I281" s="49"/>
    </row>
    <row r="282" spans="4:9" ht="15">
      <c r="D282" s="49"/>
      <c r="I282" s="49"/>
    </row>
    <row r="283" spans="4:9" ht="15">
      <c r="D283" s="49"/>
      <c r="I283" s="49"/>
    </row>
    <row r="284" spans="4:9" ht="15">
      <c r="D284" s="49"/>
      <c r="I284" s="49"/>
    </row>
    <row r="285" spans="4:9" ht="15">
      <c r="D285" s="49"/>
      <c r="I285" s="49"/>
    </row>
    <row r="286" spans="4:9" ht="15">
      <c r="D286" s="49"/>
      <c r="I286" s="49"/>
    </row>
    <row r="287" spans="4:9" ht="15">
      <c r="D287" s="49"/>
      <c r="I287" s="49"/>
    </row>
    <row r="288" spans="4:9" ht="15">
      <c r="D288" s="49"/>
      <c r="I288" s="49"/>
    </row>
    <row r="289" spans="4:9" ht="15">
      <c r="D289" s="49"/>
      <c r="I289" s="49"/>
    </row>
    <row r="290" spans="4:9" ht="15">
      <c r="D290" s="49"/>
      <c r="I290" s="49"/>
    </row>
    <row r="291" spans="4:9" ht="15">
      <c r="D291" s="49"/>
      <c r="I291" s="49"/>
    </row>
    <row r="292" spans="4:9" ht="15">
      <c r="D292" s="49"/>
      <c r="I292" s="49"/>
    </row>
    <row r="293" spans="4:9" ht="15">
      <c r="D293" s="49"/>
      <c r="I293" s="49"/>
    </row>
    <row r="294" spans="4:9" ht="15">
      <c r="D294" s="49"/>
      <c r="I294" s="49"/>
    </row>
    <row r="295" spans="4:9" ht="15">
      <c r="D295" s="49"/>
      <c r="I295" s="49"/>
    </row>
    <row r="296" spans="4:9" ht="15">
      <c r="D296" s="49"/>
      <c r="I296" s="49"/>
    </row>
    <row r="297" spans="4:9" ht="15">
      <c r="D297" s="49"/>
      <c r="I297" s="49"/>
    </row>
    <row r="298" spans="4:9" ht="15">
      <c r="D298" s="49"/>
      <c r="I298" s="49"/>
    </row>
    <row r="299" spans="4:9" ht="15">
      <c r="D299" s="49"/>
      <c r="I299" s="49"/>
    </row>
    <row r="300" spans="4:9" ht="15">
      <c r="D300" s="49"/>
      <c r="I300" s="49"/>
    </row>
    <row r="301" spans="4:9" ht="15">
      <c r="D301" s="49"/>
      <c r="I301" s="49"/>
    </row>
    <row r="302" spans="4:9" ht="15">
      <c r="D302" s="49"/>
      <c r="I302" s="49"/>
    </row>
    <row r="303" spans="4:9" ht="15">
      <c r="D303" s="49"/>
      <c r="I303" s="49"/>
    </row>
    <row r="304" spans="4:9" ht="15">
      <c r="D304" s="49"/>
      <c r="I304" s="49"/>
    </row>
    <row r="305" spans="4:9" ht="15">
      <c r="D305" s="49"/>
      <c r="I305" s="49"/>
    </row>
    <row r="306" spans="4:9" ht="15">
      <c r="D306" s="49"/>
      <c r="I306" s="49"/>
    </row>
    <row r="307" spans="4:9" ht="15">
      <c r="D307" s="49"/>
      <c r="I307" s="49"/>
    </row>
    <row r="308" spans="4:9" ht="15">
      <c r="D308" s="49"/>
      <c r="I308" s="49"/>
    </row>
    <row r="309" spans="4:9" ht="15">
      <c r="D309" s="49"/>
      <c r="I309" s="49"/>
    </row>
    <row r="310" spans="4:9" ht="15">
      <c r="D310" s="49"/>
      <c r="I310" s="49"/>
    </row>
    <row r="311" spans="4:9" ht="15">
      <c r="D311" s="49"/>
      <c r="I311" s="49"/>
    </row>
    <row r="312" spans="4:9" ht="15">
      <c r="D312" s="49"/>
      <c r="I312" s="49"/>
    </row>
    <row r="313" spans="4:9" ht="15">
      <c r="D313" s="49"/>
      <c r="I313" s="49"/>
    </row>
    <row r="314" spans="4:9" ht="15">
      <c r="D314" s="49"/>
      <c r="I314" s="49"/>
    </row>
    <row r="315" spans="4:9" ht="15">
      <c r="D315" s="49"/>
      <c r="I315" s="49"/>
    </row>
    <row r="316" spans="4:9" ht="15">
      <c r="D316" s="49"/>
      <c r="I316" s="49"/>
    </row>
    <row r="317" spans="4:9" ht="15">
      <c r="D317" s="49"/>
      <c r="I317" s="49"/>
    </row>
    <row r="318" spans="4:9" ht="15">
      <c r="D318" s="49"/>
      <c r="I318" s="49"/>
    </row>
    <row r="319" spans="4:9" ht="15">
      <c r="D319" s="49"/>
      <c r="I319" s="49"/>
    </row>
    <row r="320" spans="4:9" ht="15">
      <c r="D320" s="49"/>
      <c r="I320" s="49"/>
    </row>
    <row r="321" spans="4:9" ht="15">
      <c r="D321" s="49"/>
      <c r="I321" s="49"/>
    </row>
    <row r="322" spans="4:9" ht="15">
      <c r="D322" s="49"/>
      <c r="I322" s="49"/>
    </row>
    <row r="323" spans="4:9" ht="15">
      <c r="D323" s="49"/>
      <c r="I323" s="49"/>
    </row>
    <row r="324" spans="4:9" ht="15">
      <c r="D324" s="49"/>
      <c r="I324" s="49"/>
    </row>
    <row r="325" spans="4:9" ht="15">
      <c r="D325" s="49"/>
      <c r="I325" s="49"/>
    </row>
    <row r="326" spans="4:9" ht="15">
      <c r="D326" s="49"/>
      <c r="I326" s="49"/>
    </row>
    <row r="327" spans="4:9" ht="15">
      <c r="D327" s="49"/>
      <c r="I327" s="49"/>
    </row>
    <row r="328" spans="4:9" ht="15">
      <c r="D328" s="49"/>
      <c r="I328" s="49"/>
    </row>
    <row r="329" spans="4:9" ht="15">
      <c r="D329" s="49"/>
      <c r="I329" s="49"/>
    </row>
    <row r="330" spans="4:9" ht="15">
      <c r="D330" s="49"/>
      <c r="I330" s="49"/>
    </row>
    <row r="331" spans="4:9" ht="15">
      <c r="D331" s="49"/>
      <c r="I331" s="49"/>
    </row>
    <row r="332" spans="4:9" ht="15">
      <c r="D332" s="49"/>
      <c r="I332" s="49"/>
    </row>
    <row r="333" spans="4:9" ht="15">
      <c r="D333" s="49"/>
      <c r="I333" s="49"/>
    </row>
    <row r="334" spans="4:9" ht="15">
      <c r="D334" s="49"/>
      <c r="I334" s="49"/>
    </row>
    <row r="335" spans="4:9" ht="15">
      <c r="D335" s="49"/>
      <c r="I335" s="49"/>
    </row>
    <row r="336" spans="4:9" ht="15">
      <c r="D336" s="49"/>
      <c r="I336" s="49"/>
    </row>
    <row r="337" spans="4:9" ht="15">
      <c r="D337" s="49"/>
      <c r="I337" s="49"/>
    </row>
    <row r="338" spans="4:9" ht="15">
      <c r="D338" s="49"/>
      <c r="I338" s="49"/>
    </row>
    <row r="339" spans="4:9" ht="15">
      <c r="D339" s="49"/>
      <c r="I339" s="49"/>
    </row>
    <row r="340" spans="4:9" ht="15">
      <c r="D340" s="49"/>
      <c r="I340" s="49"/>
    </row>
    <row r="341" spans="4:9" ht="15">
      <c r="D341" s="49"/>
      <c r="I341" s="49"/>
    </row>
    <row r="342" spans="4:9" ht="15">
      <c r="D342" s="49"/>
      <c r="I342" s="49"/>
    </row>
    <row r="343" spans="4:9" ht="15">
      <c r="D343" s="49"/>
      <c r="I343" s="49"/>
    </row>
    <row r="344" spans="4:9" ht="15">
      <c r="D344" s="49"/>
      <c r="I344" s="49"/>
    </row>
    <row r="345" spans="4:9" ht="15">
      <c r="D345" s="49"/>
      <c r="I345" s="49"/>
    </row>
    <row r="346" spans="4:9" ht="15">
      <c r="D346" s="49"/>
      <c r="I346" s="49"/>
    </row>
    <row r="347" spans="4:9" ht="15">
      <c r="D347" s="49"/>
      <c r="I347" s="49"/>
    </row>
    <row r="348" spans="4:9" ht="15">
      <c r="D348" s="49"/>
      <c r="I348" s="49"/>
    </row>
    <row r="349" spans="4:9" ht="15">
      <c r="D349" s="49"/>
      <c r="I349" s="49"/>
    </row>
    <row r="350" spans="4:9" ht="15">
      <c r="D350" s="49"/>
      <c r="I350" s="49"/>
    </row>
    <row r="351" spans="4:9" ht="15">
      <c r="D351" s="49"/>
      <c r="I351" s="49"/>
    </row>
    <row r="352" spans="4:9" ht="15">
      <c r="D352" s="49"/>
      <c r="I352" s="49"/>
    </row>
    <row r="353" spans="4:9" ht="15">
      <c r="D353" s="49"/>
      <c r="I353" s="49"/>
    </row>
    <row r="354" spans="4:9" ht="15">
      <c r="D354" s="49"/>
      <c r="I354" s="49"/>
    </row>
    <row r="355" spans="4:9" ht="15">
      <c r="D355" s="49"/>
      <c r="I355" s="49"/>
    </row>
    <row r="356" spans="4:9" ht="15">
      <c r="D356" s="49"/>
      <c r="I356" s="49"/>
    </row>
    <row r="357" spans="4:9" ht="15">
      <c r="D357" s="49"/>
      <c r="I357" s="49"/>
    </row>
    <row r="358" spans="4:9" ht="15">
      <c r="D358" s="49"/>
      <c r="I358" s="49"/>
    </row>
    <row r="359" spans="4:9" ht="15">
      <c r="D359" s="49"/>
      <c r="I359" s="49"/>
    </row>
    <row r="360" spans="4:9" ht="15">
      <c r="D360" s="49"/>
      <c r="I360" s="49"/>
    </row>
    <row r="361" spans="4:9" ht="15">
      <c r="D361" s="49"/>
      <c r="I361" s="49"/>
    </row>
    <row r="362" spans="4:9" ht="15">
      <c r="D362" s="49"/>
      <c r="I362" s="49"/>
    </row>
    <row r="363" spans="4:9" ht="15">
      <c r="D363" s="49"/>
      <c r="I363" s="49"/>
    </row>
    <row r="364" spans="4:9" ht="15">
      <c r="D364" s="49"/>
      <c r="I364" s="49"/>
    </row>
    <row r="365" spans="4:9" ht="15">
      <c r="D365" s="49"/>
      <c r="I365" s="49"/>
    </row>
    <row r="366" spans="4:9" ht="15">
      <c r="D366" s="49"/>
      <c r="I366" s="49"/>
    </row>
    <row r="367" spans="4:9" ht="15">
      <c r="D367" s="49"/>
      <c r="I367" s="49"/>
    </row>
    <row r="368" spans="4:9" ht="15">
      <c r="D368" s="49"/>
      <c r="I368" s="49"/>
    </row>
    <row r="369" spans="4:9" ht="15">
      <c r="D369" s="49"/>
      <c r="I369" s="49"/>
    </row>
    <row r="370" spans="4:9" ht="15">
      <c r="D370" s="49"/>
      <c r="I370" s="49"/>
    </row>
    <row r="371" spans="4:9" ht="15">
      <c r="D371" s="49"/>
      <c r="I371" s="49"/>
    </row>
    <row r="372" spans="4:9" ht="15">
      <c r="D372" s="49"/>
      <c r="I372" s="49"/>
    </row>
    <row r="373" spans="4:9" ht="15">
      <c r="D373" s="49"/>
      <c r="I373" s="49"/>
    </row>
    <row r="374" spans="4:9" ht="15">
      <c r="D374" s="49"/>
      <c r="I374" s="49"/>
    </row>
    <row r="375" spans="4:9" ht="15">
      <c r="D375" s="49"/>
      <c r="I375" s="49"/>
    </row>
    <row r="376" spans="4:9" ht="15">
      <c r="D376" s="49"/>
      <c r="I376" s="49"/>
    </row>
    <row r="377" spans="4:9" ht="15">
      <c r="D377" s="49"/>
      <c r="I377" s="49"/>
    </row>
    <row r="378" spans="4:9" ht="15">
      <c r="D378" s="49"/>
      <c r="I378" s="49"/>
    </row>
    <row r="379" spans="4:9" ht="15">
      <c r="D379" s="49"/>
      <c r="I379" s="49"/>
    </row>
    <row r="380" spans="4:9" ht="15">
      <c r="D380" s="49"/>
      <c r="I380" s="49"/>
    </row>
    <row r="381" spans="4:9" ht="15">
      <c r="D381" s="49"/>
      <c r="I381" s="49"/>
    </row>
    <row r="382" spans="4:9" ht="15">
      <c r="D382" s="49"/>
      <c r="I382" s="49"/>
    </row>
    <row r="383" spans="4:9" ht="15">
      <c r="D383" s="49"/>
      <c r="I383" s="49"/>
    </row>
    <row r="384" spans="4:9" ht="15">
      <c r="D384" s="49"/>
      <c r="I384" s="49"/>
    </row>
    <row r="385" spans="4:9" ht="15">
      <c r="D385" s="49"/>
      <c r="I385" s="49"/>
    </row>
    <row r="386" spans="4:9" ht="15">
      <c r="D386" s="49"/>
      <c r="I386" s="49"/>
    </row>
    <row r="387" spans="4:9" ht="15">
      <c r="D387" s="49"/>
      <c r="I387" s="49"/>
    </row>
    <row r="388" spans="4:9" ht="15">
      <c r="D388" s="49"/>
      <c r="I388" s="49"/>
    </row>
    <row r="389" spans="4:9" ht="15">
      <c r="D389" s="49"/>
      <c r="I389" s="49"/>
    </row>
    <row r="390" spans="4:9" ht="15">
      <c r="D390" s="49"/>
      <c r="I390" s="49"/>
    </row>
    <row r="391" spans="4:9" ht="15">
      <c r="D391" s="49"/>
      <c r="I391" s="49"/>
    </row>
    <row r="392" spans="4:9" ht="15">
      <c r="D392" s="49"/>
      <c r="I392" s="49"/>
    </row>
    <row r="393" spans="4:9" ht="15">
      <c r="D393" s="49"/>
      <c r="I393" s="49"/>
    </row>
    <row r="394" spans="4:9" ht="15">
      <c r="D394" s="49"/>
      <c r="I394" s="49"/>
    </row>
    <row r="395" spans="4:9" ht="15">
      <c r="D395" s="49"/>
      <c r="I395" s="49"/>
    </row>
    <row r="396" spans="4:9" ht="15">
      <c r="D396" s="49"/>
      <c r="I396" s="49"/>
    </row>
    <row r="397" spans="4:9" ht="15">
      <c r="D397" s="49"/>
      <c r="I397" s="49"/>
    </row>
    <row r="398" spans="4:9" ht="15">
      <c r="D398" s="49"/>
      <c r="I398" s="49"/>
    </row>
    <row r="399" spans="4:9" ht="15">
      <c r="D399" s="49"/>
      <c r="I399" s="49"/>
    </row>
    <row r="400" spans="4:9" ht="15">
      <c r="D400" s="49"/>
      <c r="I400" s="49"/>
    </row>
    <row r="401" spans="4:9" ht="15">
      <c r="D401" s="49"/>
      <c r="I401" s="49"/>
    </row>
    <row r="402" spans="4:9" ht="15">
      <c r="D402" s="49"/>
      <c r="I402" s="49"/>
    </row>
    <row r="403" spans="4:9" ht="15">
      <c r="D403" s="49"/>
      <c r="I403" s="49"/>
    </row>
    <row r="404" spans="4:9" ht="15">
      <c r="D404" s="49"/>
      <c r="I404" s="49"/>
    </row>
    <row r="405" spans="4:9" ht="15">
      <c r="D405" s="49"/>
      <c r="I405" s="49"/>
    </row>
    <row r="406" spans="4:9" ht="15">
      <c r="D406" s="49"/>
      <c r="I406" s="49"/>
    </row>
    <row r="407" spans="4:9" ht="15">
      <c r="D407" s="49"/>
      <c r="I407" s="49"/>
    </row>
    <row r="408" spans="4:9" ht="15">
      <c r="D408" s="49"/>
      <c r="I408" s="49"/>
    </row>
    <row r="409" spans="4:9" ht="15">
      <c r="D409" s="49"/>
      <c r="I409" s="49"/>
    </row>
    <row r="410" spans="4:9" ht="15">
      <c r="D410" s="49"/>
      <c r="I410" s="49"/>
    </row>
    <row r="411" spans="4:9" ht="15">
      <c r="D411" s="49"/>
      <c r="I411" s="49"/>
    </row>
    <row r="412" spans="4:9" ht="15">
      <c r="D412" s="49"/>
      <c r="I412" s="49"/>
    </row>
    <row r="413" spans="4:9" ht="15">
      <c r="D413" s="49"/>
      <c r="I413" s="49"/>
    </row>
    <row r="414" spans="4:9" ht="15">
      <c r="D414" s="49"/>
      <c r="I414" s="49"/>
    </row>
    <row r="415" spans="4:9" ht="15">
      <c r="D415" s="49"/>
      <c r="I415" s="49"/>
    </row>
    <row r="416" spans="4:9" ht="15">
      <c r="D416" s="49"/>
      <c r="I416" s="49"/>
    </row>
    <row r="417" spans="4:9" ht="15">
      <c r="D417" s="49"/>
      <c r="I417" s="49"/>
    </row>
    <row r="418" spans="4:9" ht="15">
      <c r="D418" s="49"/>
      <c r="I418" s="49"/>
    </row>
    <row r="419" spans="4:9" ht="15">
      <c r="D419" s="49"/>
      <c r="I419" s="49"/>
    </row>
    <row r="420" spans="4:9" ht="15">
      <c r="D420" s="49"/>
      <c r="I420" s="49"/>
    </row>
    <row r="421" spans="4:9" ht="15">
      <c r="D421" s="49"/>
      <c r="I421" s="49"/>
    </row>
    <row r="422" spans="4:9" ht="15">
      <c r="D422" s="49"/>
      <c r="I422" s="49"/>
    </row>
    <row r="423" spans="4:9" ht="15">
      <c r="D423" s="49"/>
      <c r="I423" s="49"/>
    </row>
    <row r="424" spans="4:9" ht="15">
      <c r="D424" s="49"/>
      <c r="I424" s="49"/>
    </row>
    <row r="425" spans="4:9" ht="15">
      <c r="D425" s="49"/>
      <c r="I425" s="49"/>
    </row>
    <row r="426" spans="4:9" ht="15">
      <c r="D426" s="49"/>
      <c r="I426" s="49"/>
    </row>
    <row r="427" spans="4:9" ht="15">
      <c r="D427" s="49"/>
      <c r="I427" s="49"/>
    </row>
    <row r="428" spans="4:9" ht="15">
      <c r="D428" s="49"/>
      <c r="I428" s="49"/>
    </row>
    <row r="429" spans="4:9" ht="15">
      <c r="D429" s="49"/>
      <c r="I429" s="49"/>
    </row>
    <row r="430" spans="4:9" ht="15">
      <c r="D430" s="49"/>
      <c r="I430" s="49"/>
    </row>
    <row r="431" spans="4:9" ht="15">
      <c r="D431" s="49"/>
      <c r="I431" s="49"/>
    </row>
    <row r="432" spans="4:9" ht="15">
      <c r="D432" s="49"/>
      <c r="I432" s="49"/>
    </row>
    <row r="433" spans="4:9" ht="15">
      <c r="D433" s="49"/>
      <c r="I433" s="49"/>
    </row>
    <row r="434" spans="4:9" ht="15">
      <c r="D434" s="49"/>
      <c r="I434" s="49"/>
    </row>
    <row r="435" spans="4:9" ht="15">
      <c r="D435" s="49"/>
      <c r="I435" s="49"/>
    </row>
    <row r="436" spans="4:9" ht="15">
      <c r="D436" s="49"/>
      <c r="I436" s="49"/>
    </row>
    <row r="437" spans="4:9" ht="15">
      <c r="D437" s="49"/>
      <c r="I437" s="49"/>
    </row>
    <row r="438" spans="4:9" ht="15">
      <c r="D438" s="49"/>
      <c r="I438" s="49"/>
    </row>
    <row r="439" spans="4:9" ht="15">
      <c r="D439" s="49"/>
      <c r="I439" s="49"/>
    </row>
    <row r="440" spans="4:9" ht="15">
      <c r="D440" s="49"/>
      <c r="I440" s="49"/>
    </row>
    <row r="441" spans="4:9" ht="15">
      <c r="D441" s="49"/>
      <c r="I441" s="49"/>
    </row>
    <row r="442" spans="4:9" ht="15">
      <c r="D442" s="49"/>
      <c r="I442" s="49"/>
    </row>
    <row r="443" spans="4:9" ht="15">
      <c r="D443" s="49"/>
      <c r="I443" s="49"/>
    </row>
    <row r="444" spans="4:9" ht="15">
      <c r="D444" s="49"/>
      <c r="I444" s="49"/>
    </row>
    <row r="445" spans="4:9" ht="15">
      <c r="D445" s="49"/>
      <c r="I445" s="49"/>
    </row>
    <row r="446" spans="4:9" ht="15">
      <c r="D446" s="49"/>
      <c r="I446" s="49"/>
    </row>
    <row r="447" spans="4:9" ht="15">
      <c r="D447" s="49"/>
      <c r="I447" s="49"/>
    </row>
    <row r="448" spans="4:9" ht="15">
      <c r="D448" s="49"/>
      <c r="I448" s="49"/>
    </row>
    <row r="449" spans="4:9" ht="15">
      <c r="D449" s="49"/>
      <c r="I449" s="49"/>
    </row>
    <row r="450" spans="4:9" ht="15">
      <c r="D450" s="49"/>
      <c r="I450" s="49"/>
    </row>
    <row r="451" spans="4:9" ht="15">
      <c r="D451" s="49"/>
      <c r="I451" s="49"/>
    </row>
    <row r="452" spans="4:9" ht="15">
      <c r="D452" s="49"/>
      <c r="I452" s="49"/>
    </row>
    <row r="453" spans="4:9" ht="15">
      <c r="D453" s="49"/>
      <c r="I453" s="49"/>
    </row>
    <row r="454" spans="4:9" ht="15">
      <c r="D454" s="49"/>
      <c r="I454" s="49"/>
    </row>
    <row r="455" spans="4:9" ht="15">
      <c r="D455" s="49"/>
      <c r="I455" s="49"/>
    </row>
    <row r="456" spans="4:9" ht="15">
      <c r="D456" s="49"/>
      <c r="I456" s="49"/>
    </row>
    <row r="457" spans="4:9" ht="15">
      <c r="D457" s="49"/>
      <c r="I457" s="49"/>
    </row>
    <row r="458" spans="4:9" ht="15">
      <c r="D458" s="49"/>
      <c r="I458" s="49"/>
    </row>
    <row r="459" spans="4:9" ht="15">
      <c r="D459" s="49"/>
      <c r="I459" s="49"/>
    </row>
    <row r="460" spans="4:9" ht="15">
      <c r="D460" s="49"/>
      <c r="I460" s="49"/>
    </row>
    <row r="461" spans="4:9" ht="15">
      <c r="D461" s="49"/>
      <c r="I461" s="49"/>
    </row>
    <row r="462" spans="4:9" ht="15">
      <c r="D462" s="49"/>
      <c r="I462" s="49"/>
    </row>
    <row r="463" spans="4:9" ht="15">
      <c r="D463" s="49"/>
      <c r="I463" s="49"/>
    </row>
    <row r="464" spans="4:9" ht="15">
      <c r="D464" s="49"/>
      <c r="I464" s="49"/>
    </row>
    <row r="465" spans="4:9" ht="15">
      <c r="D465" s="49"/>
      <c r="I465" s="49"/>
    </row>
    <row r="466" spans="4:9" ht="15">
      <c r="D466" s="49"/>
      <c r="I466" s="49"/>
    </row>
    <row r="467" spans="4:9" ht="15">
      <c r="D467" s="49"/>
      <c r="I467" s="49"/>
    </row>
    <row r="468" spans="4:9" ht="15">
      <c r="D468" s="49"/>
      <c r="I468" s="49"/>
    </row>
    <row r="469" spans="4:9" ht="15">
      <c r="D469" s="49"/>
      <c r="I469" s="49"/>
    </row>
    <row r="470" spans="4:9" ht="15">
      <c r="D470" s="49"/>
      <c r="I470" s="49"/>
    </row>
    <row r="471" spans="4:9" ht="15">
      <c r="D471" s="49"/>
      <c r="I471" s="49"/>
    </row>
    <row r="472" spans="4:9" ht="15">
      <c r="D472" s="49"/>
      <c r="I472" s="49"/>
    </row>
    <row r="473" spans="4:9" ht="15">
      <c r="D473" s="49"/>
      <c r="I473" s="49"/>
    </row>
    <row r="474" spans="4:9" ht="15">
      <c r="D474" s="49"/>
      <c r="I474" s="49"/>
    </row>
    <row r="475" spans="4:9" ht="15">
      <c r="D475" s="49"/>
      <c r="I475" s="49"/>
    </row>
    <row r="476" spans="4:9" ht="15">
      <c r="D476" s="49"/>
      <c r="I476" s="49"/>
    </row>
    <row r="477" spans="4:9" ht="15">
      <c r="D477" s="49"/>
      <c r="I477" s="49"/>
    </row>
    <row r="478" spans="4:9" ht="15">
      <c r="D478" s="49"/>
      <c r="I478" s="49"/>
    </row>
    <row r="479" spans="4:9" ht="15">
      <c r="D479" s="49"/>
      <c r="I479" s="49"/>
    </row>
    <row r="480" spans="4:9" ht="15">
      <c r="D480" s="49"/>
      <c r="I480" s="49"/>
    </row>
    <row r="481" spans="4:9" ht="15">
      <c r="D481" s="49"/>
      <c r="I481" s="49"/>
    </row>
    <row r="482" spans="4:9" ht="15">
      <c r="D482" s="49"/>
      <c r="I482" s="49"/>
    </row>
    <row r="483" spans="4:9" ht="15">
      <c r="D483" s="49"/>
      <c r="I483" s="49"/>
    </row>
    <row r="484" spans="4:9" ht="15">
      <c r="D484" s="49"/>
      <c r="I484" s="49"/>
    </row>
    <row r="485" spans="4:9" ht="15">
      <c r="D485" s="49"/>
      <c r="I485" s="49"/>
    </row>
    <row r="486" spans="4:9" ht="15">
      <c r="D486" s="49"/>
      <c r="I486" s="49"/>
    </row>
    <row r="487" spans="4:9" ht="15">
      <c r="D487" s="49"/>
      <c r="I487" s="49"/>
    </row>
    <row r="488" spans="4:9" ht="15">
      <c r="D488" s="49"/>
      <c r="I488" s="49"/>
    </row>
    <row r="489" spans="4:9" ht="15">
      <c r="D489" s="49"/>
      <c r="I489" s="49"/>
    </row>
    <row r="490" spans="4:9" ht="15">
      <c r="D490" s="49"/>
      <c r="I490" s="49"/>
    </row>
    <row r="491" spans="4:9" ht="15">
      <c r="D491" s="49"/>
      <c r="I491" s="49"/>
    </row>
    <row r="492" spans="4:9" ht="15">
      <c r="D492" s="49"/>
      <c r="I492" s="49"/>
    </row>
    <row r="493" spans="4:9" ht="15">
      <c r="D493" s="49"/>
      <c r="I493" s="49"/>
    </row>
    <row r="494" spans="4:9" ht="15">
      <c r="D494" s="49"/>
      <c r="I494" s="49"/>
    </row>
    <row r="495" spans="4:9" ht="15">
      <c r="D495" s="49"/>
      <c r="I495" s="49"/>
    </row>
    <row r="496" spans="4:9" ht="15">
      <c r="D496" s="49"/>
      <c r="I496" s="49"/>
    </row>
    <row r="497" spans="4:9" ht="15">
      <c r="D497" s="49"/>
      <c r="I497" s="49"/>
    </row>
    <row r="498" spans="4:9" ht="15">
      <c r="D498" s="49"/>
      <c r="I498" s="49"/>
    </row>
    <row r="499" spans="4:9" ht="15">
      <c r="D499" s="49"/>
      <c r="I499" s="49"/>
    </row>
    <row r="500" spans="4:9" ht="15">
      <c r="D500" s="49"/>
      <c r="I500" s="49"/>
    </row>
    <row r="501" spans="4:9" ht="15">
      <c r="D501" s="49"/>
      <c r="I501" s="49"/>
    </row>
    <row r="502" spans="4:9" ht="15">
      <c r="D502" s="49"/>
      <c r="I502" s="49"/>
    </row>
    <row r="503" spans="4:9" ht="15">
      <c r="D503" s="49"/>
      <c r="I503" s="49"/>
    </row>
    <row r="504" spans="4:9" ht="15">
      <c r="D504" s="49"/>
      <c r="I504" s="49"/>
    </row>
    <row r="505" spans="4:9" ht="15">
      <c r="D505" s="49"/>
      <c r="I505" s="49"/>
    </row>
    <row r="506" spans="4:9" ht="15">
      <c r="D506" s="49"/>
      <c r="I506" s="49"/>
    </row>
    <row r="507" spans="4:9" ht="15">
      <c r="D507" s="49"/>
      <c r="I507" s="49"/>
    </row>
    <row r="508" spans="4:9" ht="15">
      <c r="D508" s="49"/>
      <c r="I508" s="49"/>
    </row>
    <row r="509" spans="4:9" ht="15">
      <c r="D509" s="49"/>
      <c r="I509" s="49"/>
    </row>
    <row r="510" spans="4:9" ht="15">
      <c r="D510" s="49"/>
      <c r="I510" s="49"/>
    </row>
    <row r="511" spans="4:9" ht="15">
      <c r="D511" s="49"/>
      <c r="I511" s="49"/>
    </row>
    <row r="512" spans="4:9" ht="15">
      <c r="D512" s="49"/>
      <c r="I512" s="49"/>
    </row>
    <row r="513" spans="4:9" ht="15">
      <c r="D513" s="49"/>
      <c r="I513" s="49"/>
    </row>
    <row r="514" spans="4:9" ht="15">
      <c r="D514" s="49"/>
      <c r="I514" s="49"/>
    </row>
    <row r="515" spans="4:9" ht="15">
      <c r="D515" s="49"/>
      <c r="I515" s="49"/>
    </row>
    <row r="516" spans="4:9" ht="15">
      <c r="D516" s="49"/>
      <c r="I516" s="49"/>
    </row>
    <row r="517" spans="4:9" ht="15">
      <c r="D517" s="49"/>
      <c r="I517" s="49"/>
    </row>
    <row r="518" spans="4:9" ht="15">
      <c r="D518" s="49"/>
      <c r="I518" s="49"/>
    </row>
    <row r="519" spans="4:9" ht="15">
      <c r="D519" s="49"/>
      <c r="I519" s="49"/>
    </row>
    <row r="520" spans="4:9" ht="15">
      <c r="D520" s="49"/>
      <c r="I520" s="49"/>
    </row>
    <row r="521" spans="4:9" ht="15">
      <c r="D521" s="49"/>
      <c r="I521" s="49"/>
    </row>
    <row r="522" spans="4:9" ht="15">
      <c r="D522" s="49"/>
      <c r="I522" s="49"/>
    </row>
    <row r="523" spans="4:9" ht="15">
      <c r="D523" s="49"/>
      <c r="I523" s="49"/>
    </row>
    <row r="524" spans="4:9" ht="15">
      <c r="D524" s="49"/>
      <c r="I524" s="49"/>
    </row>
    <row r="525" spans="4:9" ht="15">
      <c r="D525" s="49"/>
      <c r="I525" s="49"/>
    </row>
    <row r="526" spans="4:9" ht="15">
      <c r="D526" s="49"/>
      <c r="I526" s="49"/>
    </row>
    <row r="527" spans="4:9" ht="15">
      <c r="D527" s="49"/>
      <c r="I527" s="49"/>
    </row>
    <row r="528" spans="4:9" ht="15">
      <c r="D528" s="49"/>
      <c r="I528" s="49"/>
    </row>
    <row r="529" spans="4:9" ht="15">
      <c r="D529" s="49"/>
      <c r="I529" s="49"/>
    </row>
    <row r="530" spans="4:9" ht="15">
      <c r="D530" s="49"/>
      <c r="I530" s="49"/>
    </row>
    <row r="531" spans="4:9" ht="15">
      <c r="D531" s="49"/>
      <c r="I531" s="49"/>
    </row>
    <row r="532" spans="4:9" ht="15">
      <c r="D532" s="49"/>
      <c r="I532" s="49"/>
    </row>
    <row r="533" spans="4:9" ht="15">
      <c r="D533" s="49"/>
      <c r="I533" s="49"/>
    </row>
    <row r="534" spans="4:9" ht="15">
      <c r="D534" s="49"/>
      <c r="I534" s="49"/>
    </row>
    <row r="535" spans="4:9" ht="15">
      <c r="D535" s="49"/>
      <c r="I535" s="49"/>
    </row>
    <row r="536" spans="4:9" ht="15">
      <c r="D536" s="49"/>
      <c r="I536" s="49"/>
    </row>
    <row r="537" spans="4:9" ht="15">
      <c r="D537" s="49"/>
      <c r="I537" s="49"/>
    </row>
    <row r="538" spans="4:9" ht="15">
      <c r="D538" s="49"/>
      <c r="I538" s="49"/>
    </row>
    <row r="539" spans="4:9" ht="15">
      <c r="D539" s="49"/>
      <c r="I539" s="49"/>
    </row>
    <row r="540" spans="4:9" ht="15">
      <c r="D540" s="49"/>
      <c r="I540" s="49"/>
    </row>
    <row r="541" spans="4:9" ht="15">
      <c r="D541" s="49"/>
      <c r="I541" s="49"/>
    </row>
    <row r="542" spans="4:9" ht="15">
      <c r="D542" s="49"/>
      <c r="I542" s="49"/>
    </row>
    <row r="543" spans="4:9" ht="15">
      <c r="D543" s="49"/>
      <c r="I543" s="49"/>
    </row>
    <row r="544" spans="4:9" ht="15">
      <c r="D544" s="49"/>
      <c r="I544" s="49"/>
    </row>
    <row r="545" spans="4:9" ht="15">
      <c r="D545" s="49"/>
      <c r="I545" s="49"/>
    </row>
    <row r="546" spans="4:9" ht="15">
      <c r="D546" s="49"/>
      <c r="I546" s="49"/>
    </row>
    <row r="547" spans="4:9" ht="15">
      <c r="D547" s="49"/>
      <c r="I547" s="49"/>
    </row>
    <row r="548" spans="4:9" ht="15">
      <c r="D548" s="49"/>
      <c r="I548" s="49"/>
    </row>
    <row r="549" spans="4:9" ht="15">
      <c r="D549" s="49"/>
      <c r="I549" s="49"/>
    </row>
    <row r="550" spans="4:9" ht="15">
      <c r="D550" s="49"/>
      <c r="I550" s="49"/>
    </row>
    <row r="551" spans="4:9" ht="15">
      <c r="D551" s="49"/>
      <c r="I551" s="49"/>
    </row>
    <row r="552" spans="4:9" ht="15">
      <c r="D552" s="49"/>
      <c r="I552" s="49"/>
    </row>
    <row r="553" spans="4:9" ht="15">
      <c r="D553" s="49"/>
      <c r="I553" s="49"/>
    </row>
    <row r="554" spans="4:9" ht="15">
      <c r="D554" s="49"/>
      <c r="I554" s="49"/>
    </row>
    <row r="555" spans="4:9" ht="15">
      <c r="D555" s="49"/>
      <c r="I555" s="49"/>
    </row>
    <row r="556" spans="4:9" ht="15">
      <c r="D556" s="49"/>
      <c r="I556" s="49"/>
    </row>
    <row r="557" spans="4:9" ht="15">
      <c r="D557" s="49"/>
      <c r="I557" s="49"/>
    </row>
    <row r="558" spans="4:9" ht="15">
      <c r="D558" s="49"/>
      <c r="I558" s="49"/>
    </row>
    <row r="559" spans="4:9" ht="15">
      <c r="D559" s="49"/>
      <c r="I559" s="49"/>
    </row>
    <row r="560" spans="4:9" ht="15">
      <c r="D560" s="49"/>
      <c r="I560" s="49"/>
    </row>
    <row r="561" spans="4:9" ht="15">
      <c r="D561" s="49"/>
      <c r="I561" s="49"/>
    </row>
    <row r="562" spans="4:9" ht="15">
      <c r="D562" s="49"/>
      <c r="I562" s="49"/>
    </row>
    <row r="563" spans="4:9" ht="15">
      <c r="D563" s="49"/>
      <c r="I563" s="49"/>
    </row>
    <row r="564" spans="4:9" ht="15">
      <c r="D564" s="49"/>
      <c r="I564" s="49"/>
    </row>
    <row r="565" spans="4:9" ht="15">
      <c r="D565" s="49"/>
      <c r="I565" s="49"/>
    </row>
    <row r="566" spans="4:9" ht="15">
      <c r="D566" s="49"/>
      <c r="I566" s="49"/>
    </row>
    <row r="567" spans="4:9" ht="15">
      <c r="D567" s="49"/>
      <c r="I567" s="49"/>
    </row>
    <row r="568" spans="4:9" ht="15">
      <c r="D568" s="49"/>
      <c r="I568" s="49"/>
    </row>
    <row r="569" spans="4:9" ht="15">
      <c r="D569" s="49"/>
      <c r="I569" s="49"/>
    </row>
    <row r="570" spans="4:9" ht="15">
      <c r="D570" s="49"/>
      <c r="I570" s="49"/>
    </row>
    <row r="571" spans="4:9" ht="15">
      <c r="D571" s="49"/>
      <c r="I571" s="49"/>
    </row>
    <row r="572" spans="4:9" ht="15">
      <c r="D572" s="49"/>
      <c r="I572" s="49"/>
    </row>
    <row r="573" spans="4:9" ht="15">
      <c r="D573" s="49"/>
      <c r="I573" s="49"/>
    </row>
    <row r="574" spans="4:9" ht="15">
      <c r="D574" s="49"/>
      <c r="I574" s="49"/>
    </row>
    <row r="575" spans="4:9" ht="15">
      <c r="D575" s="49"/>
      <c r="I575" s="49"/>
    </row>
    <row r="576" spans="4:9" ht="15">
      <c r="D576" s="49"/>
      <c r="I576" s="49"/>
    </row>
    <row r="577" spans="4:9" ht="15">
      <c r="D577" s="49"/>
      <c r="I577" s="49"/>
    </row>
    <row r="578" spans="4:9" ht="15">
      <c r="D578" s="49"/>
      <c r="I578" s="49"/>
    </row>
    <row r="579" spans="4:9" ht="15">
      <c r="D579" s="49"/>
      <c r="I579" s="49"/>
    </row>
    <row r="580" spans="4:9" ht="15">
      <c r="D580" s="49"/>
      <c r="I580" s="49"/>
    </row>
    <row r="581" spans="4:9" ht="15">
      <c r="D581" s="49"/>
      <c r="I581" s="49"/>
    </row>
    <row r="582" spans="4:9" ht="15">
      <c r="D582" s="49"/>
      <c r="I582" s="49"/>
    </row>
    <row r="583" spans="4:9" ht="15">
      <c r="D583" s="49"/>
      <c r="I583" s="49"/>
    </row>
    <row r="584" spans="4:9" ht="15">
      <c r="D584" s="49"/>
      <c r="I584" s="49"/>
    </row>
    <row r="585" spans="4:9" ht="15">
      <c r="D585" s="49"/>
      <c r="I585" s="49"/>
    </row>
    <row r="586" spans="4:9" ht="15">
      <c r="D586" s="49"/>
      <c r="I586" s="49"/>
    </row>
    <row r="587" spans="4:9" ht="15">
      <c r="D587" s="49"/>
      <c r="I587" s="49"/>
    </row>
    <row r="588" spans="4:9" ht="15">
      <c r="D588" s="49"/>
      <c r="I588" s="49"/>
    </row>
    <row r="589" spans="4:9" ht="15">
      <c r="D589" s="49"/>
      <c r="I589" s="49"/>
    </row>
    <row r="590" spans="4:9" ht="15">
      <c r="D590" s="49"/>
      <c r="I590" s="49"/>
    </row>
    <row r="591" spans="4:9" ht="15">
      <c r="D591" s="49"/>
      <c r="I591" s="49"/>
    </row>
    <row r="592" spans="4:9" ht="15">
      <c r="D592" s="49"/>
      <c r="I592" s="49"/>
    </row>
    <row r="593" spans="4:9" ht="15">
      <c r="D593" s="49"/>
      <c r="I593" s="49"/>
    </row>
    <row r="594" spans="4:9" ht="15">
      <c r="D594" s="49"/>
      <c r="I594" s="49"/>
    </row>
    <row r="595" spans="4:9" ht="15">
      <c r="D595" s="49"/>
      <c r="I595" s="49"/>
    </row>
    <row r="596" spans="4:9" ht="15">
      <c r="D596" s="49"/>
      <c r="I596" s="49"/>
    </row>
    <row r="597" spans="4:9" ht="15">
      <c r="D597" s="49"/>
      <c r="I597" s="49"/>
    </row>
    <row r="598" spans="4:9" ht="15">
      <c r="D598" s="49"/>
      <c r="I598" s="49"/>
    </row>
    <row r="599" spans="4:9" ht="15">
      <c r="D599" s="49"/>
      <c r="I599" s="49"/>
    </row>
    <row r="600" spans="4:9" ht="15">
      <c r="D600" s="49"/>
      <c r="I600" s="49"/>
    </row>
    <row r="601" spans="4:9" ht="15">
      <c r="D601" s="49"/>
      <c r="I601" s="49"/>
    </row>
    <row r="602" spans="4:9" ht="15">
      <c r="D602" s="49"/>
      <c r="I602" s="49"/>
    </row>
    <row r="603" spans="4:9" ht="15">
      <c r="D603" s="49"/>
      <c r="I603" s="49"/>
    </row>
    <row r="604" spans="4:9" ht="15">
      <c r="D604" s="49"/>
      <c r="I604" s="49"/>
    </row>
    <row r="605" spans="4:9" ht="15">
      <c r="D605" s="49"/>
      <c r="I605" s="49"/>
    </row>
    <row r="606" spans="4:9" ht="15">
      <c r="D606" s="49"/>
      <c r="I606" s="49"/>
    </row>
    <row r="607" spans="4:9" ht="15">
      <c r="D607" s="49"/>
      <c r="I607" s="49"/>
    </row>
    <row r="608" spans="4:9" ht="15">
      <c r="D608" s="49"/>
      <c r="I608" s="49"/>
    </row>
    <row r="609" spans="4:9" ht="15">
      <c r="D609" s="49"/>
      <c r="I609" s="49"/>
    </row>
    <row r="610" spans="4:9" ht="15">
      <c r="D610" s="49"/>
      <c r="I610" s="49"/>
    </row>
    <row r="611" spans="4:9" ht="15">
      <c r="D611" s="49"/>
      <c r="I611" s="49"/>
    </row>
    <row r="612" spans="4:9" ht="15">
      <c r="D612" s="49"/>
      <c r="I612" s="49"/>
    </row>
    <row r="613" spans="4:9" ht="15">
      <c r="D613" s="49"/>
      <c r="I613" s="49"/>
    </row>
    <row r="614" spans="4:9" ht="15">
      <c r="D614" s="49"/>
      <c r="I614" s="49"/>
    </row>
    <row r="615" spans="4:9" ht="15">
      <c r="D615" s="49"/>
      <c r="I615" s="49"/>
    </row>
    <row r="616" spans="4:9" ht="15">
      <c r="D616" s="49"/>
      <c r="I616" s="49"/>
    </row>
    <row r="617" spans="4:9" ht="15">
      <c r="D617" s="49"/>
      <c r="I617" s="49"/>
    </row>
    <row r="618" spans="4:9" ht="15">
      <c r="D618" s="49"/>
      <c r="I618" s="49"/>
    </row>
    <row r="619" spans="4:9" ht="15">
      <c r="D619" s="49"/>
      <c r="I619" s="49"/>
    </row>
    <row r="620" spans="4:9" ht="15">
      <c r="D620" s="49"/>
      <c r="I620" s="49"/>
    </row>
    <row r="621" spans="4:9" ht="15">
      <c r="D621" s="49"/>
      <c r="I621" s="49"/>
    </row>
    <row r="622" spans="4:9" ht="15">
      <c r="D622" s="49"/>
      <c r="I622" s="49"/>
    </row>
    <row r="623" spans="4:9" ht="15">
      <c r="D623" s="49"/>
      <c r="I623" s="49"/>
    </row>
    <row r="624" spans="4:9" ht="15">
      <c r="D624" s="49"/>
      <c r="I624" s="49"/>
    </row>
    <row r="625" spans="4:9" ht="15">
      <c r="D625" s="49"/>
      <c r="I625" s="49"/>
    </row>
    <row r="626" spans="4:9" ht="15">
      <c r="D626" s="49"/>
      <c r="I626" s="49"/>
    </row>
    <row r="627" spans="4:9" ht="15">
      <c r="D627" s="49"/>
      <c r="I627" s="49"/>
    </row>
    <row r="628" spans="4:9" ht="15">
      <c r="D628" s="49"/>
      <c r="I628" s="49"/>
    </row>
    <row r="629" spans="4:9" ht="15">
      <c r="D629" s="49"/>
      <c r="I629" s="49"/>
    </row>
    <row r="630" spans="4:9" ht="15">
      <c r="D630" s="49"/>
      <c r="I630" s="49"/>
    </row>
    <row r="631" spans="4:9" ht="15">
      <c r="D631" s="49"/>
      <c r="I631" s="49"/>
    </row>
    <row r="632" spans="4:9" ht="15">
      <c r="D632" s="49"/>
      <c r="I632" s="49"/>
    </row>
    <row r="633" spans="4:9" ht="15">
      <c r="D633" s="49"/>
      <c r="I633" s="49"/>
    </row>
    <row r="634" spans="4:9" ht="15">
      <c r="D634" s="49"/>
      <c r="I634" s="49"/>
    </row>
    <row r="635" spans="4:9" ht="15">
      <c r="D635" s="49"/>
      <c r="I635" s="49"/>
    </row>
    <row r="636" spans="4:9" ht="15">
      <c r="D636" s="49"/>
      <c r="I636" s="49"/>
    </row>
    <row r="637" spans="4:9" ht="15">
      <c r="D637" s="49"/>
      <c r="I637" s="49"/>
    </row>
    <row r="638" spans="4:9" ht="15">
      <c r="D638" s="49"/>
      <c r="I638" s="49"/>
    </row>
    <row r="639" spans="4:9" ht="15">
      <c r="D639" s="49"/>
      <c r="I639" s="49"/>
    </row>
    <row r="640" spans="4:9" ht="15">
      <c r="D640" s="49"/>
      <c r="I640" s="49"/>
    </row>
    <row r="641" spans="4:9" ht="15">
      <c r="D641" s="49"/>
      <c r="I641" s="49"/>
    </row>
    <row r="642" spans="4:9" ht="15">
      <c r="D642" s="49"/>
      <c r="I642" s="49"/>
    </row>
    <row r="643" spans="4:9" ht="15">
      <c r="D643" s="49"/>
      <c r="I643" s="49"/>
    </row>
    <row r="644" spans="4:9" ht="15">
      <c r="D644" s="49"/>
      <c r="I644" s="49"/>
    </row>
    <row r="645" spans="4:9" ht="15">
      <c r="D645" s="49"/>
      <c r="I645" s="49"/>
    </row>
    <row r="646" spans="4:9" ht="15">
      <c r="D646" s="49"/>
      <c r="I646" s="49"/>
    </row>
    <row r="647" spans="4:9" ht="15">
      <c r="D647" s="49"/>
      <c r="I647" s="49"/>
    </row>
    <row r="648" spans="4:9" ht="15">
      <c r="D648" s="49"/>
      <c r="I648" s="49"/>
    </row>
    <row r="649" spans="4:9" ht="15">
      <c r="D649" s="49"/>
      <c r="I649" s="49"/>
    </row>
    <row r="650" spans="4:9" ht="15">
      <c r="D650" s="49"/>
      <c r="I650" s="49"/>
    </row>
    <row r="651" spans="4:9" ht="15">
      <c r="D651" s="49"/>
      <c r="I651" s="49"/>
    </row>
    <row r="652" spans="4:9" ht="15">
      <c r="D652" s="49"/>
      <c r="I652" s="49"/>
    </row>
    <row r="653" spans="4:9" ht="15">
      <c r="D653" s="49"/>
      <c r="I653" s="49"/>
    </row>
    <row r="654" spans="4:9" ht="15">
      <c r="D654" s="49"/>
      <c r="I654" s="49"/>
    </row>
    <row r="655" spans="4:9" ht="15">
      <c r="D655" s="49"/>
      <c r="I655" s="49"/>
    </row>
    <row r="656" spans="4:9" ht="15">
      <c r="D656" s="49"/>
      <c r="I656" s="49"/>
    </row>
    <row r="657" spans="4:9" ht="15">
      <c r="D657" s="49"/>
      <c r="I657" s="49"/>
    </row>
    <row r="658" spans="4:9" ht="15">
      <c r="D658" s="49"/>
      <c r="I658" s="49"/>
    </row>
    <row r="659" spans="4:9" ht="15">
      <c r="D659" s="49"/>
      <c r="I659" s="49"/>
    </row>
    <row r="660" spans="4:9" ht="15">
      <c r="D660" s="49"/>
      <c r="I660" s="49"/>
    </row>
    <row r="661" spans="4:9" ht="15">
      <c r="D661" s="49"/>
      <c r="I661" s="49"/>
    </row>
    <row r="662" spans="4:9" ht="15">
      <c r="D662" s="49"/>
      <c r="I662" s="49"/>
    </row>
    <row r="663" spans="4:9" ht="15">
      <c r="D663" s="49"/>
      <c r="I663" s="49"/>
    </row>
    <row r="664" spans="4:9" ht="15">
      <c r="D664" s="49"/>
      <c r="I664" s="49"/>
    </row>
    <row r="665" spans="4:9" ht="15">
      <c r="D665" s="49"/>
      <c r="I665" s="49"/>
    </row>
    <row r="666" spans="4:9" ht="15">
      <c r="D666" s="49"/>
      <c r="I666" s="49"/>
    </row>
    <row r="667" spans="4:9" ht="15">
      <c r="D667" s="49"/>
      <c r="I667" s="49"/>
    </row>
    <row r="668" spans="4:9" ht="15">
      <c r="D668" s="49"/>
      <c r="I668" s="49"/>
    </row>
    <row r="669" spans="4:9" ht="15">
      <c r="D669" s="49"/>
      <c r="I669" s="49"/>
    </row>
    <row r="670" spans="4:9" ht="15">
      <c r="D670" s="49"/>
      <c r="I670" s="49"/>
    </row>
    <row r="671" spans="4:9" ht="15">
      <c r="D671" s="49"/>
      <c r="I671" s="49"/>
    </row>
    <row r="672" spans="4:9" ht="15">
      <c r="D672" s="49"/>
      <c r="I672" s="49"/>
    </row>
    <row r="673" spans="4:9" ht="15">
      <c r="D673" s="49"/>
      <c r="I673" s="49"/>
    </row>
    <row r="674" spans="4:9" ht="15">
      <c r="D674" s="49"/>
      <c r="I674" s="49"/>
    </row>
    <row r="675" spans="4:9" ht="15">
      <c r="D675" s="49"/>
      <c r="I675" s="49"/>
    </row>
    <row r="676" spans="4:9" ht="15">
      <c r="D676" s="49"/>
      <c r="I676" s="49"/>
    </row>
    <row r="677" spans="4:9" ht="15">
      <c r="D677" s="49"/>
      <c r="I677" s="49"/>
    </row>
    <row r="678" spans="4:9" ht="15">
      <c r="D678" s="49"/>
      <c r="I678" s="49"/>
    </row>
    <row r="679" spans="4:9" ht="15">
      <c r="D679" s="49"/>
      <c r="I679" s="49"/>
    </row>
    <row r="680" spans="4:9" ht="15">
      <c r="D680" s="49"/>
      <c r="I680" s="49"/>
    </row>
    <row r="681" spans="4:9" ht="15">
      <c r="D681" s="49"/>
      <c r="I681" s="49"/>
    </row>
    <row r="682" spans="4:9" ht="15">
      <c r="D682" s="49"/>
      <c r="I682" s="49"/>
    </row>
    <row r="683" spans="4:9" ht="15">
      <c r="D683" s="49"/>
      <c r="I683" s="49"/>
    </row>
    <row r="684" spans="4:9" ht="15">
      <c r="D684" s="49"/>
      <c r="I684" s="49"/>
    </row>
    <row r="685" spans="4:9" ht="15">
      <c r="D685" s="49"/>
      <c r="I685" s="49"/>
    </row>
    <row r="686" spans="4:9" ht="15">
      <c r="D686" s="49"/>
      <c r="I686" s="49"/>
    </row>
    <row r="687" spans="4:9" ht="15">
      <c r="D687" s="49"/>
      <c r="I687" s="49"/>
    </row>
    <row r="688" spans="4:9" ht="15">
      <c r="D688" s="49"/>
      <c r="I688" s="49"/>
    </row>
    <row r="689" spans="4:9" ht="15">
      <c r="D689" s="49"/>
      <c r="I689" s="49"/>
    </row>
    <row r="690" spans="4:9" ht="15">
      <c r="D690" s="49"/>
      <c r="I690" s="49"/>
    </row>
    <row r="691" spans="4:9" ht="15">
      <c r="D691" s="49"/>
      <c r="I691" s="49"/>
    </row>
    <row r="692" spans="4:9" ht="15">
      <c r="D692" s="49"/>
      <c r="I692" s="49"/>
    </row>
    <row r="693" spans="4:9" ht="15">
      <c r="D693" s="49"/>
      <c r="I693" s="49"/>
    </row>
    <row r="694" spans="4:9" ht="15">
      <c r="D694" s="49"/>
      <c r="I694" s="49"/>
    </row>
    <row r="695" spans="4:9" ht="15">
      <c r="D695" s="49"/>
      <c r="I695" s="49"/>
    </row>
    <row r="696" spans="4:9" ht="15">
      <c r="D696" s="49"/>
      <c r="I696" s="49"/>
    </row>
    <row r="697" spans="4:9" ht="15">
      <c r="D697" s="49"/>
      <c r="I697" s="49"/>
    </row>
    <row r="698" spans="4:9" ht="15">
      <c r="D698" s="49"/>
      <c r="I698" s="49"/>
    </row>
    <row r="699" spans="4:9" ht="15">
      <c r="D699" s="49"/>
      <c r="I699" s="49"/>
    </row>
    <row r="700" spans="4:9" ht="15">
      <c r="D700" s="49"/>
      <c r="I700" s="49"/>
    </row>
    <row r="701" spans="4:9" ht="15">
      <c r="D701" s="49"/>
      <c r="I701" s="49"/>
    </row>
    <row r="702" spans="4:9" ht="15">
      <c r="D702" s="49"/>
      <c r="I702" s="49"/>
    </row>
    <row r="703" spans="4:9" ht="15">
      <c r="D703" s="49"/>
      <c r="I703" s="49"/>
    </row>
    <row r="704" spans="4:9" ht="15">
      <c r="D704" s="49"/>
      <c r="I704" s="49"/>
    </row>
    <row r="705" spans="4:9" ht="15">
      <c r="D705" s="49"/>
      <c r="I705" s="49"/>
    </row>
    <row r="706" spans="4:9" ht="15">
      <c r="D706" s="49"/>
      <c r="I706" s="49"/>
    </row>
    <row r="707" spans="4:9" ht="15">
      <c r="D707" s="49"/>
      <c r="I707" s="49"/>
    </row>
    <row r="708" spans="4:9" ht="15">
      <c r="D708" s="49"/>
      <c r="I708" s="49"/>
    </row>
    <row r="709" spans="4:9" ht="15">
      <c r="D709" s="49"/>
      <c r="I709" s="49"/>
    </row>
    <row r="710" spans="4:9" ht="15">
      <c r="D710" s="49"/>
      <c r="I710" s="49"/>
    </row>
    <row r="711" spans="4:9" ht="15">
      <c r="D711" s="49"/>
      <c r="I711" s="49"/>
    </row>
    <row r="712" spans="4:9" ht="15">
      <c r="D712" s="49"/>
      <c r="I712" s="49"/>
    </row>
    <row r="713" spans="4:9" ht="15">
      <c r="D713" s="49"/>
      <c r="I713" s="49"/>
    </row>
    <row r="714" spans="4:9" ht="15">
      <c r="D714" s="49"/>
      <c r="I714" s="49"/>
    </row>
    <row r="715" spans="4:9" ht="15">
      <c r="D715" s="49"/>
      <c r="I715" s="49"/>
    </row>
    <row r="716" spans="4:9" ht="15">
      <c r="D716" s="49"/>
      <c r="I716" s="49"/>
    </row>
    <row r="717" spans="4:9" ht="15">
      <c r="D717" s="49"/>
      <c r="I717" s="49"/>
    </row>
    <row r="718" spans="4:9" ht="15">
      <c r="D718" s="49"/>
      <c r="I718" s="49"/>
    </row>
    <row r="719" spans="4:9" ht="15">
      <c r="D719" s="49"/>
      <c r="I719" s="49"/>
    </row>
    <row r="720" spans="4:9" ht="15">
      <c r="D720" s="49"/>
      <c r="I720" s="49"/>
    </row>
    <row r="721" spans="4:9" ht="15">
      <c r="D721" s="49"/>
      <c r="I721" s="49"/>
    </row>
    <row r="722" spans="4:9" ht="15">
      <c r="D722" s="49"/>
      <c r="I722" s="49"/>
    </row>
    <row r="723" spans="4:9" ht="15">
      <c r="D723" s="49"/>
      <c r="I723" s="49"/>
    </row>
    <row r="724" spans="4:9" ht="15">
      <c r="D724" s="49"/>
      <c r="I724" s="49"/>
    </row>
    <row r="725" spans="4:9" ht="15">
      <c r="D725" s="49"/>
      <c r="I725" s="49"/>
    </row>
    <row r="726" spans="4:9" ht="15">
      <c r="D726" s="49"/>
      <c r="I726" s="49"/>
    </row>
    <row r="727" spans="4:9" ht="15">
      <c r="D727" s="49"/>
      <c r="I727" s="49"/>
    </row>
    <row r="728" spans="4:9" ht="15">
      <c r="D728" s="49"/>
      <c r="I728" s="49"/>
    </row>
    <row r="729" spans="4:9" ht="15">
      <c r="D729" s="49"/>
      <c r="I729" s="49"/>
    </row>
    <row r="730" spans="4:9" ht="15">
      <c r="D730" s="49"/>
      <c r="I730" s="49"/>
    </row>
    <row r="731" spans="4:9" ht="15">
      <c r="D731" s="49"/>
      <c r="I731" s="49"/>
    </row>
    <row r="732" spans="4:9" ht="15">
      <c r="D732" s="49"/>
      <c r="I732" s="49"/>
    </row>
    <row r="733" spans="4:9" ht="15">
      <c r="D733" s="49"/>
      <c r="I733" s="49"/>
    </row>
    <row r="734" spans="4:9" ht="15">
      <c r="D734" s="49"/>
      <c r="I734" s="49"/>
    </row>
    <row r="735" spans="4:9" ht="15">
      <c r="D735" s="49"/>
      <c r="I735" s="49"/>
    </row>
    <row r="736" spans="4:9" ht="15">
      <c r="D736" s="49"/>
      <c r="I736" s="49"/>
    </row>
    <row r="737" spans="4:9" ht="15">
      <c r="D737" s="49"/>
      <c r="I737" s="49"/>
    </row>
    <row r="738" spans="4:9" ht="15">
      <c r="D738" s="49"/>
      <c r="I738" s="49"/>
    </row>
    <row r="739" spans="4:9" ht="15">
      <c r="D739" s="49"/>
      <c r="I739" s="49"/>
    </row>
    <row r="740" spans="4:9" ht="15">
      <c r="D740" s="49"/>
      <c r="I740" s="49"/>
    </row>
    <row r="741" spans="4:9" ht="15">
      <c r="D741" s="49"/>
      <c r="I741" s="49"/>
    </row>
    <row r="742" spans="4:9" ht="15">
      <c r="D742" s="49"/>
      <c r="I742" s="49"/>
    </row>
    <row r="743" spans="4:9" ht="15">
      <c r="D743" s="49"/>
      <c r="I743" s="49"/>
    </row>
    <row r="744" spans="4:9" ht="15">
      <c r="D744" s="49"/>
      <c r="I744" s="49"/>
    </row>
    <row r="745" spans="4:9" ht="15">
      <c r="D745" s="49"/>
      <c r="I745" s="49"/>
    </row>
    <row r="746" spans="4:9" ht="15">
      <c r="D746" s="49"/>
      <c r="I746" s="49"/>
    </row>
    <row r="747" spans="4:9" ht="15">
      <c r="D747" s="49"/>
      <c r="I747" s="49"/>
    </row>
    <row r="748" spans="4:9" ht="15">
      <c r="D748" s="49"/>
      <c r="I748" s="49"/>
    </row>
    <row r="749" spans="4:9" ht="15">
      <c r="D749" s="49"/>
      <c r="I749" s="49"/>
    </row>
    <row r="750" spans="4:9" ht="15">
      <c r="D750" s="49"/>
      <c r="I750" s="49"/>
    </row>
    <row r="751" spans="4:9" ht="15">
      <c r="D751" s="49"/>
      <c r="I751" s="49"/>
    </row>
    <row r="752" spans="4:9" ht="15">
      <c r="D752" s="49"/>
      <c r="I752" s="49"/>
    </row>
    <row r="753" spans="4:9" ht="15">
      <c r="D753" s="49"/>
      <c r="I753" s="49"/>
    </row>
    <row r="754" spans="4:9" ht="15">
      <c r="D754" s="49"/>
      <c r="I754" s="49"/>
    </row>
    <row r="755" spans="4:9" ht="15">
      <c r="D755" s="49"/>
      <c r="I755" s="49"/>
    </row>
    <row r="756" spans="4:9" ht="15">
      <c r="D756" s="49"/>
      <c r="I756" s="49"/>
    </row>
    <row r="757" spans="4:9" ht="15">
      <c r="D757" s="49"/>
      <c r="I757" s="49"/>
    </row>
    <row r="758" spans="4:9" ht="15">
      <c r="D758" s="49"/>
      <c r="I758" s="49"/>
    </row>
    <row r="759" spans="4:9" ht="15">
      <c r="D759" s="49"/>
      <c r="I759" s="49"/>
    </row>
    <row r="760" spans="4:9" ht="15">
      <c r="D760" s="49"/>
      <c r="I760" s="49"/>
    </row>
    <row r="761" spans="4:9" ht="15">
      <c r="D761" s="49"/>
      <c r="I761" s="49"/>
    </row>
    <row r="762" spans="4:9" ht="15">
      <c r="D762" s="49"/>
      <c r="I762" s="49"/>
    </row>
    <row r="763" spans="4:9" ht="15">
      <c r="D763" s="49"/>
      <c r="I763" s="49"/>
    </row>
    <row r="764" spans="4:9" ht="15">
      <c r="D764" s="49"/>
      <c r="I764" s="49"/>
    </row>
    <row r="765" spans="4:9" ht="15">
      <c r="D765" s="49"/>
      <c r="I765" s="49"/>
    </row>
    <row r="766" spans="4:9" ht="15">
      <c r="D766" s="49"/>
      <c r="I766" s="49"/>
    </row>
    <row r="767" spans="4:9" ht="15">
      <c r="D767" s="49"/>
      <c r="I767" s="49"/>
    </row>
    <row r="768" spans="4:9" ht="15">
      <c r="D768" s="49"/>
      <c r="I768" s="49"/>
    </row>
    <row r="769" spans="4:9" ht="15">
      <c r="D769" s="49"/>
      <c r="I769" s="49"/>
    </row>
    <row r="770" spans="4:9" ht="15">
      <c r="D770" s="49"/>
      <c r="I770" s="49"/>
    </row>
    <row r="771" spans="4:9" ht="15">
      <c r="D771" s="49"/>
      <c r="I771" s="49"/>
    </row>
    <row r="772" spans="4:9" ht="15">
      <c r="D772" s="49"/>
      <c r="I772" s="49"/>
    </row>
    <row r="773" spans="4:9" ht="15">
      <c r="D773" s="49"/>
      <c r="I773" s="49"/>
    </row>
    <row r="774" spans="4:9" ht="15">
      <c r="D774" s="49"/>
      <c r="I774" s="49"/>
    </row>
    <row r="775" spans="4:9" ht="15">
      <c r="D775" s="49"/>
      <c r="I775" s="49"/>
    </row>
    <row r="776" spans="4:9" ht="15">
      <c r="D776" s="49"/>
      <c r="I776" s="49"/>
    </row>
    <row r="777" spans="4:9" ht="15">
      <c r="D777" s="49"/>
      <c r="I777" s="49"/>
    </row>
    <row r="778" spans="4:9" ht="15">
      <c r="D778" s="49"/>
      <c r="I778" s="49"/>
    </row>
    <row r="779" spans="4:9" ht="15">
      <c r="D779" s="49"/>
      <c r="I779" s="49"/>
    </row>
    <row r="780" spans="4:9" ht="15">
      <c r="D780" s="49"/>
      <c r="I780" s="49"/>
    </row>
    <row r="781" spans="4:9" ht="15">
      <c r="D781" s="49"/>
      <c r="I781" s="49"/>
    </row>
    <row r="782" spans="4:9" ht="15">
      <c r="D782" s="49"/>
      <c r="I782" s="49"/>
    </row>
    <row r="783" spans="4:9" ht="15">
      <c r="D783" s="49"/>
      <c r="I783" s="49"/>
    </row>
    <row r="784" spans="4:9" ht="15">
      <c r="D784" s="49"/>
      <c r="I784" s="49"/>
    </row>
    <row r="785" spans="4:9" ht="15">
      <c r="D785" s="49"/>
      <c r="I785" s="49"/>
    </row>
    <row r="786" spans="4:9" ht="15">
      <c r="D786" s="49"/>
      <c r="I786" s="49"/>
    </row>
    <row r="787" spans="4:9" ht="15">
      <c r="D787" s="49"/>
      <c r="I787" s="49"/>
    </row>
    <row r="788" spans="4:9" ht="15">
      <c r="D788" s="49"/>
      <c r="I788" s="49"/>
    </row>
    <row r="789" spans="4:9" ht="15">
      <c r="D789" s="49"/>
      <c r="I789" s="49"/>
    </row>
    <row r="790" spans="4:9" ht="15">
      <c r="D790" s="49"/>
      <c r="I790" s="49"/>
    </row>
    <row r="791" spans="4:9" ht="15">
      <c r="D791" s="49"/>
      <c r="I791" s="49"/>
    </row>
    <row r="792" spans="4:9" ht="15">
      <c r="D792" s="49"/>
      <c r="I792" s="49"/>
    </row>
    <row r="793" spans="4:9" ht="15">
      <c r="D793" s="49"/>
      <c r="I793" s="49"/>
    </row>
    <row r="794" spans="4:9" ht="15">
      <c r="D794" s="49"/>
      <c r="I794" s="49"/>
    </row>
    <row r="795" spans="4:9" ht="15">
      <c r="D795" s="49"/>
      <c r="I795" s="49"/>
    </row>
    <row r="796" spans="4:9" ht="15">
      <c r="D796" s="49"/>
      <c r="I796" s="49"/>
    </row>
    <row r="797" spans="4:9" ht="15">
      <c r="D797" s="49"/>
      <c r="I797" s="49"/>
    </row>
    <row r="798" spans="4:9" ht="15">
      <c r="D798" s="49"/>
      <c r="I798" s="49"/>
    </row>
    <row r="799" spans="4:9" ht="15">
      <c r="D799" s="49"/>
      <c r="I799" s="49"/>
    </row>
    <row r="800" spans="4:9" ht="15">
      <c r="D800" s="49"/>
      <c r="I800" s="49"/>
    </row>
    <row r="801" spans="4:9" ht="15">
      <c r="D801" s="49"/>
      <c r="I801" s="49"/>
    </row>
    <row r="802" spans="4:9" ht="15">
      <c r="D802" s="49"/>
      <c r="I802" s="49"/>
    </row>
    <row r="803" spans="4:9" ht="15">
      <c r="D803" s="49"/>
      <c r="I803" s="49"/>
    </row>
    <row r="804" spans="4:9" ht="15">
      <c r="D804" s="49"/>
      <c r="I804" s="49"/>
    </row>
    <row r="805" spans="4:9" ht="15">
      <c r="D805" s="49"/>
      <c r="I805" s="49"/>
    </row>
    <row r="806" spans="4:9" ht="15">
      <c r="D806" s="49"/>
      <c r="I806" s="49"/>
    </row>
    <row r="807" spans="4:9" ht="15">
      <c r="D807" s="49"/>
      <c r="I807" s="49"/>
    </row>
    <row r="808" spans="4:9" ht="15">
      <c r="D808" s="49"/>
      <c r="I808" s="49"/>
    </row>
    <row r="809" spans="4:9" ht="15">
      <c r="D809" s="49"/>
      <c r="I809" s="49"/>
    </row>
    <row r="810" spans="4:9" ht="15">
      <c r="D810" s="49"/>
      <c r="I810" s="49"/>
    </row>
    <row r="811" spans="4:9" ht="15">
      <c r="D811" s="49"/>
      <c r="I811" s="49"/>
    </row>
    <row r="812" spans="4:9" ht="15">
      <c r="D812" s="49"/>
      <c r="I812" s="49"/>
    </row>
    <row r="813" spans="4:9" ht="15">
      <c r="D813" s="49"/>
      <c r="I813" s="49"/>
    </row>
    <row r="814" spans="4:9" ht="15">
      <c r="D814" s="49"/>
      <c r="I814" s="49"/>
    </row>
    <row r="815" spans="4:9" ht="15">
      <c r="D815" s="49"/>
      <c r="I815" s="49"/>
    </row>
    <row r="816" spans="4:9" ht="15">
      <c r="D816" s="49"/>
      <c r="I816" s="49"/>
    </row>
    <row r="817" spans="4:9" ht="15">
      <c r="D817" s="49"/>
      <c r="I817" s="49"/>
    </row>
    <row r="818" spans="4:9" ht="15">
      <c r="D818" s="49"/>
      <c r="I818" s="49"/>
    </row>
    <row r="819" spans="4:9" ht="15">
      <c r="D819" s="49"/>
      <c r="I819" s="49"/>
    </row>
    <row r="820" spans="4:9" ht="15">
      <c r="D820" s="49"/>
      <c r="I820" s="49"/>
    </row>
    <row r="821" spans="4:9" ht="15">
      <c r="D821" s="49"/>
      <c r="I821" s="49"/>
    </row>
    <row r="822" spans="4:9" ht="15">
      <c r="D822" s="49"/>
      <c r="I822" s="49"/>
    </row>
    <row r="823" spans="4:9" ht="15">
      <c r="D823" s="49"/>
      <c r="I823" s="49"/>
    </row>
    <row r="824" spans="4:9" ht="15">
      <c r="D824" s="49"/>
      <c r="I824" s="49"/>
    </row>
    <row r="825" spans="4:9" ht="15">
      <c r="D825" s="49"/>
      <c r="I825" s="49"/>
    </row>
    <row r="826" spans="4:9" ht="15">
      <c r="D826" s="49"/>
      <c r="I826" s="49"/>
    </row>
    <row r="827" spans="4:9" ht="15">
      <c r="D827" s="49"/>
      <c r="I827" s="49"/>
    </row>
    <row r="828" spans="4:9" ht="15">
      <c r="D828" s="49"/>
      <c r="I828" s="49"/>
    </row>
    <row r="829" spans="4:9" ht="15">
      <c r="D829" s="49"/>
      <c r="I829" s="49"/>
    </row>
    <row r="830" spans="4:9" ht="15">
      <c r="D830" s="49"/>
      <c r="I830" s="49"/>
    </row>
    <row r="831" spans="4:9" ht="15">
      <c r="D831" s="49"/>
      <c r="I831" s="49"/>
    </row>
    <row r="832" spans="4:9" ht="15">
      <c r="D832" s="49"/>
      <c r="I832" s="49"/>
    </row>
    <row r="833" spans="4:9" ht="15">
      <c r="D833" s="49"/>
      <c r="I833" s="49"/>
    </row>
    <row r="834" spans="4:9" ht="15">
      <c r="D834" s="49"/>
      <c r="I834" s="49"/>
    </row>
    <row r="835" spans="4:9" ht="15">
      <c r="D835" s="49"/>
      <c r="I835" s="49"/>
    </row>
    <row r="836" spans="4:9" ht="15">
      <c r="D836" s="49"/>
      <c r="I836" s="49"/>
    </row>
    <row r="837" spans="4:9" ht="15">
      <c r="D837" s="49"/>
      <c r="I837" s="49"/>
    </row>
    <row r="838" spans="4:9" ht="15">
      <c r="D838" s="49"/>
      <c r="I838" s="49"/>
    </row>
    <row r="839" spans="4:9" ht="15">
      <c r="D839" s="49"/>
      <c r="I839" s="49"/>
    </row>
    <row r="840" spans="4:9" ht="15">
      <c r="D840" s="49"/>
      <c r="I840" s="49"/>
    </row>
    <row r="841" spans="4:9" ht="15">
      <c r="D841" s="49"/>
      <c r="I841" s="49"/>
    </row>
    <row r="842" spans="4:9" ht="15">
      <c r="D842" s="49"/>
      <c r="I842" s="49"/>
    </row>
    <row r="843" spans="4:9" ht="15">
      <c r="D843" s="49"/>
      <c r="I843" s="49"/>
    </row>
    <row r="844" spans="4:9" ht="15">
      <c r="D844" s="49"/>
      <c r="I844" s="49"/>
    </row>
    <row r="845" spans="4:9" ht="15">
      <c r="D845" s="49"/>
      <c r="I845" s="49"/>
    </row>
    <row r="846" spans="4:9" ht="15">
      <c r="D846" s="49"/>
      <c r="I846" s="49"/>
    </row>
    <row r="847" spans="4:9" ht="15">
      <c r="D847" s="49"/>
      <c r="I847" s="49"/>
    </row>
    <row r="848" spans="4:9" ht="15">
      <c r="D848" s="49"/>
      <c r="I848" s="49"/>
    </row>
    <row r="849" spans="4:9" ht="15">
      <c r="D849" s="49"/>
      <c r="I849" s="49"/>
    </row>
    <row r="850" spans="4:9" ht="15">
      <c r="D850" s="49"/>
      <c r="I850" s="49"/>
    </row>
    <row r="851" spans="4:9" ht="15">
      <c r="D851" s="49"/>
      <c r="I851" s="49"/>
    </row>
    <row r="852" spans="4:9" ht="15">
      <c r="D852" s="49"/>
      <c r="I852" s="49"/>
    </row>
    <row r="853" spans="4:9" ht="15">
      <c r="D853" s="49"/>
      <c r="I853" s="49"/>
    </row>
    <row r="854" spans="4:9" ht="15">
      <c r="D854" s="49"/>
      <c r="I854" s="49"/>
    </row>
    <row r="855" spans="4:9" ht="15">
      <c r="D855" s="49"/>
      <c r="I855" s="49"/>
    </row>
    <row r="856" spans="4:9" ht="15">
      <c r="D856" s="49"/>
      <c r="I856" s="49"/>
    </row>
    <row r="857" spans="4:9" ht="15">
      <c r="D857" s="49"/>
      <c r="I857" s="49"/>
    </row>
    <row r="858" spans="4:9" ht="15">
      <c r="D858" s="49"/>
      <c r="I858" s="49"/>
    </row>
    <row r="859" spans="4:9" ht="15">
      <c r="D859" s="49"/>
      <c r="I859" s="49"/>
    </row>
    <row r="860" spans="4:9" ht="15">
      <c r="D860" s="49"/>
      <c r="I860" s="49"/>
    </row>
    <row r="861" spans="4:9" ht="15">
      <c r="D861" s="49"/>
      <c r="I861" s="49"/>
    </row>
    <row r="862" spans="4:9" ht="15">
      <c r="D862" s="49"/>
      <c r="I862" s="49"/>
    </row>
    <row r="863" spans="4:9" ht="15">
      <c r="D863" s="49"/>
      <c r="I863" s="49"/>
    </row>
    <row r="864" spans="4:9" ht="15">
      <c r="D864" s="49"/>
      <c r="I864" s="49"/>
    </row>
    <row r="865" spans="4:9" ht="15">
      <c r="D865" s="49"/>
      <c r="I865" s="49"/>
    </row>
    <row r="866" spans="4:9" ht="15">
      <c r="D866" s="49"/>
      <c r="I866" s="49"/>
    </row>
    <row r="867" spans="4:9" ht="15">
      <c r="D867" s="49"/>
      <c r="I867" s="49"/>
    </row>
    <row r="868" spans="4:9" ht="15">
      <c r="D868" s="49"/>
      <c r="I868" s="49"/>
    </row>
    <row r="869" spans="4:9" ht="15">
      <c r="D869" s="49"/>
      <c r="I869" s="49"/>
    </row>
    <row r="870" spans="4:9" ht="15">
      <c r="D870" s="49"/>
      <c r="I870" s="49"/>
    </row>
    <row r="871" spans="4:9" ht="15">
      <c r="D871" s="49"/>
      <c r="I871" s="49"/>
    </row>
    <row r="872" spans="4:9" ht="15">
      <c r="D872" s="49"/>
      <c r="I872" s="49"/>
    </row>
    <row r="873" spans="4:9" ht="15">
      <c r="D873" s="49"/>
      <c r="I873" s="49"/>
    </row>
    <row r="874" spans="4:9" ht="15">
      <c r="D874" s="49"/>
      <c r="I874" s="49"/>
    </row>
    <row r="875" spans="4:9" ht="15">
      <c r="D875" s="49"/>
      <c r="I875" s="49"/>
    </row>
    <row r="876" spans="4:9" ht="15">
      <c r="D876" s="49"/>
      <c r="I876" s="49"/>
    </row>
    <row r="877" spans="4:9" ht="15">
      <c r="D877" s="49"/>
      <c r="I877" s="49"/>
    </row>
    <row r="878" spans="4:9" ht="15">
      <c r="D878" s="49"/>
      <c r="I878" s="49"/>
    </row>
    <row r="879" spans="4:9" ht="15">
      <c r="D879" s="49"/>
      <c r="I879" s="49"/>
    </row>
    <row r="880" spans="4:9" ht="15">
      <c r="D880" s="49"/>
      <c r="I880" s="49"/>
    </row>
    <row r="881" spans="4:9" ht="15">
      <c r="D881" s="49"/>
      <c r="I881" s="49"/>
    </row>
    <row r="882" spans="4:9" ht="15">
      <c r="D882" s="49"/>
      <c r="I882" s="49"/>
    </row>
    <row r="883" spans="4:9" ht="15">
      <c r="D883" s="49"/>
      <c r="I883" s="49"/>
    </row>
    <row r="884" spans="4:9" ht="15">
      <c r="D884" s="49"/>
      <c r="I884" s="49"/>
    </row>
    <row r="885" spans="4:9" ht="15">
      <c r="D885" s="49"/>
      <c r="I885" s="49"/>
    </row>
    <row r="886" spans="4:9" ht="15">
      <c r="D886" s="49"/>
      <c r="I886" s="49"/>
    </row>
    <row r="887" spans="4:9" ht="15">
      <c r="D887" s="49"/>
      <c r="I887" s="49"/>
    </row>
    <row r="888" spans="4:9" ht="15">
      <c r="D888" s="49"/>
      <c r="I888" s="49"/>
    </row>
    <row r="889" spans="4:9" ht="15">
      <c r="D889" s="49"/>
      <c r="I889" s="49"/>
    </row>
    <row r="890" spans="4:9" ht="15">
      <c r="D890" s="49"/>
      <c r="I890" s="49"/>
    </row>
    <row r="891" spans="4:9" ht="15">
      <c r="D891" s="49"/>
      <c r="I891" s="49"/>
    </row>
    <row r="892" spans="4:9" ht="15">
      <c r="D892" s="49"/>
      <c r="I892" s="49"/>
    </row>
    <row r="893" spans="4:9" ht="15">
      <c r="D893" s="49"/>
      <c r="I893" s="49"/>
    </row>
    <row r="894" spans="4:9" ht="15">
      <c r="D894" s="49"/>
      <c r="I894" s="49"/>
    </row>
    <row r="895" spans="4:9" ht="15">
      <c r="D895" s="49"/>
      <c r="I895" s="49"/>
    </row>
    <row r="896" spans="4:9" ht="15">
      <c r="D896" s="49"/>
      <c r="I896" s="49"/>
    </row>
    <row r="897" spans="4:9" ht="15">
      <c r="D897" s="49"/>
      <c r="I897" s="49"/>
    </row>
    <row r="898" spans="4:9" ht="15">
      <c r="D898" s="49"/>
      <c r="I898" s="49"/>
    </row>
    <row r="899" spans="4:9" ht="15">
      <c r="D899" s="49"/>
      <c r="I899" s="49"/>
    </row>
    <row r="900" spans="4:9" ht="15">
      <c r="D900" s="49"/>
      <c r="I900" s="49"/>
    </row>
    <row r="901" spans="4:9" ht="15">
      <c r="D901" s="49"/>
      <c r="I901" s="49"/>
    </row>
    <row r="902" spans="4:9" ht="15">
      <c r="D902" s="49"/>
      <c r="I902" s="49"/>
    </row>
    <row r="903" spans="4:9" ht="15">
      <c r="D903" s="49"/>
      <c r="I903" s="49"/>
    </row>
    <row r="904" spans="4:9" ht="15">
      <c r="D904" s="49"/>
      <c r="I904" s="49"/>
    </row>
    <row r="905" spans="4:9" ht="15">
      <c r="D905" s="49"/>
      <c r="I905" s="49"/>
    </row>
    <row r="906" spans="4:9" ht="15">
      <c r="D906" s="49"/>
      <c r="I906" s="49"/>
    </row>
    <row r="907" spans="4:9" ht="15">
      <c r="D907" s="49"/>
      <c r="I907" s="49"/>
    </row>
    <row r="908" spans="4:9" ht="15">
      <c r="D908" s="49"/>
      <c r="I908" s="49"/>
    </row>
    <row r="909" spans="4:9" ht="15">
      <c r="D909" s="49"/>
      <c r="I909" s="49"/>
    </row>
    <row r="910" spans="4:9" ht="15">
      <c r="D910" s="49"/>
      <c r="I910" s="49"/>
    </row>
    <row r="911" spans="4:9" ht="15">
      <c r="D911" s="49"/>
      <c r="I911" s="49"/>
    </row>
    <row r="912" spans="4:9" ht="15">
      <c r="D912" s="49"/>
      <c r="I912" s="49"/>
    </row>
    <row r="913" spans="4:9" ht="15">
      <c r="D913" s="49"/>
      <c r="I913" s="49"/>
    </row>
    <row r="914" spans="4:9" ht="15">
      <c r="D914" s="49"/>
      <c r="I914" s="49"/>
    </row>
    <row r="915" spans="4:9" ht="15">
      <c r="D915" s="49"/>
      <c r="I915" s="49"/>
    </row>
    <row r="916" spans="4:9" ht="15">
      <c r="D916" s="49"/>
      <c r="I916" s="49"/>
    </row>
    <row r="917" spans="4:9" ht="15">
      <c r="D917" s="49"/>
      <c r="I917" s="49"/>
    </row>
    <row r="918" spans="4:9" ht="15">
      <c r="D918" s="49"/>
      <c r="I918" s="49"/>
    </row>
    <row r="919" spans="4:9" ht="15">
      <c r="D919" s="49"/>
      <c r="I919" s="49"/>
    </row>
    <row r="920" spans="4:9" ht="15">
      <c r="D920" s="49"/>
      <c r="I920" s="49"/>
    </row>
    <row r="921" spans="4:9" ht="15">
      <c r="D921" s="49"/>
      <c r="I921" s="49"/>
    </row>
    <row r="922" spans="4:9" ht="15">
      <c r="D922" s="49"/>
      <c r="I922" s="49"/>
    </row>
    <row r="923" spans="4:9" ht="15">
      <c r="D923" s="49"/>
      <c r="I923" s="49"/>
    </row>
    <row r="924" spans="4:9" ht="15">
      <c r="D924" s="49"/>
      <c r="I924" s="49"/>
    </row>
    <row r="925" spans="4:9" ht="15">
      <c r="D925" s="49"/>
      <c r="I925" s="49"/>
    </row>
    <row r="926" spans="4:9" ht="15">
      <c r="D926" s="49"/>
      <c r="I926" s="49"/>
    </row>
    <row r="927" spans="4:9" ht="15">
      <c r="D927" s="49"/>
      <c r="I927" s="49"/>
    </row>
    <row r="928" spans="4:9" ht="15">
      <c r="D928" s="49"/>
      <c r="I928" s="49"/>
    </row>
    <row r="929" spans="4:9" ht="15">
      <c r="D929" s="49"/>
      <c r="I929" s="49"/>
    </row>
    <row r="930" spans="4:9" ht="15">
      <c r="D930" s="49"/>
      <c r="I930" s="49"/>
    </row>
    <row r="931" spans="4:9" ht="15">
      <c r="D931" s="49"/>
      <c r="I931" s="49"/>
    </row>
    <row r="932" spans="4:9" ht="15">
      <c r="D932" s="49"/>
      <c r="I932" s="49"/>
    </row>
    <row r="933" spans="4:9" ht="15">
      <c r="D933" s="49"/>
      <c r="I933" s="49"/>
    </row>
    <row r="934" spans="4:9" ht="15">
      <c r="D934" s="49"/>
      <c r="I934" s="49"/>
    </row>
    <row r="935" spans="4:9" ht="15">
      <c r="D935" s="49"/>
      <c r="I935" s="49"/>
    </row>
    <row r="936" spans="4:9" ht="15">
      <c r="D936" s="49"/>
      <c r="I936" s="49"/>
    </row>
    <row r="937" spans="4:9" ht="15">
      <c r="D937" s="49"/>
      <c r="I937" s="49"/>
    </row>
    <row r="938" spans="4:9" ht="15">
      <c r="D938" s="49"/>
      <c r="I938" s="49"/>
    </row>
    <row r="939" spans="4:9" ht="15">
      <c r="D939" s="49"/>
      <c r="I939" s="49"/>
    </row>
    <row r="940" spans="4:9" ht="15">
      <c r="D940" s="49"/>
      <c r="I940" s="49"/>
    </row>
    <row r="941" spans="4:9" ht="15">
      <c r="D941" s="49"/>
      <c r="I941" s="49"/>
    </row>
    <row r="942" spans="4:9" ht="15">
      <c r="D942" s="49"/>
      <c r="I942" s="49"/>
    </row>
    <row r="943" spans="4:9" ht="15">
      <c r="D943" s="49"/>
      <c r="I943" s="49"/>
    </row>
    <row r="944" spans="4:9" ht="15">
      <c r="D944" s="49"/>
      <c r="I944" s="49"/>
    </row>
    <row r="945" spans="4:9" ht="15">
      <c r="D945" s="49"/>
      <c r="I945" s="49"/>
    </row>
    <row r="946" spans="4:9" ht="15">
      <c r="D946" s="49"/>
      <c r="I946" s="49"/>
    </row>
    <row r="947" spans="4:9" ht="15">
      <c r="D947" s="49"/>
      <c r="I947" s="49"/>
    </row>
    <row r="948" spans="4:9" ht="15">
      <c r="D948" s="49"/>
      <c r="I948" s="49"/>
    </row>
    <row r="949" spans="4:9" ht="15">
      <c r="D949" s="49"/>
      <c r="I949" s="49"/>
    </row>
    <row r="950" spans="4:9" ht="15">
      <c r="D950" s="49"/>
      <c r="I950" s="49"/>
    </row>
    <row r="951" spans="4:9" ht="15">
      <c r="D951" s="49"/>
      <c r="I951" s="49"/>
    </row>
    <row r="952" spans="4:9" ht="15">
      <c r="D952" s="49"/>
      <c r="I952" s="49"/>
    </row>
    <row r="953" spans="4:9" ht="15">
      <c r="D953" s="49"/>
      <c r="I953" s="49"/>
    </row>
    <row r="954" spans="4:9" ht="15">
      <c r="D954" s="49"/>
      <c r="I954" s="49"/>
    </row>
    <row r="955" spans="4:9" ht="15">
      <c r="D955" s="49"/>
      <c r="I955" s="49"/>
    </row>
    <row r="956" spans="4:9" ht="15">
      <c r="D956" s="49"/>
      <c r="I956" s="49"/>
    </row>
    <row r="957" spans="4:9" ht="15">
      <c r="D957" s="49"/>
      <c r="I957" s="49"/>
    </row>
    <row r="958" spans="4:9" ht="15">
      <c r="D958" s="49"/>
      <c r="I958" s="49"/>
    </row>
    <row r="959" spans="4:9" ht="15">
      <c r="D959" s="49"/>
      <c r="I959" s="49"/>
    </row>
    <row r="960" spans="4:9" ht="15">
      <c r="D960" s="49"/>
      <c r="I960" s="49"/>
    </row>
    <row r="961" spans="4:9" ht="15">
      <c r="D961" s="49"/>
      <c r="I961" s="49"/>
    </row>
    <row r="962" spans="4:9" ht="15">
      <c r="D962" s="49"/>
      <c r="I962" s="49"/>
    </row>
    <row r="963" spans="4:9" ht="15">
      <c r="D963" s="49"/>
      <c r="I963" s="49"/>
    </row>
    <row r="964" spans="4:9" ht="15">
      <c r="D964" s="49"/>
      <c r="I964" s="49"/>
    </row>
    <row r="965" spans="4:9" ht="15">
      <c r="D965" s="49"/>
      <c r="I965" s="49"/>
    </row>
    <row r="966" spans="4:9" ht="15">
      <c r="D966" s="49"/>
      <c r="I966" s="49"/>
    </row>
    <row r="967" spans="4:9" ht="15">
      <c r="D967" s="49"/>
      <c r="I967" s="49"/>
    </row>
    <row r="968" spans="4:9" ht="15">
      <c r="D968" s="49"/>
      <c r="I968" s="49"/>
    </row>
    <row r="969" spans="4:9" ht="15">
      <c r="D969" s="49"/>
      <c r="I969" s="49"/>
    </row>
    <row r="970" spans="4:9" ht="15">
      <c r="D970" s="49"/>
      <c r="I970" s="49"/>
    </row>
    <row r="971" spans="4:9" ht="15">
      <c r="D971" s="49"/>
      <c r="I971" s="49"/>
    </row>
    <row r="972" spans="4:9" ht="15">
      <c r="D972" s="49"/>
      <c r="I972" s="49"/>
    </row>
    <row r="973" spans="4:9" ht="15">
      <c r="D973" s="49"/>
      <c r="I973" s="49"/>
    </row>
    <row r="974" spans="4:9" ht="15">
      <c r="D974" s="49"/>
      <c r="I974" s="49"/>
    </row>
    <row r="975" spans="4:9" ht="15">
      <c r="D975" s="49"/>
      <c r="I975" s="49"/>
    </row>
    <row r="976" spans="4:9" ht="15">
      <c r="D976" s="49"/>
      <c r="I976" s="49"/>
    </row>
    <row r="977" spans="4:9" ht="15">
      <c r="D977" s="49"/>
      <c r="I977" s="49"/>
    </row>
    <row r="978" spans="4:9" ht="15">
      <c r="D978" s="49"/>
      <c r="I978" s="49"/>
    </row>
    <row r="979" spans="4:9" ht="15">
      <c r="D979" s="49"/>
      <c r="I979" s="49"/>
    </row>
    <row r="980" spans="4:9" ht="15">
      <c r="D980" s="49"/>
      <c r="I980" s="49"/>
    </row>
    <row r="981" spans="4:9" ht="15">
      <c r="D981" s="49"/>
      <c r="I981" s="49"/>
    </row>
    <row r="982" spans="4:9" ht="15">
      <c r="D982" s="49"/>
      <c r="I982" s="49"/>
    </row>
    <row r="983" spans="4:9" ht="15">
      <c r="I983" s="49"/>
    </row>
    <row r="984" spans="4:9" ht="15">
      <c r="I984" s="49"/>
    </row>
    <row r="985" spans="4:9" ht="15">
      <c r="I985" s="49"/>
    </row>
    <row r="986" spans="4:9" ht="15">
      <c r="I986" s="49"/>
    </row>
    <row r="987" spans="4:9" ht="15">
      <c r="I987" s="49"/>
    </row>
    <row r="988" spans="4:9" ht="15">
      <c r="I988" s="49"/>
    </row>
    <row r="989" spans="4:9" ht="15">
      <c r="I989" s="49"/>
    </row>
    <row r="990" spans="4:9" ht="15">
      <c r="I990" s="49"/>
    </row>
    <row r="991" spans="4:9" ht="15">
      <c r="I991" s="49"/>
    </row>
    <row r="992" spans="4:9" ht="15">
      <c r="I992" s="49"/>
    </row>
    <row r="993" spans="9:9" ht="15">
      <c r="I993" s="49"/>
    </row>
    <row r="994" spans="9:9" ht="15">
      <c r="I994" s="49"/>
    </row>
    <row r="995" spans="9:9" ht="15">
      <c r="I995" s="49"/>
    </row>
    <row r="996" spans="9:9" ht="15">
      <c r="I996" s="49"/>
    </row>
    <row r="997" spans="9:9" ht="15">
      <c r="I997" s="49"/>
    </row>
    <row r="998" spans="9:9" ht="15">
      <c r="I998" s="49"/>
    </row>
    <row r="999" spans="9:9" ht="15">
      <c r="I999" s="49"/>
    </row>
    <row r="1000" spans="9:9" ht="15">
      <c r="I1000" s="49"/>
    </row>
    <row r="1001" spans="9:9" ht="15">
      <c r="I1001" s="49"/>
    </row>
    <row r="1002" spans="9:9" ht="15">
      <c r="I1002" s="49"/>
    </row>
    <row r="1003" spans="9:9" ht="15">
      <c r="I1003" s="49"/>
    </row>
  </sheetData>
  <autoFilter ref="H3:I39"/>
  <mergeCells count="1">
    <mergeCell ref="B2:I2"/>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264"/>
  <sheetViews>
    <sheetView showGridLines="0" zoomScale="70" zoomScaleNormal="70" workbookViewId="0"/>
  </sheetViews>
  <sheetFormatPr defaultColWidth="12.5703125" defaultRowHeight="15.75" customHeight="1"/>
  <cols>
    <col min="1" max="1" width="3.5703125" customWidth="1"/>
    <col min="3" max="3" width="22.140625" customWidth="1"/>
    <col min="9" max="9" width="3.28515625" customWidth="1"/>
    <col min="11" max="11" width="17.28515625" customWidth="1"/>
    <col min="13" max="13" width="25.7109375" customWidth="1"/>
    <col min="15" max="15" width="18.85546875" customWidth="1"/>
    <col min="18" max="18" width="21.140625" customWidth="1"/>
    <col min="19" max="19" width="18.85546875" customWidth="1"/>
    <col min="22" max="22" width="3" customWidth="1"/>
    <col min="24" max="24" width="22.140625" customWidth="1"/>
    <col min="28" max="28" width="17.5703125" customWidth="1"/>
  </cols>
  <sheetData>
    <row r="1" spans="1:28" ht="15">
      <c r="A1" s="48"/>
      <c r="B1" s="48"/>
      <c r="C1" s="139"/>
      <c r="D1" s="48"/>
      <c r="E1" s="48"/>
      <c r="F1" s="48"/>
      <c r="G1" s="48"/>
      <c r="H1" s="48"/>
      <c r="J1" s="48"/>
      <c r="K1" s="139"/>
      <c r="L1" s="139"/>
      <c r="M1" s="139"/>
      <c r="N1" s="139"/>
      <c r="O1" s="139"/>
      <c r="P1" s="139"/>
      <c r="Q1" s="139"/>
      <c r="R1" s="139"/>
      <c r="S1" s="139"/>
      <c r="T1" s="139"/>
      <c r="U1" s="139"/>
      <c r="W1" s="48"/>
      <c r="X1" s="48"/>
      <c r="Y1" s="48"/>
      <c r="Z1" s="48"/>
      <c r="AA1" s="48"/>
      <c r="AB1" s="48"/>
    </row>
    <row r="2" spans="1:28" ht="15">
      <c r="A2" s="48"/>
      <c r="B2" s="204" t="s">
        <v>657</v>
      </c>
      <c r="C2" s="195"/>
      <c r="D2" s="195"/>
      <c r="E2" s="195"/>
      <c r="F2" s="195"/>
      <c r="G2" s="195"/>
      <c r="H2" s="196"/>
      <c r="J2" s="204" t="s">
        <v>658</v>
      </c>
      <c r="K2" s="195"/>
      <c r="L2" s="195"/>
      <c r="M2" s="195"/>
      <c r="N2" s="195"/>
      <c r="O2" s="195"/>
      <c r="P2" s="195"/>
      <c r="Q2" s="195"/>
      <c r="R2" s="195"/>
      <c r="S2" s="195"/>
      <c r="T2" s="195"/>
      <c r="U2" s="196"/>
      <c r="W2" s="204" t="s">
        <v>659</v>
      </c>
      <c r="X2" s="195"/>
      <c r="Y2" s="195"/>
      <c r="Z2" s="195"/>
      <c r="AA2" s="195"/>
      <c r="AB2" s="196"/>
    </row>
    <row r="3" spans="1:28" ht="90">
      <c r="A3" s="48"/>
      <c r="B3" s="111" t="s">
        <v>26</v>
      </c>
      <c r="C3" s="142" t="s">
        <v>660</v>
      </c>
      <c r="D3" s="111" t="s">
        <v>128</v>
      </c>
      <c r="E3" s="112" t="s">
        <v>175</v>
      </c>
      <c r="F3" s="113" t="s">
        <v>661</v>
      </c>
      <c r="G3" s="113" t="s">
        <v>182</v>
      </c>
      <c r="H3" s="112" t="s">
        <v>192</v>
      </c>
      <c r="J3" s="140" t="s">
        <v>26</v>
      </c>
      <c r="K3" s="184" t="s">
        <v>662</v>
      </c>
      <c r="L3" s="184" t="s">
        <v>663</v>
      </c>
      <c r="M3" s="184" t="s">
        <v>664</v>
      </c>
      <c r="N3" s="110" t="s">
        <v>665</v>
      </c>
      <c r="O3" s="184" t="s">
        <v>666</v>
      </c>
      <c r="P3" s="141" t="s">
        <v>667</v>
      </c>
      <c r="Q3" s="110" t="s">
        <v>668</v>
      </c>
      <c r="R3" s="141" t="s">
        <v>669</v>
      </c>
      <c r="S3" s="110" t="s">
        <v>669</v>
      </c>
      <c r="T3" s="184" t="s">
        <v>182</v>
      </c>
      <c r="U3" s="141" t="s">
        <v>192</v>
      </c>
      <c r="W3" s="111" t="s">
        <v>26</v>
      </c>
      <c r="X3" s="113" t="s">
        <v>660</v>
      </c>
      <c r="Y3" s="112" t="s">
        <v>670</v>
      </c>
      <c r="Z3" s="111" t="s">
        <v>623</v>
      </c>
      <c r="AA3" s="113" t="s">
        <v>639</v>
      </c>
      <c r="AB3" s="112" t="s">
        <v>640</v>
      </c>
    </row>
    <row r="4" spans="1:28" ht="15.75" customHeight="1">
      <c r="A4" s="49"/>
      <c r="B4" s="120" t="s">
        <v>130</v>
      </c>
      <c r="C4" s="120" t="s">
        <v>626</v>
      </c>
      <c r="D4" s="27">
        <v>1</v>
      </c>
      <c r="E4" s="71" t="s">
        <v>183</v>
      </c>
      <c r="F4" s="115" t="s">
        <v>626</v>
      </c>
      <c r="G4" s="100">
        <f t="shared" ref="G4:G6" si="0">COUNTIF(C:C,F4)</f>
        <v>7</v>
      </c>
      <c r="H4" s="185">
        <f t="shared" ref="H4:H6" si="1">G4/SUM($G$4:$G$7)</f>
        <v>0.19444444444444445</v>
      </c>
      <c r="J4" s="120" t="s">
        <v>130</v>
      </c>
      <c r="K4" s="121" t="s">
        <v>626</v>
      </c>
      <c r="L4" s="49" t="s">
        <v>648</v>
      </c>
      <c r="M4" s="71" t="s">
        <v>654</v>
      </c>
      <c r="N4" s="115">
        <f t="shared" ref="N4:N39" si="2">IF(K4="Good",1,IF(K4="Neutral",0,-1))</f>
        <v>1</v>
      </c>
      <c r="O4" s="97">
        <f t="shared" ref="O4:O39" si="3">IF(L4="Positive",1,IF(L4="Neutral",0,-1))</f>
        <v>1</v>
      </c>
      <c r="P4" s="66">
        <f t="shared" ref="P4:P39" si="4">IF(M4="Satisfied",1,IF(M4="Neither satisfied nor dissatisfied",0,-1))</f>
        <v>1</v>
      </c>
      <c r="Q4" s="106">
        <f t="shared" ref="Q4:Q39" si="5">N4+O4+P4</f>
        <v>3</v>
      </c>
      <c r="R4" s="86" t="str">
        <f t="shared" ref="R4:R39" si="6">IF(Q4&gt;=2,"Good",IF(Q4&lt;=-2,"Poor","Neither good nor poor"))</f>
        <v>Good</v>
      </c>
      <c r="S4" s="169" t="s">
        <v>626</v>
      </c>
      <c r="T4" s="100">
        <f t="shared" ref="T4:T6" si="7">COUNTIF(R:R,S4)</f>
        <v>12</v>
      </c>
      <c r="U4" s="185">
        <f>T4/(T4+T5+T6)</f>
        <v>0.33333333333333331</v>
      </c>
      <c r="W4" s="115" t="s">
        <v>130</v>
      </c>
      <c r="X4" s="97" t="s">
        <v>626</v>
      </c>
      <c r="Y4" s="170" t="s">
        <v>626</v>
      </c>
      <c r="Z4" s="175">
        <f t="shared" ref="Z4:Z39" si="8">IF(X4=Y4, 1, 0)</f>
        <v>1</v>
      </c>
      <c r="AA4" s="176">
        <f t="shared" ref="AA4:AA39" si="9">IF(AND((Z4=0), OR((X4="Neither good nor poor"), Y4="Neither good nor poor")), 1, 0)</f>
        <v>0</v>
      </c>
      <c r="AB4" s="177">
        <f t="shared" ref="AB4:AB39" si="10">IF(AND((Z4=0), AND((X4&lt;&gt;"Neither good nor poor"), Y4&lt;&gt;"Neither good nor poor")), 1, 0)</f>
        <v>0</v>
      </c>
    </row>
    <row r="5" spans="1:28" ht="15.75" customHeight="1">
      <c r="A5" s="49"/>
      <c r="B5" s="120" t="s">
        <v>132</v>
      </c>
      <c r="C5" s="120" t="s">
        <v>671</v>
      </c>
      <c r="D5" s="27">
        <v>2</v>
      </c>
      <c r="E5" s="71" t="s">
        <v>183</v>
      </c>
      <c r="F5" s="121" t="s">
        <v>671</v>
      </c>
      <c r="G5" s="186">
        <f t="shared" si="0"/>
        <v>20</v>
      </c>
      <c r="H5" s="187">
        <f t="shared" si="1"/>
        <v>0.55555555555555558</v>
      </c>
      <c r="J5" s="120" t="s">
        <v>132</v>
      </c>
      <c r="K5" s="121" t="s">
        <v>627</v>
      </c>
      <c r="L5" s="49" t="s">
        <v>650</v>
      </c>
      <c r="M5" s="71" t="s">
        <v>655</v>
      </c>
      <c r="N5" s="121">
        <f t="shared" si="2"/>
        <v>0</v>
      </c>
      <c r="O5" s="49">
        <f t="shared" si="3"/>
        <v>-1</v>
      </c>
      <c r="P5" s="71">
        <f t="shared" si="4"/>
        <v>-1</v>
      </c>
      <c r="Q5" s="106">
        <f t="shared" si="5"/>
        <v>-2</v>
      </c>
      <c r="R5" s="86" t="str">
        <f t="shared" si="6"/>
        <v>Poor</v>
      </c>
      <c r="S5" s="106" t="s">
        <v>671</v>
      </c>
      <c r="T5" s="186">
        <f t="shared" si="7"/>
        <v>11</v>
      </c>
      <c r="U5" s="187">
        <f>T5/(T5+T6+T4)</f>
        <v>0.30555555555555558</v>
      </c>
      <c r="W5" s="121" t="s">
        <v>132</v>
      </c>
      <c r="X5" s="49" t="s">
        <v>671</v>
      </c>
      <c r="Y5" s="86" t="s">
        <v>628</v>
      </c>
      <c r="Z5" s="118">
        <f t="shared" si="8"/>
        <v>0</v>
      </c>
      <c r="AA5" s="178">
        <f t="shared" si="9"/>
        <v>1</v>
      </c>
      <c r="AB5" s="179">
        <f t="shared" si="10"/>
        <v>0</v>
      </c>
    </row>
    <row r="6" spans="1:28" ht="15.75" customHeight="1">
      <c r="A6" s="49"/>
      <c r="B6" s="120" t="s">
        <v>133</v>
      </c>
      <c r="C6" s="120" t="s">
        <v>628</v>
      </c>
      <c r="D6" s="27">
        <v>3</v>
      </c>
      <c r="E6" s="71" t="s">
        <v>185</v>
      </c>
      <c r="F6" s="125" t="s">
        <v>628</v>
      </c>
      <c r="G6" s="88">
        <f t="shared" si="0"/>
        <v>9</v>
      </c>
      <c r="H6" s="183">
        <f t="shared" si="1"/>
        <v>0.25</v>
      </c>
      <c r="J6" s="120" t="s">
        <v>133</v>
      </c>
      <c r="K6" s="121" t="s">
        <v>628</v>
      </c>
      <c r="L6" s="49" t="s">
        <v>650</v>
      </c>
      <c r="M6" s="71" t="s">
        <v>655</v>
      </c>
      <c r="N6" s="121">
        <f t="shared" si="2"/>
        <v>-1</v>
      </c>
      <c r="O6" s="49">
        <f t="shared" si="3"/>
        <v>-1</v>
      </c>
      <c r="P6" s="71">
        <f t="shared" si="4"/>
        <v>-1</v>
      </c>
      <c r="Q6" s="106">
        <f t="shared" si="5"/>
        <v>-3</v>
      </c>
      <c r="R6" s="86" t="str">
        <f t="shared" si="6"/>
        <v>Poor</v>
      </c>
      <c r="S6" s="107" t="s">
        <v>628</v>
      </c>
      <c r="T6" s="88">
        <f t="shared" si="7"/>
        <v>13</v>
      </c>
      <c r="U6" s="183">
        <f>T6/(T6+T5+T4)</f>
        <v>0.3611111111111111</v>
      </c>
      <c r="W6" s="121" t="s">
        <v>133</v>
      </c>
      <c r="X6" s="49" t="s">
        <v>628</v>
      </c>
      <c r="Y6" s="86" t="s">
        <v>628</v>
      </c>
      <c r="Z6" s="118">
        <f t="shared" si="8"/>
        <v>1</v>
      </c>
      <c r="AA6" s="178">
        <f t="shared" si="9"/>
        <v>0</v>
      </c>
      <c r="AB6" s="179">
        <f t="shared" si="10"/>
        <v>0</v>
      </c>
    </row>
    <row r="7" spans="1:28" ht="15.75" customHeight="1">
      <c r="A7" s="49"/>
      <c r="B7" s="120" t="s">
        <v>134</v>
      </c>
      <c r="C7" s="120" t="s">
        <v>626</v>
      </c>
      <c r="D7" s="27">
        <v>4</v>
      </c>
      <c r="E7" s="71" t="s">
        <v>183</v>
      </c>
      <c r="F7" s="188"/>
      <c r="H7" s="171"/>
      <c r="J7" s="120" t="s">
        <v>134</v>
      </c>
      <c r="K7" s="121" t="s">
        <v>626</v>
      </c>
      <c r="L7" s="49" t="s">
        <v>627</v>
      </c>
      <c r="M7" s="80" t="s">
        <v>654</v>
      </c>
      <c r="N7" s="121">
        <f t="shared" si="2"/>
        <v>1</v>
      </c>
      <c r="O7" s="49">
        <f t="shared" si="3"/>
        <v>0</v>
      </c>
      <c r="P7" s="71">
        <f t="shared" si="4"/>
        <v>1</v>
      </c>
      <c r="Q7" s="106">
        <f t="shared" si="5"/>
        <v>2</v>
      </c>
      <c r="R7" s="86" t="str">
        <f t="shared" si="6"/>
        <v>Good</v>
      </c>
      <c r="W7" s="121" t="s">
        <v>134</v>
      </c>
      <c r="X7" s="49" t="s">
        <v>626</v>
      </c>
      <c r="Y7" s="86" t="s">
        <v>626</v>
      </c>
      <c r="Z7" s="118">
        <f t="shared" si="8"/>
        <v>1</v>
      </c>
      <c r="AA7" s="178">
        <f t="shared" si="9"/>
        <v>0</v>
      </c>
      <c r="AB7" s="179">
        <f t="shared" si="10"/>
        <v>0</v>
      </c>
    </row>
    <row r="8" spans="1:28" ht="15.75" customHeight="1">
      <c r="A8" s="49"/>
      <c r="B8" s="120" t="s">
        <v>135</v>
      </c>
      <c r="C8" s="120" t="s">
        <v>671</v>
      </c>
      <c r="D8" s="27">
        <v>1</v>
      </c>
      <c r="E8" s="71" t="s">
        <v>185</v>
      </c>
      <c r="J8" s="120" t="s">
        <v>135</v>
      </c>
      <c r="K8" s="121" t="s">
        <v>628</v>
      </c>
      <c r="L8" s="49" t="s">
        <v>650</v>
      </c>
      <c r="M8" s="71" t="s">
        <v>655</v>
      </c>
      <c r="N8" s="121">
        <f t="shared" si="2"/>
        <v>-1</v>
      </c>
      <c r="O8" s="49">
        <f t="shared" si="3"/>
        <v>-1</v>
      </c>
      <c r="P8" s="71">
        <f t="shared" si="4"/>
        <v>-1</v>
      </c>
      <c r="Q8" s="106">
        <f t="shared" si="5"/>
        <v>-3</v>
      </c>
      <c r="R8" s="86" t="str">
        <f t="shared" si="6"/>
        <v>Poor</v>
      </c>
      <c r="W8" s="121" t="s">
        <v>135</v>
      </c>
      <c r="X8" s="49" t="s">
        <v>671</v>
      </c>
      <c r="Y8" s="86" t="s">
        <v>628</v>
      </c>
      <c r="Z8" s="118">
        <f t="shared" si="8"/>
        <v>0</v>
      </c>
      <c r="AA8" s="178">
        <f t="shared" si="9"/>
        <v>1</v>
      </c>
      <c r="AB8" s="179">
        <f t="shared" si="10"/>
        <v>0</v>
      </c>
    </row>
    <row r="9" spans="1:28" ht="15.75" customHeight="1">
      <c r="A9" s="49"/>
      <c r="B9" s="120" t="s">
        <v>136</v>
      </c>
      <c r="C9" s="120" t="s">
        <v>671</v>
      </c>
      <c r="D9" s="27">
        <v>2</v>
      </c>
      <c r="E9" s="71" t="s">
        <v>185</v>
      </c>
      <c r="J9" s="120" t="s">
        <v>136</v>
      </c>
      <c r="K9" s="121" t="s">
        <v>628</v>
      </c>
      <c r="L9" s="49" t="s">
        <v>650</v>
      </c>
      <c r="M9" s="71" t="s">
        <v>655</v>
      </c>
      <c r="N9" s="121">
        <f t="shared" si="2"/>
        <v>-1</v>
      </c>
      <c r="O9" s="49">
        <f t="shared" si="3"/>
        <v>-1</v>
      </c>
      <c r="P9" s="71">
        <f t="shared" si="4"/>
        <v>-1</v>
      </c>
      <c r="Q9" s="106">
        <f t="shared" si="5"/>
        <v>-3</v>
      </c>
      <c r="R9" s="86" t="str">
        <f t="shared" si="6"/>
        <v>Poor</v>
      </c>
      <c r="W9" s="121" t="s">
        <v>136</v>
      </c>
      <c r="X9" s="49" t="s">
        <v>671</v>
      </c>
      <c r="Y9" s="86" t="s">
        <v>628</v>
      </c>
      <c r="Z9" s="118">
        <f t="shared" si="8"/>
        <v>0</v>
      </c>
      <c r="AA9" s="178">
        <f t="shared" si="9"/>
        <v>1</v>
      </c>
      <c r="AB9" s="179">
        <f t="shared" si="10"/>
        <v>0</v>
      </c>
    </row>
    <row r="10" spans="1:28" ht="15.75" customHeight="1">
      <c r="A10" s="49"/>
      <c r="B10" s="120" t="s">
        <v>137</v>
      </c>
      <c r="C10" s="120" t="s">
        <v>626</v>
      </c>
      <c r="D10" s="27">
        <v>3</v>
      </c>
      <c r="E10" s="71" t="s">
        <v>183</v>
      </c>
      <c r="J10" s="120" t="s">
        <v>137</v>
      </c>
      <c r="K10" s="121" t="s">
        <v>626</v>
      </c>
      <c r="L10" s="49" t="s">
        <v>648</v>
      </c>
      <c r="M10" s="71" t="s">
        <v>654</v>
      </c>
      <c r="N10" s="121">
        <f t="shared" si="2"/>
        <v>1</v>
      </c>
      <c r="O10" s="49">
        <f t="shared" si="3"/>
        <v>1</v>
      </c>
      <c r="P10" s="71">
        <f t="shared" si="4"/>
        <v>1</v>
      </c>
      <c r="Q10" s="106">
        <f t="shared" si="5"/>
        <v>3</v>
      </c>
      <c r="R10" s="86" t="str">
        <f t="shared" si="6"/>
        <v>Good</v>
      </c>
      <c r="W10" s="121" t="s">
        <v>137</v>
      </c>
      <c r="X10" s="49" t="s">
        <v>626</v>
      </c>
      <c r="Y10" s="86" t="s">
        <v>626</v>
      </c>
      <c r="Z10" s="118">
        <f t="shared" si="8"/>
        <v>1</v>
      </c>
      <c r="AA10" s="178">
        <f t="shared" si="9"/>
        <v>0</v>
      </c>
      <c r="AB10" s="179">
        <f t="shared" si="10"/>
        <v>0</v>
      </c>
    </row>
    <row r="11" spans="1:28" ht="15.75" customHeight="1">
      <c r="A11" s="49"/>
      <c r="B11" s="120" t="s">
        <v>138</v>
      </c>
      <c r="C11" s="120" t="s">
        <v>671</v>
      </c>
      <c r="D11" s="27">
        <v>4</v>
      </c>
      <c r="E11" s="71" t="s">
        <v>183</v>
      </c>
      <c r="J11" s="120" t="s">
        <v>138</v>
      </c>
      <c r="K11" s="121" t="s">
        <v>626</v>
      </c>
      <c r="L11" s="49" t="s">
        <v>648</v>
      </c>
      <c r="M11" s="71" t="s">
        <v>654</v>
      </c>
      <c r="N11" s="121">
        <f t="shared" si="2"/>
        <v>1</v>
      </c>
      <c r="O11" s="49">
        <f t="shared" si="3"/>
        <v>1</v>
      </c>
      <c r="P11" s="71">
        <f t="shared" si="4"/>
        <v>1</v>
      </c>
      <c r="Q11" s="106">
        <f t="shared" si="5"/>
        <v>3</v>
      </c>
      <c r="R11" s="86" t="str">
        <f t="shared" si="6"/>
        <v>Good</v>
      </c>
      <c r="W11" s="121" t="s">
        <v>138</v>
      </c>
      <c r="X11" s="49" t="s">
        <v>671</v>
      </c>
      <c r="Y11" s="86" t="s">
        <v>626</v>
      </c>
      <c r="Z11" s="118">
        <f t="shared" si="8"/>
        <v>0</v>
      </c>
      <c r="AA11" s="178">
        <f t="shared" si="9"/>
        <v>1</v>
      </c>
      <c r="AB11" s="179">
        <f t="shared" si="10"/>
        <v>0</v>
      </c>
    </row>
    <row r="12" spans="1:28" ht="15.75" customHeight="1">
      <c r="A12" s="49"/>
      <c r="B12" s="120" t="s">
        <v>139</v>
      </c>
      <c r="C12" s="120" t="s">
        <v>626</v>
      </c>
      <c r="D12" s="27">
        <v>1</v>
      </c>
      <c r="E12" s="71" t="s">
        <v>183</v>
      </c>
      <c r="J12" s="120" t="s">
        <v>139</v>
      </c>
      <c r="K12" s="121" t="s">
        <v>628</v>
      </c>
      <c r="L12" s="49" t="s">
        <v>650</v>
      </c>
      <c r="M12" s="71" t="s">
        <v>656</v>
      </c>
      <c r="N12" s="121">
        <f t="shared" si="2"/>
        <v>-1</v>
      </c>
      <c r="O12" s="49">
        <f t="shared" si="3"/>
        <v>-1</v>
      </c>
      <c r="P12" s="71">
        <f t="shared" si="4"/>
        <v>0</v>
      </c>
      <c r="Q12" s="106">
        <f t="shared" si="5"/>
        <v>-2</v>
      </c>
      <c r="R12" s="86" t="str">
        <f t="shared" si="6"/>
        <v>Poor</v>
      </c>
      <c r="W12" s="121" t="s">
        <v>139</v>
      </c>
      <c r="X12" s="49" t="s">
        <v>626</v>
      </c>
      <c r="Y12" s="86" t="s">
        <v>628</v>
      </c>
      <c r="Z12" s="118">
        <f t="shared" si="8"/>
        <v>0</v>
      </c>
      <c r="AA12" s="178">
        <f t="shared" si="9"/>
        <v>0</v>
      </c>
      <c r="AB12" s="179">
        <f t="shared" si="10"/>
        <v>1</v>
      </c>
    </row>
    <row r="13" spans="1:28" ht="15.75" customHeight="1">
      <c r="A13" s="49"/>
      <c r="B13" s="120" t="s">
        <v>140</v>
      </c>
      <c r="C13" s="120" t="s">
        <v>628</v>
      </c>
      <c r="D13" s="27">
        <v>2</v>
      </c>
      <c r="E13" s="71" t="s">
        <v>185</v>
      </c>
      <c r="J13" s="120" t="s">
        <v>140</v>
      </c>
      <c r="K13" s="121" t="s">
        <v>627</v>
      </c>
      <c r="L13" s="49" t="s">
        <v>650</v>
      </c>
      <c r="M13" s="80" t="s">
        <v>655</v>
      </c>
      <c r="N13" s="121">
        <f t="shared" si="2"/>
        <v>0</v>
      </c>
      <c r="O13" s="49">
        <f t="shared" si="3"/>
        <v>-1</v>
      </c>
      <c r="P13" s="71">
        <f t="shared" si="4"/>
        <v>-1</v>
      </c>
      <c r="Q13" s="106">
        <f t="shared" si="5"/>
        <v>-2</v>
      </c>
      <c r="R13" s="86" t="str">
        <f t="shared" si="6"/>
        <v>Poor</v>
      </c>
      <c r="W13" s="121" t="s">
        <v>140</v>
      </c>
      <c r="X13" s="49" t="s">
        <v>628</v>
      </c>
      <c r="Y13" s="86" t="s">
        <v>628</v>
      </c>
      <c r="Z13" s="118">
        <f t="shared" si="8"/>
        <v>1</v>
      </c>
      <c r="AA13" s="178">
        <f t="shared" si="9"/>
        <v>0</v>
      </c>
      <c r="AB13" s="179">
        <f t="shared" si="10"/>
        <v>0</v>
      </c>
    </row>
    <row r="14" spans="1:28" ht="15.75" customHeight="1">
      <c r="A14" s="49"/>
      <c r="B14" s="120" t="s">
        <v>141</v>
      </c>
      <c r="C14" s="120" t="s">
        <v>671</v>
      </c>
      <c r="D14" s="27">
        <v>3</v>
      </c>
      <c r="E14" s="71" t="s">
        <v>183</v>
      </c>
      <c r="J14" s="120" t="s">
        <v>141</v>
      </c>
      <c r="K14" s="121" t="s">
        <v>626</v>
      </c>
      <c r="L14" s="49" t="s">
        <v>648</v>
      </c>
      <c r="M14" s="80" t="s">
        <v>654</v>
      </c>
      <c r="N14" s="121">
        <f t="shared" si="2"/>
        <v>1</v>
      </c>
      <c r="O14" s="49">
        <f t="shared" si="3"/>
        <v>1</v>
      </c>
      <c r="P14" s="71">
        <f t="shared" si="4"/>
        <v>1</v>
      </c>
      <c r="Q14" s="106">
        <f t="shared" si="5"/>
        <v>3</v>
      </c>
      <c r="R14" s="86" t="str">
        <f t="shared" si="6"/>
        <v>Good</v>
      </c>
      <c r="W14" s="121" t="s">
        <v>141</v>
      </c>
      <c r="X14" s="49" t="s">
        <v>671</v>
      </c>
      <c r="Y14" s="86" t="s">
        <v>626</v>
      </c>
      <c r="Z14" s="118">
        <f t="shared" si="8"/>
        <v>0</v>
      </c>
      <c r="AA14" s="178">
        <f t="shared" si="9"/>
        <v>1</v>
      </c>
      <c r="AB14" s="179">
        <f t="shared" si="10"/>
        <v>0</v>
      </c>
    </row>
    <row r="15" spans="1:28" ht="15.75" customHeight="1">
      <c r="A15" s="49"/>
      <c r="B15" s="120" t="s">
        <v>142</v>
      </c>
      <c r="C15" s="120" t="s">
        <v>671</v>
      </c>
      <c r="D15" s="27">
        <v>4</v>
      </c>
      <c r="E15" s="71" t="s">
        <v>183</v>
      </c>
      <c r="J15" s="120" t="s">
        <v>142</v>
      </c>
      <c r="K15" s="121" t="s">
        <v>626</v>
      </c>
      <c r="L15" s="49" t="s">
        <v>627</v>
      </c>
      <c r="M15" s="71" t="s">
        <v>654</v>
      </c>
      <c r="N15" s="121">
        <f t="shared" si="2"/>
        <v>1</v>
      </c>
      <c r="O15" s="49">
        <f t="shared" si="3"/>
        <v>0</v>
      </c>
      <c r="P15" s="71">
        <f t="shared" si="4"/>
        <v>1</v>
      </c>
      <c r="Q15" s="106">
        <f t="shared" si="5"/>
        <v>2</v>
      </c>
      <c r="R15" s="86" t="str">
        <f t="shared" si="6"/>
        <v>Good</v>
      </c>
      <c r="W15" s="121" t="s">
        <v>142</v>
      </c>
      <c r="X15" s="49" t="s">
        <v>671</v>
      </c>
      <c r="Y15" s="86" t="s">
        <v>626</v>
      </c>
      <c r="Z15" s="118">
        <f t="shared" si="8"/>
        <v>0</v>
      </c>
      <c r="AA15" s="178">
        <f t="shared" si="9"/>
        <v>1</v>
      </c>
      <c r="AB15" s="179">
        <f t="shared" si="10"/>
        <v>0</v>
      </c>
    </row>
    <row r="16" spans="1:28" ht="15.75" customHeight="1">
      <c r="A16" s="49"/>
      <c r="B16" s="120" t="s">
        <v>143</v>
      </c>
      <c r="C16" s="120" t="s">
        <v>628</v>
      </c>
      <c r="D16" s="27">
        <v>1</v>
      </c>
      <c r="E16" s="71" t="s">
        <v>185</v>
      </c>
      <c r="J16" s="120" t="s">
        <v>143</v>
      </c>
      <c r="K16" s="121" t="s">
        <v>627</v>
      </c>
      <c r="L16" s="49" t="s">
        <v>627</v>
      </c>
      <c r="M16" s="71" t="s">
        <v>656</v>
      </c>
      <c r="N16" s="121">
        <f t="shared" si="2"/>
        <v>0</v>
      </c>
      <c r="O16" s="49">
        <f t="shared" si="3"/>
        <v>0</v>
      </c>
      <c r="P16" s="71">
        <f t="shared" si="4"/>
        <v>0</v>
      </c>
      <c r="Q16" s="106">
        <f t="shared" si="5"/>
        <v>0</v>
      </c>
      <c r="R16" s="86" t="str">
        <f t="shared" si="6"/>
        <v>Neither good nor poor</v>
      </c>
      <c r="W16" s="121" t="s">
        <v>143</v>
      </c>
      <c r="X16" s="49" t="s">
        <v>628</v>
      </c>
      <c r="Y16" s="86" t="s">
        <v>671</v>
      </c>
      <c r="Z16" s="118">
        <f t="shared" si="8"/>
        <v>0</v>
      </c>
      <c r="AA16" s="178">
        <f t="shared" si="9"/>
        <v>1</v>
      </c>
      <c r="AB16" s="179">
        <f t="shared" si="10"/>
        <v>0</v>
      </c>
    </row>
    <row r="17" spans="1:28" ht="15.75" customHeight="1">
      <c r="A17" s="49"/>
      <c r="B17" s="120" t="s">
        <v>144</v>
      </c>
      <c r="C17" s="120" t="s">
        <v>628</v>
      </c>
      <c r="D17" s="27">
        <v>2</v>
      </c>
      <c r="E17" s="71" t="s">
        <v>185</v>
      </c>
      <c r="J17" s="120" t="s">
        <v>144</v>
      </c>
      <c r="K17" s="121" t="s">
        <v>627</v>
      </c>
      <c r="L17" s="49" t="s">
        <v>627</v>
      </c>
      <c r="M17" s="71" t="s">
        <v>655</v>
      </c>
      <c r="N17" s="121">
        <f t="shared" si="2"/>
        <v>0</v>
      </c>
      <c r="O17" s="49">
        <f t="shared" si="3"/>
        <v>0</v>
      </c>
      <c r="P17" s="71">
        <f t="shared" si="4"/>
        <v>-1</v>
      </c>
      <c r="Q17" s="106">
        <f t="shared" si="5"/>
        <v>-1</v>
      </c>
      <c r="R17" s="86" t="str">
        <f t="shared" si="6"/>
        <v>Neither good nor poor</v>
      </c>
      <c r="W17" s="121" t="s">
        <v>144</v>
      </c>
      <c r="X17" s="49" t="s">
        <v>628</v>
      </c>
      <c r="Y17" s="86" t="s">
        <v>671</v>
      </c>
      <c r="Z17" s="118">
        <f t="shared" si="8"/>
        <v>0</v>
      </c>
      <c r="AA17" s="178">
        <f t="shared" si="9"/>
        <v>1</v>
      </c>
      <c r="AB17" s="179">
        <f t="shared" si="10"/>
        <v>0</v>
      </c>
    </row>
    <row r="18" spans="1:28" ht="15.75" customHeight="1">
      <c r="A18" s="49"/>
      <c r="B18" s="120" t="s">
        <v>145</v>
      </c>
      <c r="C18" s="120" t="s">
        <v>671</v>
      </c>
      <c r="D18" s="27">
        <v>3</v>
      </c>
      <c r="E18" s="71" t="s">
        <v>183</v>
      </c>
      <c r="J18" s="120" t="s">
        <v>145</v>
      </c>
      <c r="K18" s="121" t="s">
        <v>626</v>
      </c>
      <c r="L18" s="49" t="s">
        <v>648</v>
      </c>
      <c r="M18" s="80" t="s">
        <v>654</v>
      </c>
      <c r="N18" s="121">
        <f t="shared" si="2"/>
        <v>1</v>
      </c>
      <c r="O18" s="49">
        <f t="shared" si="3"/>
        <v>1</v>
      </c>
      <c r="P18" s="71">
        <f t="shared" si="4"/>
        <v>1</v>
      </c>
      <c r="Q18" s="106">
        <f t="shared" si="5"/>
        <v>3</v>
      </c>
      <c r="R18" s="86" t="str">
        <f t="shared" si="6"/>
        <v>Good</v>
      </c>
      <c r="W18" s="121" t="s">
        <v>145</v>
      </c>
      <c r="X18" s="49" t="s">
        <v>671</v>
      </c>
      <c r="Y18" s="86" t="s">
        <v>626</v>
      </c>
      <c r="Z18" s="118">
        <f t="shared" si="8"/>
        <v>0</v>
      </c>
      <c r="AA18" s="178">
        <f t="shared" si="9"/>
        <v>1</v>
      </c>
      <c r="AB18" s="179">
        <f t="shared" si="10"/>
        <v>0</v>
      </c>
    </row>
    <row r="19" spans="1:28" ht="15.75" customHeight="1">
      <c r="A19" s="49"/>
      <c r="B19" s="120" t="s">
        <v>146</v>
      </c>
      <c r="C19" s="120" t="s">
        <v>671</v>
      </c>
      <c r="D19" s="27">
        <v>4</v>
      </c>
      <c r="E19" s="71" t="s">
        <v>183</v>
      </c>
      <c r="J19" s="120" t="s">
        <v>146</v>
      </c>
      <c r="K19" s="121" t="s">
        <v>626</v>
      </c>
      <c r="L19" s="49" t="s">
        <v>627</v>
      </c>
      <c r="M19" s="71" t="s">
        <v>656</v>
      </c>
      <c r="N19" s="121">
        <f t="shared" si="2"/>
        <v>1</v>
      </c>
      <c r="O19" s="49">
        <f t="shared" si="3"/>
        <v>0</v>
      </c>
      <c r="P19" s="71">
        <f t="shared" si="4"/>
        <v>0</v>
      </c>
      <c r="Q19" s="106">
        <f t="shared" si="5"/>
        <v>1</v>
      </c>
      <c r="R19" s="86" t="str">
        <f t="shared" si="6"/>
        <v>Neither good nor poor</v>
      </c>
      <c r="W19" s="121" t="s">
        <v>146</v>
      </c>
      <c r="X19" s="49" t="s">
        <v>671</v>
      </c>
      <c r="Y19" s="86" t="s">
        <v>671</v>
      </c>
      <c r="Z19" s="118">
        <f t="shared" si="8"/>
        <v>1</v>
      </c>
      <c r="AA19" s="178">
        <f t="shared" si="9"/>
        <v>0</v>
      </c>
      <c r="AB19" s="179">
        <f t="shared" si="10"/>
        <v>0</v>
      </c>
    </row>
    <row r="20" spans="1:28" ht="15.75" customHeight="1">
      <c r="A20" s="49"/>
      <c r="B20" s="120" t="s">
        <v>147</v>
      </c>
      <c r="C20" s="120" t="s">
        <v>671</v>
      </c>
      <c r="D20" s="27">
        <v>1</v>
      </c>
      <c r="E20" s="71" t="s">
        <v>185</v>
      </c>
      <c r="J20" s="120" t="s">
        <v>147</v>
      </c>
      <c r="K20" s="121" t="s">
        <v>627</v>
      </c>
      <c r="L20" s="49" t="s">
        <v>650</v>
      </c>
      <c r="M20" s="71" t="s">
        <v>656</v>
      </c>
      <c r="N20" s="121">
        <f t="shared" si="2"/>
        <v>0</v>
      </c>
      <c r="O20" s="49">
        <f t="shared" si="3"/>
        <v>-1</v>
      </c>
      <c r="P20" s="71">
        <f t="shared" si="4"/>
        <v>0</v>
      </c>
      <c r="Q20" s="106">
        <f t="shared" si="5"/>
        <v>-1</v>
      </c>
      <c r="R20" s="86" t="str">
        <f t="shared" si="6"/>
        <v>Neither good nor poor</v>
      </c>
      <c r="W20" s="121" t="s">
        <v>147</v>
      </c>
      <c r="X20" s="49" t="s">
        <v>671</v>
      </c>
      <c r="Y20" s="86" t="s">
        <v>671</v>
      </c>
      <c r="Z20" s="118">
        <f t="shared" si="8"/>
        <v>1</v>
      </c>
      <c r="AA20" s="178">
        <f t="shared" si="9"/>
        <v>0</v>
      </c>
      <c r="AB20" s="179">
        <f t="shared" si="10"/>
        <v>0</v>
      </c>
    </row>
    <row r="21" spans="1:28" ht="15.75" customHeight="1">
      <c r="A21" s="49"/>
      <c r="B21" s="120" t="s">
        <v>148</v>
      </c>
      <c r="C21" s="120" t="s">
        <v>628</v>
      </c>
      <c r="D21" s="27">
        <v>2</v>
      </c>
      <c r="E21" s="71" t="s">
        <v>185</v>
      </c>
      <c r="J21" s="120" t="s">
        <v>148</v>
      </c>
      <c r="K21" s="121" t="s">
        <v>627</v>
      </c>
      <c r="L21" s="49" t="s">
        <v>650</v>
      </c>
      <c r="M21" s="71" t="s">
        <v>655</v>
      </c>
      <c r="N21" s="121">
        <f t="shared" si="2"/>
        <v>0</v>
      </c>
      <c r="O21" s="49">
        <f t="shared" si="3"/>
        <v>-1</v>
      </c>
      <c r="P21" s="71">
        <f t="shared" si="4"/>
        <v>-1</v>
      </c>
      <c r="Q21" s="106">
        <f t="shared" si="5"/>
        <v>-2</v>
      </c>
      <c r="R21" s="86" t="str">
        <f t="shared" si="6"/>
        <v>Poor</v>
      </c>
      <c r="W21" s="121" t="s">
        <v>148</v>
      </c>
      <c r="X21" s="49" t="s">
        <v>628</v>
      </c>
      <c r="Y21" s="86" t="s">
        <v>628</v>
      </c>
      <c r="Z21" s="118">
        <f t="shared" si="8"/>
        <v>1</v>
      </c>
      <c r="AA21" s="178">
        <f t="shared" si="9"/>
        <v>0</v>
      </c>
      <c r="AB21" s="179">
        <f t="shared" si="10"/>
        <v>0</v>
      </c>
    </row>
    <row r="22" spans="1:28" ht="15.75" customHeight="1">
      <c r="A22" s="49"/>
      <c r="B22" s="120" t="s">
        <v>149</v>
      </c>
      <c r="C22" s="120" t="s">
        <v>628</v>
      </c>
      <c r="D22" s="27">
        <v>3</v>
      </c>
      <c r="E22" s="71" t="s">
        <v>185</v>
      </c>
      <c r="J22" s="120" t="s">
        <v>149</v>
      </c>
      <c r="K22" s="121" t="s">
        <v>627</v>
      </c>
      <c r="L22" s="49" t="s">
        <v>650</v>
      </c>
      <c r="M22" s="71" t="s">
        <v>655</v>
      </c>
      <c r="N22" s="121">
        <f t="shared" si="2"/>
        <v>0</v>
      </c>
      <c r="O22" s="49">
        <f t="shared" si="3"/>
        <v>-1</v>
      </c>
      <c r="P22" s="71">
        <f t="shared" si="4"/>
        <v>-1</v>
      </c>
      <c r="Q22" s="106">
        <f t="shared" si="5"/>
        <v>-2</v>
      </c>
      <c r="R22" s="86" t="str">
        <f t="shared" si="6"/>
        <v>Poor</v>
      </c>
      <c r="W22" s="121" t="s">
        <v>149</v>
      </c>
      <c r="X22" s="49" t="s">
        <v>628</v>
      </c>
      <c r="Y22" s="86" t="s">
        <v>628</v>
      </c>
      <c r="Z22" s="118">
        <f t="shared" si="8"/>
        <v>1</v>
      </c>
      <c r="AA22" s="178">
        <f t="shared" si="9"/>
        <v>0</v>
      </c>
      <c r="AB22" s="179">
        <f t="shared" si="10"/>
        <v>0</v>
      </c>
    </row>
    <row r="23" spans="1:28" ht="15.75" customHeight="1">
      <c r="A23" s="49"/>
      <c r="B23" s="120" t="s">
        <v>150</v>
      </c>
      <c r="C23" s="120" t="s">
        <v>628</v>
      </c>
      <c r="D23" s="27">
        <v>4</v>
      </c>
      <c r="E23" s="71" t="s">
        <v>185</v>
      </c>
      <c r="J23" s="120" t="s">
        <v>150</v>
      </c>
      <c r="K23" s="121" t="s">
        <v>627</v>
      </c>
      <c r="L23" s="49" t="s">
        <v>650</v>
      </c>
      <c r="M23" s="71" t="s">
        <v>655</v>
      </c>
      <c r="N23" s="121">
        <f t="shared" si="2"/>
        <v>0</v>
      </c>
      <c r="O23" s="49">
        <f t="shared" si="3"/>
        <v>-1</v>
      </c>
      <c r="P23" s="71">
        <f t="shared" si="4"/>
        <v>-1</v>
      </c>
      <c r="Q23" s="106">
        <f t="shared" si="5"/>
        <v>-2</v>
      </c>
      <c r="R23" s="86" t="str">
        <f t="shared" si="6"/>
        <v>Poor</v>
      </c>
      <c r="W23" s="121" t="s">
        <v>150</v>
      </c>
      <c r="X23" s="49" t="s">
        <v>628</v>
      </c>
      <c r="Y23" s="86" t="s">
        <v>628</v>
      </c>
      <c r="Z23" s="118">
        <f t="shared" si="8"/>
        <v>1</v>
      </c>
      <c r="AA23" s="178">
        <f t="shared" si="9"/>
        <v>0</v>
      </c>
      <c r="AB23" s="179">
        <f t="shared" si="10"/>
        <v>0</v>
      </c>
    </row>
    <row r="24" spans="1:28" ht="15.75" customHeight="1">
      <c r="A24" s="49"/>
      <c r="B24" s="120" t="s">
        <v>151</v>
      </c>
      <c r="C24" s="120" t="s">
        <v>628</v>
      </c>
      <c r="D24" s="27">
        <v>1</v>
      </c>
      <c r="E24" s="71" t="s">
        <v>183</v>
      </c>
      <c r="J24" s="120" t="s">
        <v>151</v>
      </c>
      <c r="K24" s="121" t="s">
        <v>627</v>
      </c>
      <c r="L24" s="49" t="s">
        <v>627</v>
      </c>
      <c r="M24" s="71" t="s">
        <v>654</v>
      </c>
      <c r="N24" s="121">
        <f t="shared" si="2"/>
        <v>0</v>
      </c>
      <c r="O24" s="49">
        <f t="shared" si="3"/>
        <v>0</v>
      </c>
      <c r="P24" s="71">
        <f t="shared" si="4"/>
        <v>1</v>
      </c>
      <c r="Q24" s="106">
        <f t="shared" si="5"/>
        <v>1</v>
      </c>
      <c r="R24" s="86" t="str">
        <f t="shared" si="6"/>
        <v>Neither good nor poor</v>
      </c>
      <c r="W24" s="121" t="s">
        <v>151</v>
      </c>
      <c r="X24" s="49" t="s">
        <v>628</v>
      </c>
      <c r="Y24" s="86" t="s">
        <v>671</v>
      </c>
      <c r="Z24" s="118">
        <f t="shared" si="8"/>
        <v>0</v>
      </c>
      <c r="AA24" s="178">
        <f t="shared" si="9"/>
        <v>1</v>
      </c>
      <c r="AB24" s="179">
        <f t="shared" si="10"/>
        <v>0</v>
      </c>
    </row>
    <row r="25" spans="1:28" ht="15.75" customHeight="1">
      <c r="A25" s="49"/>
      <c r="B25" s="120" t="s">
        <v>152</v>
      </c>
      <c r="C25" s="120" t="s">
        <v>671</v>
      </c>
      <c r="D25" s="27">
        <v>2</v>
      </c>
      <c r="E25" s="71" t="s">
        <v>185</v>
      </c>
      <c r="J25" s="120" t="s">
        <v>152</v>
      </c>
      <c r="K25" s="121" t="s">
        <v>627</v>
      </c>
      <c r="L25" s="49" t="s">
        <v>650</v>
      </c>
      <c r="M25" s="71" t="s">
        <v>656</v>
      </c>
      <c r="N25" s="121">
        <f t="shared" si="2"/>
        <v>0</v>
      </c>
      <c r="O25" s="49">
        <f t="shared" si="3"/>
        <v>-1</v>
      </c>
      <c r="P25" s="71">
        <f t="shared" si="4"/>
        <v>0</v>
      </c>
      <c r="Q25" s="106">
        <f t="shared" si="5"/>
        <v>-1</v>
      </c>
      <c r="R25" s="86" t="str">
        <f t="shared" si="6"/>
        <v>Neither good nor poor</v>
      </c>
      <c r="W25" s="121" t="s">
        <v>152</v>
      </c>
      <c r="X25" s="49" t="s">
        <v>671</v>
      </c>
      <c r="Y25" s="86" t="s">
        <v>671</v>
      </c>
      <c r="Z25" s="118">
        <f t="shared" si="8"/>
        <v>1</v>
      </c>
      <c r="AA25" s="178">
        <f t="shared" si="9"/>
        <v>0</v>
      </c>
      <c r="AB25" s="179">
        <f t="shared" si="10"/>
        <v>0</v>
      </c>
    </row>
    <row r="26" spans="1:28" ht="15">
      <c r="A26" s="49"/>
      <c r="B26" s="120" t="s">
        <v>153</v>
      </c>
      <c r="C26" s="120" t="s">
        <v>671</v>
      </c>
      <c r="D26" s="27">
        <v>3</v>
      </c>
      <c r="E26" s="71" t="s">
        <v>185</v>
      </c>
      <c r="J26" s="120" t="s">
        <v>153</v>
      </c>
      <c r="K26" s="121" t="s">
        <v>628</v>
      </c>
      <c r="L26" s="49" t="s">
        <v>650</v>
      </c>
      <c r="M26" s="71" t="s">
        <v>655</v>
      </c>
      <c r="N26" s="121">
        <f t="shared" si="2"/>
        <v>-1</v>
      </c>
      <c r="O26" s="49">
        <f t="shared" si="3"/>
        <v>-1</v>
      </c>
      <c r="P26" s="71">
        <f t="shared" si="4"/>
        <v>-1</v>
      </c>
      <c r="Q26" s="106">
        <f t="shared" si="5"/>
        <v>-3</v>
      </c>
      <c r="R26" s="86" t="str">
        <f t="shared" si="6"/>
        <v>Poor</v>
      </c>
      <c r="W26" s="121" t="s">
        <v>153</v>
      </c>
      <c r="X26" s="49" t="s">
        <v>671</v>
      </c>
      <c r="Y26" s="86" t="s">
        <v>628</v>
      </c>
      <c r="Z26" s="118">
        <f t="shared" si="8"/>
        <v>0</v>
      </c>
      <c r="AA26" s="178">
        <f t="shared" si="9"/>
        <v>1</v>
      </c>
      <c r="AB26" s="179">
        <f t="shared" si="10"/>
        <v>0</v>
      </c>
    </row>
    <row r="27" spans="1:28" ht="15">
      <c r="A27" s="49"/>
      <c r="B27" s="120" t="s">
        <v>154</v>
      </c>
      <c r="C27" s="120" t="s">
        <v>671</v>
      </c>
      <c r="D27" s="27">
        <v>4</v>
      </c>
      <c r="E27" s="71" t="s">
        <v>183</v>
      </c>
      <c r="J27" s="120" t="s">
        <v>154</v>
      </c>
      <c r="K27" s="121" t="s">
        <v>626</v>
      </c>
      <c r="L27" s="49" t="s">
        <v>648</v>
      </c>
      <c r="M27" s="80" t="s">
        <v>654</v>
      </c>
      <c r="N27" s="121">
        <f t="shared" si="2"/>
        <v>1</v>
      </c>
      <c r="O27" s="49">
        <f t="shared" si="3"/>
        <v>1</v>
      </c>
      <c r="P27" s="71">
        <f t="shared" si="4"/>
        <v>1</v>
      </c>
      <c r="Q27" s="106">
        <f t="shared" si="5"/>
        <v>3</v>
      </c>
      <c r="R27" s="86" t="str">
        <f t="shared" si="6"/>
        <v>Good</v>
      </c>
      <c r="W27" s="121" t="s">
        <v>154</v>
      </c>
      <c r="X27" s="49" t="s">
        <v>671</v>
      </c>
      <c r="Y27" s="86" t="s">
        <v>626</v>
      </c>
      <c r="Z27" s="118">
        <f t="shared" si="8"/>
        <v>0</v>
      </c>
      <c r="AA27" s="178">
        <f t="shared" si="9"/>
        <v>1</v>
      </c>
      <c r="AB27" s="179">
        <f t="shared" si="10"/>
        <v>0</v>
      </c>
    </row>
    <row r="28" spans="1:28" ht="15">
      <c r="A28" s="49"/>
      <c r="B28" s="120" t="s">
        <v>155</v>
      </c>
      <c r="C28" s="120" t="s">
        <v>626</v>
      </c>
      <c r="D28" s="27">
        <v>1</v>
      </c>
      <c r="E28" s="71" t="s">
        <v>183</v>
      </c>
      <c r="J28" s="120" t="s">
        <v>155</v>
      </c>
      <c r="K28" s="121" t="s">
        <v>626</v>
      </c>
      <c r="L28" s="49" t="s">
        <v>627</v>
      </c>
      <c r="M28" s="71" t="s">
        <v>654</v>
      </c>
      <c r="N28" s="121">
        <f t="shared" si="2"/>
        <v>1</v>
      </c>
      <c r="O28" s="49">
        <f t="shared" si="3"/>
        <v>0</v>
      </c>
      <c r="P28" s="71">
        <f t="shared" si="4"/>
        <v>1</v>
      </c>
      <c r="Q28" s="106">
        <f t="shared" si="5"/>
        <v>2</v>
      </c>
      <c r="R28" s="86" t="str">
        <f t="shared" si="6"/>
        <v>Good</v>
      </c>
      <c r="W28" s="121" t="s">
        <v>155</v>
      </c>
      <c r="X28" s="49" t="s">
        <v>626</v>
      </c>
      <c r="Y28" s="86" t="s">
        <v>626</v>
      </c>
      <c r="Z28" s="118">
        <f t="shared" si="8"/>
        <v>1</v>
      </c>
      <c r="AA28" s="178">
        <f t="shared" si="9"/>
        <v>0</v>
      </c>
      <c r="AB28" s="179">
        <f t="shared" si="10"/>
        <v>0</v>
      </c>
    </row>
    <row r="29" spans="1:28" ht="15">
      <c r="A29" s="49"/>
      <c r="B29" s="120" t="s">
        <v>156</v>
      </c>
      <c r="C29" s="120" t="s">
        <v>671</v>
      </c>
      <c r="D29" s="27">
        <v>2</v>
      </c>
      <c r="E29" s="71" t="s">
        <v>183</v>
      </c>
      <c r="J29" s="120" t="s">
        <v>156</v>
      </c>
      <c r="K29" s="121" t="s">
        <v>627</v>
      </c>
      <c r="L29" s="49" t="s">
        <v>650</v>
      </c>
      <c r="M29" s="71" t="s">
        <v>656</v>
      </c>
      <c r="N29" s="121">
        <f t="shared" si="2"/>
        <v>0</v>
      </c>
      <c r="O29" s="49">
        <f t="shared" si="3"/>
        <v>-1</v>
      </c>
      <c r="P29" s="71">
        <f t="shared" si="4"/>
        <v>0</v>
      </c>
      <c r="Q29" s="106">
        <f t="shared" si="5"/>
        <v>-1</v>
      </c>
      <c r="R29" s="86" t="str">
        <f t="shared" si="6"/>
        <v>Neither good nor poor</v>
      </c>
      <c r="W29" s="121" t="s">
        <v>156</v>
      </c>
      <c r="X29" s="49" t="s">
        <v>671</v>
      </c>
      <c r="Y29" s="86" t="s">
        <v>671</v>
      </c>
      <c r="Z29" s="118">
        <f t="shared" si="8"/>
        <v>1</v>
      </c>
      <c r="AA29" s="178">
        <f t="shared" si="9"/>
        <v>0</v>
      </c>
      <c r="AB29" s="179">
        <f t="shared" si="10"/>
        <v>0</v>
      </c>
    </row>
    <row r="30" spans="1:28" ht="15">
      <c r="A30" s="49"/>
      <c r="B30" s="120" t="s">
        <v>157</v>
      </c>
      <c r="C30" s="120" t="s">
        <v>671</v>
      </c>
      <c r="D30" s="27">
        <v>3</v>
      </c>
      <c r="E30" s="71" t="s">
        <v>185</v>
      </c>
      <c r="J30" s="120" t="s">
        <v>157</v>
      </c>
      <c r="K30" s="121" t="s">
        <v>627</v>
      </c>
      <c r="L30" s="49" t="s">
        <v>627</v>
      </c>
      <c r="M30" s="71" t="s">
        <v>654</v>
      </c>
      <c r="N30" s="121">
        <f t="shared" si="2"/>
        <v>0</v>
      </c>
      <c r="O30" s="49">
        <f t="shared" si="3"/>
        <v>0</v>
      </c>
      <c r="P30" s="71">
        <f t="shared" si="4"/>
        <v>1</v>
      </c>
      <c r="Q30" s="106">
        <f t="shared" si="5"/>
        <v>1</v>
      </c>
      <c r="R30" s="86" t="str">
        <f t="shared" si="6"/>
        <v>Neither good nor poor</v>
      </c>
      <c r="W30" s="121" t="s">
        <v>157</v>
      </c>
      <c r="X30" s="49" t="s">
        <v>671</v>
      </c>
      <c r="Y30" s="86" t="s">
        <v>671</v>
      </c>
      <c r="Z30" s="118">
        <f t="shared" si="8"/>
        <v>1</v>
      </c>
      <c r="AA30" s="178">
        <f t="shared" si="9"/>
        <v>0</v>
      </c>
      <c r="AB30" s="179">
        <f t="shared" si="10"/>
        <v>0</v>
      </c>
    </row>
    <row r="31" spans="1:28" ht="15">
      <c r="A31" s="49"/>
      <c r="B31" s="120" t="s">
        <v>158</v>
      </c>
      <c r="C31" s="120" t="s">
        <v>626</v>
      </c>
      <c r="D31" s="27">
        <v>4</v>
      </c>
      <c r="E31" s="71" t="s">
        <v>183</v>
      </c>
      <c r="J31" s="120" t="s">
        <v>158</v>
      </c>
      <c r="K31" s="121" t="s">
        <v>627</v>
      </c>
      <c r="L31" s="49" t="s">
        <v>648</v>
      </c>
      <c r="M31" s="71" t="s">
        <v>654</v>
      </c>
      <c r="N31" s="121">
        <f t="shared" si="2"/>
        <v>0</v>
      </c>
      <c r="O31" s="49">
        <f t="shared" si="3"/>
        <v>1</v>
      </c>
      <c r="P31" s="71">
        <f t="shared" si="4"/>
        <v>1</v>
      </c>
      <c r="Q31" s="106">
        <f t="shared" si="5"/>
        <v>2</v>
      </c>
      <c r="R31" s="86" t="str">
        <f t="shared" si="6"/>
        <v>Good</v>
      </c>
      <c r="W31" s="121" t="s">
        <v>158</v>
      </c>
      <c r="X31" s="49" t="s">
        <v>626</v>
      </c>
      <c r="Y31" s="86" t="s">
        <v>626</v>
      </c>
      <c r="Z31" s="118">
        <f t="shared" si="8"/>
        <v>1</v>
      </c>
      <c r="AA31" s="178">
        <f t="shared" si="9"/>
        <v>0</v>
      </c>
      <c r="AB31" s="179">
        <f t="shared" si="10"/>
        <v>0</v>
      </c>
    </row>
    <row r="32" spans="1:28" ht="15">
      <c r="A32" s="49"/>
      <c r="B32" s="120" t="s">
        <v>159</v>
      </c>
      <c r="C32" s="120" t="s">
        <v>671</v>
      </c>
      <c r="D32" s="27">
        <v>1</v>
      </c>
      <c r="E32" s="71" t="s">
        <v>185</v>
      </c>
      <c r="J32" s="120" t="s">
        <v>159</v>
      </c>
      <c r="K32" s="121" t="s">
        <v>627</v>
      </c>
      <c r="L32" s="49" t="s">
        <v>650</v>
      </c>
      <c r="M32" s="71" t="s">
        <v>656</v>
      </c>
      <c r="N32" s="121">
        <f t="shared" si="2"/>
        <v>0</v>
      </c>
      <c r="O32" s="49">
        <f t="shared" si="3"/>
        <v>-1</v>
      </c>
      <c r="P32" s="71">
        <f t="shared" si="4"/>
        <v>0</v>
      </c>
      <c r="Q32" s="106">
        <f t="shared" si="5"/>
        <v>-1</v>
      </c>
      <c r="R32" s="86" t="str">
        <f t="shared" si="6"/>
        <v>Neither good nor poor</v>
      </c>
      <c r="W32" s="121" t="s">
        <v>159</v>
      </c>
      <c r="X32" s="49" t="s">
        <v>671</v>
      </c>
      <c r="Y32" s="86" t="s">
        <v>671</v>
      </c>
      <c r="Z32" s="118">
        <f t="shared" si="8"/>
        <v>1</v>
      </c>
      <c r="AA32" s="178">
        <f t="shared" si="9"/>
        <v>0</v>
      </c>
      <c r="AB32" s="179">
        <f t="shared" si="10"/>
        <v>0</v>
      </c>
    </row>
    <row r="33" spans="1:28" ht="15">
      <c r="A33" s="49"/>
      <c r="B33" s="120" t="s">
        <v>160</v>
      </c>
      <c r="C33" s="120" t="s">
        <v>628</v>
      </c>
      <c r="D33" s="27">
        <v>2</v>
      </c>
      <c r="E33" s="71" t="s">
        <v>185</v>
      </c>
      <c r="J33" s="120" t="s">
        <v>160</v>
      </c>
      <c r="K33" s="121" t="s">
        <v>627</v>
      </c>
      <c r="L33" s="49" t="s">
        <v>627</v>
      </c>
      <c r="M33" s="71" t="s">
        <v>655</v>
      </c>
      <c r="N33" s="121">
        <f t="shared" si="2"/>
        <v>0</v>
      </c>
      <c r="O33" s="49">
        <f t="shared" si="3"/>
        <v>0</v>
      </c>
      <c r="P33" s="71">
        <f t="shared" si="4"/>
        <v>-1</v>
      </c>
      <c r="Q33" s="106">
        <f t="shared" si="5"/>
        <v>-1</v>
      </c>
      <c r="R33" s="86" t="str">
        <f t="shared" si="6"/>
        <v>Neither good nor poor</v>
      </c>
      <c r="W33" s="121" t="s">
        <v>160</v>
      </c>
      <c r="X33" s="49" t="s">
        <v>628</v>
      </c>
      <c r="Y33" s="86" t="s">
        <v>671</v>
      </c>
      <c r="Z33" s="118">
        <f t="shared" si="8"/>
        <v>0</v>
      </c>
      <c r="AA33" s="178">
        <f t="shared" si="9"/>
        <v>1</v>
      </c>
      <c r="AB33" s="179">
        <f t="shared" si="10"/>
        <v>0</v>
      </c>
    </row>
    <row r="34" spans="1:28" ht="15">
      <c r="A34" s="49"/>
      <c r="B34" s="120" t="s">
        <v>161</v>
      </c>
      <c r="C34" s="120" t="s">
        <v>671</v>
      </c>
      <c r="D34" s="27">
        <v>3</v>
      </c>
      <c r="E34" s="71" t="s">
        <v>185</v>
      </c>
      <c r="J34" s="120" t="s">
        <v>161</v>
      </c>
      <c r="K34" s="121" t="s">
        <v>628</v>
      </c>
      <c r="L34" s="49" t="s">
        <v>650</v>
      </c>
      <c r="M34" s="80" t="s">
        <v>655</v>
      </c>
      <c r="N34" s="121">
        <f t="shared" si="2"/>
        <v>-1</v>
      </c>
      <c r="O34" s="49">
        <f t="shared" si="3"/>
        <v>-1</v>
      </c>
      <c r="P34" s="71">
        <f t="shared" si="4"/>
        <v>-1</v>
      </c>
      <c r="Q34" s="106">
        <f t="shared" si="5"/>
        <v>-3</v>
      </c>
      <c r="R34" s="86" t="str">
        <f t="shared" si="6"/>
        <v>Poor</v>
      </c>
      <c r="W34" s="121" t="s">
        <v>161</v>
      </c>
      <c r="X34" s="49" t="s">
        <v>671</v>
      </c>
      <c r="Y34" s="86" t="s">
        <v>628</v>
      </c>
      <c r="Z34" s="118">
        <f t="shared" si="8"/>
        <v>0</v>
      </c>
      <c r="AA34" s="178">
        <f t="shared" si="9"/>
        <v>1</v>
      </c>
      <c r="AB34" s="179">
        <f t="shared" si="10"/>
        <v>0</v>
      </c>
    </row>
    <row r="35" spans="1:28" ht="15">
      <c r="A35" s="49"/>
      <c r="B35" s="120" t="s">
        <v>162</v>
      </c>
      <c r="C35" s="120" t="s">
        <v>626</v>
      </c>
      <c r="D35" s="27">
        <v>4</v>
      </c>
      <c r="E35" s="71" t="s">
        <v>183</v>
      </c>
      <c r="J35" s="120" t="s">
        <v>162</v>
      </c>
      <c r="K35" s="121" t="s">
        <v>626</v>
      </c>
      <c r="L35" s="49" t="s">
        <v>648</v>
      </c>
      <c r="M35" s="80" t="s">
        <v>654</v>
      </c>
      <c r="N35" s="121">
        <f t="shared" si="2"/>
        <v>1</v>
      </c>
      <c r="O35" s="49">
        <f t="shared" si="3"/>
        <v>1</v>
      </c>
      <c r="P35" s="71">
        <f t="shared" si="4"/>
        <v>1</v>
      </c>
      <c r="Q35" s="106">
        <f t="shared" si="5"/>
        <v>3</v>
      </c>
      <c r="R35" s="86" t="str">
        <f t="shared" si="6"/>
        <v>Good</v>
      </c>
      <c r="W35" s="121" t="s">
        <v>162</v>
      </c>
      <c r="X35" s="49" t="s">
        <v>626</v>
      </c>
      <c r="Y35" s="86" t="s">
        <v>626</v>
      </c>
      <c r="Z35" s="118">
        <f t="shared" si="8"/>
        <v>1</v>
      </c>
      <c r="AA35" s="178">
        <f t="shared" si="9"/>
        <v>0</v>
      </c>
      <c r="AB35" s="179">
        <f t="shared" si="10"/>
        <v>0</v>
      </c>
    </row>
    <row r="36" spans="1:28" ht="15">
      <c r="A36" s="49"/>
      <c r="B36" s="120" t="s">
        <v>163</v>
      </c>
      <c r="C36" s="120" t="s">
        <v>671</v>
      </c>
      <c r="D36" s="27">
        <v>1</v>
      </c>
      <c r="E36" s="71" t="s">
        <v>185</v>
      </c>
      <c r="J36" s="120" t="s">
        <v>163</v>
      </c>
      <c r="K36" s="121" t="s">
        <v>627</v>
      </c>
      <c r="L36" s="49" t="s">
        <v>650</v>
      </c>
      <c r="M36" s="71" t="s">
        <v>655</v>
      </c>
      <c r="N36" s="121">
        <f t="shared" si="2"/>
        <v>0</v>
      </c>
      <c r="O36" s="49">
        <f t="shared" si="3"/>
        <v>-1</v>
      </c>
      <c r="P36" s="71">
        <f t="shared" si="4"/>
        <v>-1</v>
      </c>
      <c r="Q36" s="106">
        <f t="shared" si="5"/>
        <v>-2</v>
      </c>
      <c r="R36" s="86" t="str">
        <f t="shared" si="6"/>
        <v>Poor</v>
      </c>
      <c r="W36" s="121" t="s">
        <v>163</v>
      </c>
      <c r="X36" s="49" t="s">
        <v>671</v>
      </c>
      <c r="Y36" s="86" t="s">
        <v>628</v>
      </c>
      <c r="Z36" s="118">
        <f t="shared" si="8"/>
        <v>0</v>
      </c>
      <c r="AA36" s="178">
        <f t="shared" si="9"/>
        <v>1</v>
      </c>
      <c r="AB36" s="179">
        <f t="shared" si="10"/>
        <v>0</v>
      </c>
    </row>
    <row r="37" spans="1:28" ht="15">
      <c r="A37" s="49"/>
      <c r="B37" s="120" t="s">
        <v>164</v>
      </c>
      <c r="C37" s="120" t="s">
        <v>671</v>
      </c>
      <c r="D37" s="27">
        <v>2</v>
      </c>
      <c r="E37" s="71" t="s">
        <v>185</v>
      </c>
      <c r="J37" s="120" t="s">
        <v>164</v>
      </c>
      <c r="K37" s="121" t="s">
        <v>627</v>
      </c>
      <c r="L37" s="49" t="s">
        <v>650</v>
      </c>
      <c r="M37" s="71" t="s">
        <v>656</v>
      </c>
      <c r="N37" s="121">
        <f t="shared" si="2"/>
        <v>0</v>
      </c>
      <c r="O37" s="49">
        <f t="shared" si="3"/>
        <v>-1</v>
      </c>
      <c r="P37" s="71">
        <f t="shared" si="4"/>
        <v>0</v>
      </c>
      <c r="Q37" s="106">
        <f t="shared" si="5"/>
        <v>-1</v>
      </c>
      <c r="R37" s="86" t="str">
        <f t="shared" si="6"/>
        <v>Neither good nor poor</v>
      </c>
      <c r="W37" s="121" t="s">
        <v>164</v>
      </c>
      <c r="X37" s="49" t="s">
        <v>671</v>
      </c>
      <c r="Y37" s="86" t="s">
        <v>671</v>
      </c>
      <c r="Z37" s="118">
        <f t="shared" si="8"/>
        <v>1</v>
      </c>
      <c r="AA37" s="178">
        <f t="shared" si="9"/>
        <v>0</v>
      </c>
      <c r="AB37" s="179">
        <f t="shared" si="10"/>
        <v>0</v>
      </c>
    </row>
    <row r="38" spans="1:28" ht="15">
      <c r="A38" s="49"/>
      <c r="B38" s="120" t="s">
        <v>165</v>
      </c>
      <c r="C38" s="120" t="s">
        <v>671</v>
      </c>
      <c r="D38" s="27">
        <v>3</v>
      </c>
      <c r="E38" s="71" t="s">
        <v>185</v>
      </c>
      <c r="J38" s="120" t="s">
        <v>165</v>
      </c>
      <c r="K38" s="121" t="s">
        <v>628</v>
      </c>
      <c r="L38" s="49" t="s">
        <v>650</v>
      </c>
      <c r="M38" s="80" t="s">
        <v>655</v>
      </c>
      <c r="N38" s="121">
        <f t="shared" si="2"/>
        <v>-1</v>
      </c>
      <c r="O38" s="49">
        <f t="shared" si="3"/>
        <v>-1</v>
      </c>
      <c r="P38" s="71">
        <f t="shared" si="4"/>
        <v>-1</v>
      </c>
      <c r="Q38" s="106">
        <f t="shared" si="5"/>
        <v>-3</v>
      </c>
      <c r="R38" s="86" t="str">
        <f t="shared" si="6"/>
        <v>Poor</v>
      </c>
      <c r="W38" s="121" t="s">
        <v>165</v>
      </c>
      <c r="X38" s="49" t="s">
        <v>671</v>
      </c>
      <c r="Y38" s="86" t="s">
        <v>628</v>
      </c>
      <c r="Z38" s="118">
        <f t="shared" si="8"/>
        <v>0</v>
      </c>
      <c r="AA38" s="178">
        <f t="shared" si="9"/>
        <v>1</v>
      </c>
      <c r="AB38" s="179">
        <f t="shared" si="10"/>
        <v>0</v>
      </c>
    </row>
    <row r="39" spans="1:28" ht="15">
      <c r="A39" s="49"/>
      <c r="B39" s="124" t="s">
        <v>166</v>
      </c>
      <c r="C39" s="124" t="s">
        <v>671</v>
      </c>
      <c r="D39" s="28">
        <v>4</v>
      </c>
      <c r="E39" s="87" t="s">
        <v>183</v>
      </c>
      <c r="J39" s="124" t="s">
        <v>166</v>
      </c>
      <c r="K39" s="125" t="s">
        <v>626</v>
      </c>
      <c r="L39" s="93" t="s">
        <v>648</v>
      </c>
      <c r="M39" s="87" t="s">
        <v>654</v>
      </c>
      <c r="N39" s="125">
        <f t="shared" si="2"/>
        <v>1</v>
      </c>
      <c r="O39" s="93">
        <f t="shared" si="3"/>
        <v>1</v>
      </c>
      <c r="P39" s="87">
        <f t="shared" si="4"/>
        <v>1</v>
      </c>
      <c r="Q39" s="107">
        <f t="shared" si="5"/>
        <v>3</v>
      </c>
      <c r="R39" s="90" t="str">
        <f t="shared" si="6"/>
        <v>Good</v>
      </c>
      <c r="W39" s="125" t="s">
        <v>166</v>
      </c>
      <c r="X39" s="93" t="s">
        <v>671</v>
      </c>
      <c r="Y39" s="90" t="s">
        <v>626</v>
      </c>
      <c r="Z39" s="128">
        <f t="shared" si="8"/>
        <v>0</v>
      </c>
      <c r="AA39" s="180">
        <f t="shared" si="9"/>
        <v>1</v>
      </c>
      <c r="AB39" s="181">
        <f t="shared" si="10"/>
        <v>0</v>
      </c>
    </row>
    <row r="40" spans="1:28" ht="15">
      <c r="C40" s="49"/>
      <c r="E40" s="49"/>
      <c r="K40" s="49"/>
      <c r="X40" s="49"/>
      <c r="Y40" s="165" t="s">
        <v>281</v>
      </c>
      <c r="Z40" s="100">
        <f t="shared" ref="Z40:AB40" si="11">SUM(Z4:Z39)</f>
        <v>18</v>
      </c>
      <c r="AA40" s="100">
        <f t="shared" si="11"/>
        <v>17</v>
      </c>
      <c r="AB40" s="170">
        <f t="shared" si="11"/>
        <v>1</v>
      </c>
    </row>
    <row r="41" spans="1:28" ht="15">
      <c r="C41" s="49"/>
      <c r="E41" s="104"/>
      <c r="K41" s="49"/>
      <c r="X41" s="49"/>
      <c r="Y41" s="173" t="s">
        <v>192</v>
      </c>
      <c r="Z41" s="182">
        <f t="shared" ref="Z41:AB41" si="12">AVERAGE(Z4:Z39)</f>
        <v>0.5</v>
      </c>
      <c r="AA41" s="182">
        <f t="shared" si="12"/>
        <v>0.47222222222222221</v>
      </c>
      <c r="AB41" s="183">
        <f t="shared" si="12"/>
        <v>2.7777777777777776E-2</v>
      </c>
    </row>
    <row r="42" spans="1:28" ht="15">
      <c r="C42" s="49"/>
      <c r="E42" s="104"/>
      <c r="K42" s="49"/>
      <c r="X42" s="49"/>
    </row>
    <row r="43" spans="1:28" ht="15">
      <c r="C43" s="49"/>
      <c r="E43" s="49"/>
      <c r="K43" s="49"/>
      <c r="X43" s="49"/>
    </row>
    <row r="44" spans="1:28" ht="15">
      <c r="C44" s="49"/>
      <c r="E44" s="49"/>
      <c r="K44" s="49"/>
      <c r="X44" s="49"/>
    </row>
    <row r="45" spans="1:28" ht="15">
      <c r="C45" s="49"/>
      <c r="E45" s="49"/>
      <c r="K45" s="49"/>
      <c r="X45" s="49"/>
    </row>
    <row r="46" spans="1:28" ht="15">
      <c r="C46" s="49"/>
      <c r="E46" s="49"/>
      <c r="K46" s="49"/>
      <c r="X46" s="49"/>
    </row>
    <row r="47" spans="1:28" ht="15">
      <c r="C47" s="49"/>
      <c r="E47" s="49"/>
      <c r="K47" s="49"/>
      <c r="X47" s="49"/>
    </row>
    <row r="48" spans="1:28" ht="15">
      <c r="C48" s="49"/>
      <c r="E48" s="49"/>
      <c r="K48" s="49"/>
      <c r="X48" s="49"/>
    </row>
    <row r="49" spans="3:24" ht="15">
      <c r="C49" s="49"/>
      <c r="E49" s="49"/>
      <c r="K49" s="49"/>
      <c r="X49" s="49"/>
    </row>
    <row r="50" spans="3:24" ht="15">
      <c r="C50" s="49"/>
      <c r="E50" s="49"/>
      <c r="K50" s="49"/>
      <c r="X50" s="49"/>
    </row>
    <row r="51" spans="3:24" ht="15">
      <c r="C51" s="49"/>
      <c r="E51" s="49"/>
      <c r="K51" s="49"/>
      <c r="X51" s="49"/>
    </row>
    <row r="52" spans="3:24" ht="15">
      <c r="C52" s="49"/>
      <c r="E52" s="49"/>
      <c r="K52" s="49"/>
      <c r="X52" s="49"/>
    </row>
    <row r="53" spans="3:24" ht="15">
      <c r="C53" s="49"/>
      <c r="E53" s="49"/>
      <c r="K53" s="49"/>
      <c r="X53" s="49"/>
    </row>
    <row r="54" spans="3:24" ht="15">
      <c r="C54" s="49"/>
      <c r="E54" s="49"/>
      <c r="K54" s="49"/>
      <c r="X54" s="49"/>
    </row>
    <row r="55" spans="3:24" ht="15">
      <c r="C55" s="49"/>
      <c r="E55" s="49"/>
      <c r="K55" s="49"/>
      <c r="X55" s="49"/>
    </row>
    <row r="56" spans="3:24" ht="15">
      <c r="C56" s="49"/>
      <c r="E56" s="49"/>
      <c r="K56" s="49"/>
      <c r="X56" s="49"/>
    </row>
    <row r="57" spans="3:24" ht="15">
      <c r="C57" s="49"/>
      <c r="E57" s="49"/>
      <c r="K57" s="49"/>
      <c r="X57" s="49"/>
    </row>
    <row r="58" spans="3:24" ht="15">
      <c r="C58" s="49"/>
      <c r="E58" s="49"/>
      <c r="K58" s="49"/>
      <c r="X58" s="49"/>
    </row>
    <row r="59" spans="3:24" ht="15">
      <c r="C59" s="49"/>
      <c r="E59" s="49"/>
      <c r="K59" s="49"/>
      <c r="X59" s="49"/>
    </row>
    <row r="60" spans="3:24" ht="15">
      <c r="C60" s="49"/>
      <c r="E60" s="49"/>
      <c r="K60" s="49"/>
      <c r="X60" s="49"/>
    </row>
    <row r="61" spans="3:24" ht="15">
      <c r="C61" s="49"/>
      <c r="E61" s="49"/>
      <c r="K61" s="49"/>
      <c r="X61" s="49"/>
    </row>
    <row r="62" spans="3:24" ht="15">
      <c r="C62" s="49"/>
      <c r="E62" s="49"/>
      <c r="K62" s="49"/>
      <c r="X62" s="49"/>
    </row>
    <row r="63" spans="3:24" ht="15">
      <c r="C63" s="49"/>
      <c r="E63" s="49"/>
      <c r="K63" s="49"/>
      <c r="X63" s="49"/>
    </row>
    <row r="64" spans="3:24" ht="15">
      <c r="C64" s="49"/>
      <c r="E64" s="49"/>
      <c r="K64" s="49"/>
      <c r="X64" s="49"/>
    </row>
    <row r="65" spans="3:24" ht="15">
      <c r="C65" s="49"/>
      <c r="E65" s="49"/>
      <c r="K65" s="49"/>
      <c r="X65" s="49"/>
    </row>
    <row r="66" spans="3:24" ht="15">
      <c r="C66" s="49"/>
      <c r="E66" s="49"/>
      <c r="K66" s="49"/>
      <c r="X66" s="49"/>
    </row>
    <row r="67" spans="3:24" ht="15">
      <c r="C67" s="49"/>
      <c r="E67" s="49"/>
      <c r="K67" s="49"/>
      <c r="X67" s="49"/>
    </row>
    <row r="68" spans="3:24" ht="15">
      <c r="C68" s="49"/>
      <c r="E68" s="49"/>
      <c r="K68" s="49"/>
      <c r="X68" s="49"/>
    </row>
    <row r="69" spans="3:24" ht="15">
      <c r="C69" s="49"/>
      <c r="E69" s="49"/>
      <c r="K69" s="49"/>
      <c r="X69" s="49"/>
    </row>
    <row r="70" spans="3:24" ht="15">
      <c r="C70" s="49"/>
      <c r="E70" s="49"/>
      <c r="K70" s="49"/>
      <c r="X70" s="49"/>
    </row>
    <row r="71" spans="3:24" ht="15">
      <c r="C71" s="49"/>
      <c r="E71" s="49"/>
      <c r="K71" s="49"/>
      <c r="X71" s="49"/>
    </row>
    <row r="72" spans="3:24" ht="15">
      <c r="C72" s="49"/>
      <c r="E72" s="49"/>
      <c r="K72" s="49"/>
      <c r="X72" s="49"/>
    </row>
    <row r="73" spans="3:24" ht="15">
      <c r="C73" s="49"/>
      <c r="E73" s="49"/>
      <c r="K73" s="49"/>
      <c r="X73" s="49"/>
    </row>
    <row r="74" spans="3:24" ht="15">
      <c r="C74" s="49"/>
      <c r="E74" s="49"/>
      <c r="K74" s="49"/>
      <c r="X74" s="49"/>
    </row>
    <row r="75" spans="3:24" ht="15">
      <c r="C75" s="49"/>
      <c r="E75" s="49"/>
      <c r="K75" s="49"/>
      <c r="X75" s="49"/>
    </row>
    <row r="76" spans="3:24" ht="15">
      <c r="C76" s="49"/>
      <c r="E76" s="49"/>
      <c r="K76" s="49"/>
      <c r="X76" s="49"/>
    </row>
    <row r="77" spans="3:24" ht="15">
      <c r="C77" s="49"/>
      <c r="E77" s="49"/>
      <c r="K77" s="49"/>
      <c r="X77" s="49"/>
    </row>
    <row r="78" spans="3:24" ht="15">
      <c r="C78" s="49"/>
      <c r="E78" s="49"/>
      <c r="K78" s="49"/>
      <c r="X78" s="49"/>
    </row>
    <row r="79" spans="3:24" ht="15">
      <c r="C79" s="49"/>
      <c r="E79" s="49"/>
      <c r="K79" s="49"/>
      <c r="X79" s="49"/>
    </row>
    <row r="80" spans="3:24" ht="15">
      <c r="C80" s="49"/>
      <c r="E80" s="49"/>
      <c r="K80" s="49"/>
      <c r="X80" s="49"/>
    </row>
    <row r="81" spans="3:24" ht="15">
      <c r="C81" s="49"/>
      <c r="E81" s="49"/>
      <c r="K81" s="49"/>
      <c r="X81" s="49"/>
    </row>
    <row r="82" spans="3:24" ht="15">
      <c r="C82" s="49"/>
      <c r="E82" s="49"/>
      <c r="K82" s="49"/>
      <c r="X82" s="49"/>
    </row>
    <row r="83" spans="3:24" ht="15">
      <c r="C83" s="49"/>
      <c r="E83" s="49"/>
      <c r="K83" s="49"/>
      <c r="X83" s="49"/>
    </row>
    <row r="84" spans="3:24" ht="15">
      <c r="C84" s="49"/>
      <c r="E84" s="49"/>
      <c r="K84" s="49"/>
      <c r="X84" s="49"/>
    </row>
    <row r="85" spans="3:24" ht="15">
      <c r="C85" s="49"/>
      <c r="E85" s="49"/>
      <c r="K85" s="49"/>
      <c r="X85" s="49"/>
    </row>
    <row r="86" spans="3:24" ht="15">
      <c r="C86" s="49"/>
      <c r="E86" s="49"/>
      <c r="K86" s="49"/>
      <c r="X86" s="49"/>
    </row>
    <row r="87" spans="3:24" ht="15">
      <c r="C87" s="49"/>
      <c r="E87" s="49"/>
      <c r="K87" s="49"/>
      <c r="X87" s="49"/>
    </row>
    <row r="88" spans="3:24" ht="15">
      <c r="C88" s="49"/>
      <c r="E88" s="49"/>
      <c r="K88" s="49"/>
      <c r="X88" s="49"/>
    </row>
    <row r="89" spans="3:24" ht="15">
      <c r="C89" s="49"/>
      <c r="E89" s="49"/>
      <c r="K89" s="49"/>
      <c r="X89" s="49"/>
    </row>
    <row r="90" spans="3:24" ht="15">
      <c r="C90" s="49"/>
      <c r="E90" s="49"/>
      <c r="K90" s="49"/>
      <c r="X90" s="49"/>
    </row>
    <row r="91" spans="3:24" ht="15">
      <c r="C91" s="49"/>
      <c r="E91" s="49"/>
      <c r="K91" s="49"/>
      <c r="X91" s="49"/>
    </row>
    <row r="92" spans="3:24" ht="15">
      <c r="C92" s="49"/>
      <c r="E92" s="49"/>
      <c r="K92" s="49"/>
      <c r="X92" s="49"/>
    </row>
    <row r="93" spans="3:24" ht="15">
      <c r="C93" s="49"/>
      <c r="E93" s="49"/>
      <c r="K93" s="49"/>
      <c r="X93" s="49"/>
    </row>
    <row r="94" spans="3:24" ht="15">
      <c r="C94" s="49"/>
      <c r="E94" s="49"/>
      <c r="K94" s="49"/>
      <c r="X94" s="49"/>
    </row>
    <row r="95" spans="3:24" ht="15">
      <c r="C95" s="49"/>
      <c r="E95" s="49"/>
      <c r="K95" s="49"/>
      <c r="X95" s="49"/>
    </row>
    <row r="96" spans="3:24" ht="15">
      <c r="C96" s="49"/>
      <c r="E96" s="49"/>
      <c r="K96" s="49"/>
      <c r="X96" s="49"/>
    </row>
    <row r="97" spans="3:24" ht="15">
      <c r="C97" s="49"/>
      <c r="E97" s="49"/>
      <c r="K97" s="49"/>
      <c r="X97" s="49"/>
    </row>
    <row r="98" spans="3:24" ht="15">
      <c r="C98" s="49"/>
      <c r="E98" s="49"/>
      <c r="K98" s="49"/>
      <c r="X98" s="49"/>
    </row>
    <row r="99" spans="3:24" ht="15">
      <c r="C99" s="49"/>
      <c r="E99" s="49"/>
      <c r="K99" s="49"/>
      <c r="X99" s="49"/>
    </row>
    <row r="100" spans="3:24" ht="15">
      <c r="C100" s="49"/>
      <c r="E100" s="49"/>
      <c r="K100" s="49"/>
      <c r="X100" s="49"/>
    </row>
    <row r="101" spans="3:24" ht="15">
      <c r="C101" s="49"/>
      <c r="E101" s="49"/>
      <c r="K101" s="49"/>
      <c r="X101" s="49"/>
    </row>
    <row r="102" spans="3:24" ht="15">
      <c r="C102" s="49"/>
      <c r="E102" s="49"/>
      <c r="K102" s="49"/>
      <c r="X102" s="49"/>
    </row>
    <row r="103" spans="3:24" ht="15">
      <c r="C103" s="49"/>
      <c r="E103" s="49"/>
      <c r="K103" s="49"/>
      <c r="X103" s="49"/>
    </row>
    <row r="104" spans="3:24" ht="15">
      <c r="C104" s="49"/>
      <c r="E104" s="49"/>
      <c r="K104" s="49"/>
      <c r="X104" s="49"/>
    </row>
    <row r="105" spans="3:24" ht="15">
      <c r="C105" s="49"/>
      <c r="E105" s="49"/>
      <c r="K105" s="49"/>
      <c r="X105" s="49"/>
    </row>
    <row r="106" spans="3:24" ht="15">
      <c r="C106" s="49"/>
      <c r="E106" s="49"/>
      <c r="K106" s="49"/>
      <c r="X106" s="49"/>
    </row>
    <row r="107" spans="3:24" ht="15">
      <c r="C107" s="49"/>
      <c r="E107" s="49"/>
      <c r="K107" s="49"/>
      <c r="X107" s="49"/>
    </row>
    <row r="108" spans="3:24" ht="15">
      <c r="C108" s="49"/>
      <c r="E108" s="49"/>
      <c r="K108" s="49"/>
      <c r="X108" s="49"/>
    </row>
    <row r="109" spans="3:24" ht="15">
      <c r="C109" s="49"/>
      <c r="E109" s="49"/>
      <c r="K109" s="49"/>
      <c r="X109" s="49"/>
    </row>
    <row r="110" spans="3:24" ht="15">
      <c r="C110" s="49"/>
      <c r="E110" s="49"/>
      <c r="K110" s="49"/>
      <c r="X110" s="49"/>
    </row>
    <row r="111" spans="3:24" ht="15">
      <c r="C111" s="49"/>
      <c r="E111" s="49"/>
      <c r="K111" s="49"/>
      <c r="X111" s="49"/>
    </row>
    <row r="112" spans="3:24" ht="15">
      <c r="C112" s="49"/>
      <c r="E112" s="49"/>
      <c r="K112" s="49"/>
      <c r="X112" s="49"/>
    </row>
    <row r="113" spans="3:24" ht="15">
      <c r="C113" s="49"/>
      <c r="E113" s="49"/>
      <c r="K113" s="49"/>
      <c r="X113" s="49"/>
    </row>
    <row r="114" spans="3:24" ht="15">
      <c r="C114" s="49"/>
      <c r="E114" s="49"/>
      <c r="K114" s="49"/>
      <c r="X114" s="49"/>
    </row>
    <row r="115" spans="3:24" ht="15">
      <c r="C115" s="49"/>
      <c r="E115" s="49"/>
      <c r="K115" s="49"/>
      <c r="X115" s="49"/>
    </row>
    <row r="116" spans="3:24" ht="15">
      <c r="C116" s="49"/>
      <c r="E116" s="49"/>
      <c r="K116" s="49"/>
      <c r="X116" s="49"/>
    </row>
    <row r="117" spans="3:24" ht="15">
      <c r="C117" s="49"/>
      <c r="E117" s="49"/>
      <c r="K117" s="49"/>
      <c r="X117" s="49"/>
    </row>
    <row r="118" spans="3:24" ht="15">
      <c r="C118" s="49"/>
      <c r="E118" s="49"/>
      <c r="K118" s="49"/>
      <c r="X118" s="49"/>
    </row>
    <row r="119" spans="3:24" ht="15">
      <c r="C119" s="49"/>
      <c r="E119" s="49"/>
      <c r="K119" s="49"/>
      <c r="X119" s="49"/>
    </row>
    <row r="120" spans="3:24" ht="15">
      <c r="C120" s="49"/>
      <c r="E120" s="49"/>
      <c r="K120" s="49"/>
      <c r="X120" s="49"/>
    </row>
    <row r="121" spans="3:24" ht="15">
      <c r="C121" s="49"/>
      <c r="E121" s="49"/>
      <c r="K121" s="49"/>
      <c r="X121" s="49"/>
    </row>
    <row r="122" spans="3:24" ht="15">
      <c r="C122" s="49"/>
      <c r="E122" s="49"/>
      <c r="K122" s="49"/>
      <c r="X122" s="49"/>
    </row>
    <row r="123" spans="3:24" ht="15">
      <c r="C123" s="49"/>
      <c r="E123" s="49"/>
      <c r="K123" s="49"/>
      <c r="X123" s="49"/>
    </row>
    <row r="124" spans="3:24" ht="15">
      <c r="C124" s="49"/>
      <c r="E124" s="49"/>
      <c r="K124" s="49"/>
      <c r="X124" s="49"/>
    </row>
    <row r="125" spans="3:24" ht="15">
      <c r="C125" s="49"/>
      <c r="E125" s="49"/>
      <c r="K125" s="49"/>
      <c r="X125" s="49"/>
    </row>
    <row r="126" spans="3:24" ht="15">
      <c r="C126" s="49"/>
      <c r="E126" s="49"/>
      <c r="K126" s="49"/>
      <c r="X126" s="49"/>
    </row>
    <row r="127" spans="3:24" ht="15">
      <c r="C127" s="49"/>
      <c r="E127" s="49"/>
      <c r="K127" s="49"/>
      <c r="X127" s="49"/>
    </row>
    <row r="128" spans="3:24" ht="15">
      <c r="C128" s="49"/>
      <c r="E128" s="49"/>
      <c r="K128" s="49"/>
      <c r="X128" s="49"/>
    </row>
    <row r="129" spans="3:24" ht="15">
      <c r="C129" s="49"/>
      <c r="E129" s="49"/>
      <c r="K129" s="49"/>
      <c r="X129" s="49"/>
    </row>
    <row r="130" spans="3:24" ht="15">
      <c r="C130" s="49"/>
      <c r="E130" s="49"/>
      <c r="K130" s="49"/>
      <c r="X130" s="49"/>
    </row>
    <row r="131" spans="3:24" ht="15">
      <c r="C131" s="49"/>
      <c r="E131" s="49"/>
      <c r="K131" s="49"/>
      <c r="X131" s="49"/>
    </row>
    <row r="132" spans="3:24" ht="15">
      <c r="C132" s="49"/>
      <c r="E132" s="49"/>
      <c r="K132" s="49"/>
      <c r="X132" s="49"/>
    </row>
    <row r="133" spans="3:24" ht="15">
      <c r="C133" s="49"/>
      <c r="E133" s="49"/>
      <c r="K133" s="49"/>
      <c r="X133" s="49"/>
    </row>
    <row r="134" spans="3:24" ht="15">
      <c r="C134" s="49"/>
      <c r="E134" s="49"/>
      <c r="K134" s="49"/>
      <c r="X134" s="49"/>
    </row>
    <row r="135" spans="3:24" ht="15">
      <c r="C135" s="49"/>
      <c r="E135" s="49"/>
      <c r="K135" s="49"/>
      <c r="X135" s="49"/>
    </row>
    <row r="136" spans="3:24" ht="15">
      <c r="C136" s="49"/>
      <c r="E136" s="49"/>
      <c r="K136" s="49"/>
      <c r="X136" s="49"/>
    </row>
    <row r="137" spans="3:24" ht="15">
      <c r="C137" s="49"/>
      <c r="E137" s="49"/>
      <c r="K137" s="49"/>
      <c r="X137" s="49"/>
    </row>
    <row r="138" spans="3:24" ht="15">
      <c r="C138" s="49"/>
      <c r="E138" s="49"/>
      <c r="K138" s="49"/>
      <c r="X138" s="49"/>
    </row>
    <row r="139" spans="3:24" ht="15">
      <c r="C139" s="49"/>
      <c r="E139" s="49"/>
      <c r="K139" s="49"/>
      <c r="X139" s="49"/>
    </row>
    <row r="140" spans="3:24" ht="15">
      <c r="C140" s="49"/>
      <c r="E140" s="49"/>
      <c r="K140" s="49"/>
      <c r="X140" s="49"/>
    </row>
    <row r="141" spans="3:24" ht="15">
      <c r="C141" s="49"/>
      <c r="E141" s="49"/>
      <c r="K141" s="49"/>
      <c r="X141" s="49"/>
    </row>
    <row r="142" spans="3:24" ht="15">
      <c r="C142" s="49"/>
      <c r="E142" s="49"/>
      <c r="K142" s="49"/>
      <c r="X142" s="49"/>
    </row>
    <row r="143" spans="3:24" ht="15">
      <c r="C143" s="49"/>
      <c r="E143" s="49"/>
      <c r="K143" s="49"/>
      <c r="X143" s="49"/>
    </row>
    <row r="144" spans="3:24" ht="15">
      <c r="C144" s="49"/>
      <c r="E144" s="49"/>
      <c r="K144" s="49"/>
      <c r="X144" s="49"/>
    </row>
    <row r="145" spans="3:24" ht="15">
      <c r="C145" s="49"/>
      <c r="E145" s="49"/>
      <c r="K145" s="49"/>
      <c r="X145" s="49"/>
    </row>
    <row r="146" spans="3:24" ht="15">
      <c r="C146" s="49"/>
      <c r="E146" s="49"/>
      <c r="K146" s="49"/>
      <c r="X146" s="49"/>
    </row>
    <row r="147" spans="3:24" ht="15">
      <c r="C147" s="49"/>
      <c r="E147" s="49"/>
      <c r="K147" s="49"/>
      <c r="X147" s="49"/>
    </row>
    <row r="148" spans="3:24" ht="15">
      <c r="C148" s="49"/>
      <c r="E148" s="49"/>
      <c r="K148" s="49"/>
      <c r="X148" s="49"/>
    </row>
    <row r="149" spans="3:24" ht="15">
      <c r="C149" s="49"/>
      <c r="E149" s="49"/>
      <c r="K149" s="49"/>
      <c r="X149" s="49"/>
    </row>
    <row r="150" spans="3:24" ht="15">
      <c r="C150" s="49"/>
      <c r="E150" s="49"/>
      <c r="K150" s="49"/>
      <c r="X150" s="49"/>
    </row>
    <row r="151" spans="3:24" ht="15">
      <c r="C151" s="49"/>
      <c r="E151" s="49"/>
      <c r="K151" s="49"/>
      <c r="X151" s="49"/>
    </row>
    <row r="152" spans="3:24" ht="15">
      <c r="C152" s="49"/>
      <c r="E152" s="49"/>
      <c r="K152" s="49"/>
      <c r="X152" s="49"/>
    </row>
    <row r="153" spans="3:24" ht="15">
      <c r="C153" s="49"/>
      <c r="E153" s="49"/>
      <c r="K153" s="49"/>
      <c r="X153" s="49"/>
    </row>
    <row r="154" spans="3:24" ht="15">
      <c r="C154" s="49"/>
      <c r="E154" s="49"/>
      <c r="K154" s="49"/>
      <c r="X154" s="49"/>
    </row>
    <row r="155" spans="3:24" ht="15">
      <c r="C155" s="49"/>
      <c r="E155" s="49"/>
      <c r="K155" s="49"/>
      <c r="X155" s="49"/>
    </row>
    <row r="156" spans="3:24" ht="15">
      <c r="C156" s="49"/>
      <c r="E156" s="49"/>
      <c r="K156" s="49"/>
      <c r="X156" s="49"/>
    </row>
    <row r="157" spans="3:24" ht="15">
      <c r="C157" s="49"/>
      <c r="E157" s="49"/>
      <c r="K157" s="49"/>
      <c r="X157" s="49"/>
    </row>
    <row r="158" spans="3:24" ht="15">
      <c r="C158" s="49"/>
      <c r="E158" s="49"/>
      <c r="K158" s="49"/>
      <c r="X158" s="49"/>
    </row>
    <row r="159" spans="3:24" ht="15">
      <c r="C159" s="49"/>
      <c r="E159" s="49"/>
      <c r="K159" s="49"/>
      <c r="X159" s="49"/>
    </row>
    <row r="160" spans="3:24" ht="15">
      <c r="C160" s="49"/>
      <c r="E160" s="49"/>
      <c r="K160" s="49"/>
      <c r="X160" s="49"/>
    </row>
    <row r="161" spans="3:24" ht="15">
      <c r="C161" s="49"/>
      <c r="E161" s="49"/>
      <c r="K161" s="49"/>
      <c r="X161" s="49"/>
    </row>
    <row r="162" spans="3:24" ht="15">
      <c r="C162" s="49"/>
      <c r="E162" s="49"/>
      <c r="K162" s="49"/>
      <c r="X162" s="49"/>
    </row>
    <row r="163" spans="3:24" ht="15">
      <c r="C163" s="49"/>
      <c r="E163" s="49"/>
      <c r="K163" s="49"/>
      <c r="X163" s="49"/>
    </row>
    <row r="164" spans="3:24" ht="15">
      <c r="C164" s="49"/>
      <c r="E164" s="49"/>
      <c r="K164" s="49"/>
      <c r="X164" s="49"/>
    </row>
    <row r="165" spans="3:24" ht="15">
      <c r="C165" s="49"/>
      <c r="E165" s="49"/>
      <c r="K165" s="49"/>
      <c r="X165" s="49"/>
    </row>
    <row r="166" spans="3:24" ht="15">
      <c r="C166" s="49"/>
      <c r="E166" s="49"/>
      <c r="K166" s="49"/>
      <c r="X166" s="49"/>
    </row>
    <row r="167" spans="3:24" ht="15">
      <c r="C167" s="49"/>
      <c r="E167" s="49"/>
      <c r="K167" s="49"/>
      <c r="X167" s="49"/>
    </row>
    <row r="168" spans="3:24" ht="15">
      <c r="C168" s="49"/>
      <c r="E168" s="49"/>
      <c r="K168" s="49"/>
      <c r="X168" s="49"/>
    </row>
    <row r="169" spans="3:24" ht="15">
      <c r="C169" s="49"/>
      <c r="E169" s="49"/>
      <c r="K169" s="49"/>
      <c r="X169" s="49"/>
    </row>
    <row r="170" spans="3:24" ht="15">
      <c r="C170" s="49"/>
      <c r="E170" s="49"/>
      <c r="K170" s="49"/>
      <c r="X170" s="49"/>
    </row>
    <row r="171" spans="3:24" ht="15">
      <c r="C171" s="49"/>
      <c r="E171" s="49"/>
      <c r="K171" s="49"/>
      <c r="X171" s="49"/>
    </row>
    <row r="172" spans="3:24" ht="15">
      <c r="C172" s="49"/>
      <c r="E172" s="49"/>
      <c r="K172" s="49"/>
      <c r="X172" s="49"/>
    </row>
    <row r="173" spans="3:24" ht="15">
      <c r="C173" s="49"/>
      <c r="E173" s="49"/>
      <c r="K173" s="49"/>
      <c r="X173" s="49"/>
    </row>
    <row r="174" spans="3:24" ht="15">
      <c r="C174" s="49"/>
      <c r="E174" s="49"/>
      <c r="K174" s="49"/>
      <c r="X174" s="49"/>
    </row>
    <row r="175" spans="3:24" ht="15">
      <c r="C175" s="49"/>
      <c r="E175" s="49"/>
      <c r="K175" s="49"/>
      <c r="X175" s="49"/>
    </row>
    <row r="176" spans="3:24" ht="15">
      <c r="C176" s="49"/>
      <c r="E176" s="49"/>
      <c r="K176" s="49"/>
      <c r="X176" s="49"/>
    </row>
    <row r="177" spans="3:24" ht="15">
      <c r="C177" s="49"/>
      <c r="E177" s="49"/>
      <c r="K177" s="49"/>
      <c r="X177" s="49"/>
    </row>
    <row r="178" spans="3:24" ht="15">
      <c r="C178" s="49"/>
      <c r="E178" s="49"/>
      <c r="K178" s="49"/>
      <c r="X178" s="49"/>
    </row>
    <row r="179" spans="3:24" ht="15">
      <c r="C179" s="49"/>
      <c r="E179" s="49"/>
      <c r="K179" s="49"/>
      <c r="X179" s="49"/>
    </row>
    <row r="180" spans="3:24" ht="15">
      <c r="C180" s="49"/>
      <c r="E180" s="49"/>
      <c r="K180" s="49"/>
      <c r="X180" s="49"/>
    </row>
    <row r="181" spans="3:24" ht="15">
      <c r="C181" s="49"/>
      <c r="E181" s="49"/>
      <c r="K181" s="49"/>
      <c r="X181" s="49"/>
    </row>
    <row r="182" spans="3:24" ht="15">
      <c r="C182" s="49"/>
      <c r="E182" s="49"/>
      <c r="K182" s="49"/>
      <c r="X182" s="49"/>
    </row>
    <row r="183" spans="3:24" ht="15">
      <c r="C183" s="49"/>
      <c r="E183" s="49"/>
      <c r="K183" s="49"/>
      <c r="X183" s="49"/>
    </row>
    <row r="184" spans="3:24" ht="15">
      <c r="C184" s="49"/>
      <c r="E184" s="49"/>
      <c r="K184" s="49"/>
      <c r="X184" s="49"/>
    </row>
    <row r="185" spans="3:24" ht="15">
      <c r="C185" s="49"/>
      <c r="E185" s="49"/>
      <c r="K185" s="49"/>
      <c r="X185" s="49"/>
    </row>
    <row r="186" spans="3:24" ht="15">
      <c r="C186" s="49"/>
      <c r="E186" s="49"/>
      <c r="K186" s="49"/>
      <c r="X186" s="49"/>
    </row>
    <row r="187" spans="3:24" ht="15">
      <c r="C187" s="49"/>
      <c r="E187" s="49"/>
      <c r="K187" s="49"/>
      <c r="X187" s="49"/>
    </row>
    <row r="188" spans="3:24" ht="15">
      <c r="C188" s="49"/>
      <c r="E188" s="49"/>
      <c r="K188" s="49"/>
      <c r="X188" s="49"/>
    </row>
    <row r="189" spans="3:24" ht="15">
      <c r="C189" s="49"/>
      <c r="E189" s="49"/>
      <c r="K189" s="49"/>
      <c r="X189" s="49"/>
    </row>
    <row r="190" spans="3:24" ht="15">
      <c r="C190" s="49"/>
      <c r="E190" s="49"/>
      <c r="K190" s="49"/>
      <c r="X190" s="49"/>
    </row>
    <row r="191" spans="3:24" ht="15">
      <c r="C191" s="49"/>
      <c r="E191" s="49"/>
      <c r="K191" s="49"/>
      <c r="X191" s="49"/>
    </row>
    <row r="192" spans="3:24" ht="15">
      <c r="C192" s="49"/>
      <c r="E192" s="49"/>
      <c r="K192" s="49"/>
      <c r="X192" s="49"/>
    </row>
    <row r="193" spans="3:24" ht="15">
      <c r="C193" s="49"/>
      <c r="E193" s="49"/>
      <c r="K193" s="49"/>
      <c r="X193" s="49"/>
    </row>
    <row r="194" spans="3:24" ht="15">
      <c r="C194" s="49"/>
      <c r="E194" s="49"/>
      <c r="K194" s="49"/>
      <c r="X194" s="49"/>
    </row>
    <row r="195" spans="3:24" ht="15">
      <c r="C195" s="49"/>
      <c r="E195" s="49"/>
      <c r="K195" s="49"/>
      <c r="X195" s="49"/>
    </row>
    <row r="196" spans="3:24" ht="15">
      <c r="C196" s="49"/>
      <c r="E196" s="49"/>
      <c r="K196" s="49"/>
      <c r="X196" s="49"/>
    </row>
    <row r="197" spans="3:24" ht="15">
      <c r="C197" s="49"/>
      <c r="E197" s="49"/>
      <c r="K197" s="49"/>
      <c r="X197" s="49"/>
    </row>
    <row r="198" spans="3:24" ht="15">
      <c r="C198" s="49"/>
      <c r="E198" s="49"/>
      <c r="K198" s="49"/>
      <c r="X198" s="49"/>
    </row>
    <row r="199" spans="3:24" ht="15">
      <c r="C199" s="49"/>
      <c r="E199" s="49"/>
      <c r="K199" s="49"/>
      <c r="X199" s="49"/>
    </row>
    <row r="200" spans="3:24" ht="15">
      <c r="C200" s="49"/>
      <c r="E200" s="49"/>
      <c r="K200" s="49"/>
      <c r="X200" s="49"/>
    </row>
    <row r="201" spans="3:24" ht="15">
      <c r="C201" s="49"/>
      <c r="E201" s="49"/>
      <c r="K201" s="49"/>
      <c r="X201" s="49"/>
    </row>
    <row r="202" spans="3:24" ht="15">
      <c r="C202" s="49"/>
      <c r="E202" s="49"/>
      <c r="K202" s="49"/>
      <c r="X202" s="49"/>
    </row>
    <row r="203" spans="3:24" ht="15">
      <c r="C203" s="49"/>
      <c r="E203" s="49"/>
      <c r="K203" s="49"/>
      <c r="X203" s="49"/>
    </row>
    <row r="204" spans="3:24" ht="15">
      <c r="C204" s="49"/>
      <c r="E204" s="49"/>
      <c r="K204" s="49"/>
      <c r="X204" s="49"/>
    </row>
    <row r="205" spans="3:24" ht="15">
      <c r="C205" s="49"/>
      <c r="E205" s="49"/>
      <c r="K205" s="49"/>
      <c r="X205" s="49"/>
    </row>
    <row r="206" spans="3:24" ht="15">
      <c r="C206" s="49"/>
      <c r="E206" s="49"/>
      <c r="K206" s="49"/>
      <c r="X206" s="49"/>
    </row>
    <row r="207" spans="3:24" ht="15">
      <c r="C207" s="49"/>
      <c r="E207" s="49"/>
      <c r="K207" s="49"/>
      <c r="X207" s="49"/>
    </row>
    <row r="208" spans="3:24" ht="15">
      <c r="C208" s="49"/>
      <c r="E208" s="49"/>
      <c r="K208" s="49"/>
      <c r="X208" s="49"/>
    </row>
    <row r="209" spans="3:24" ht="15">
      <c r="C209" s="49"/>
      <c r="E209" s="49"/>
      <c r="K209" s="49"/>
      <c r="X209" s="49"/>
    </row>
    <row r="210" spans="3:24" ht="15">
      <c r="C210" s="49"/>
      <c r="E210" s="49"/>
      <c r="K210" s="49"/>
      <c r="X210" s="49"/>
    </row>
    <row r="211" spans="3:24" ht="15">
      <c r="C211" s="49"/>
      <c r="E211" s="49"/>
      <c r="K211" s="49"/>
      <c r="X211" s="49"/>
    </row>
    <row r="212" spans="3:24" ht="15">
      <c r="C212" s="49"/>
      <c r="E212" s="49"/>
      <c r="K212" s="49"/>
      <c r="X212" s="49"/>
    </row>
    <row r="213" spans="3:24" ht="15">
      <c r="C213" s="49"/>
      <c r="E213" s="49"/>
      <c r="K213" s="49"/>
      <c r="X213" s="49"/>
    </row>
    <row r="214" spans="3:24" ht="15">
      <c r="C214" s="49"/>
      <c r="E214" s="49"/>
      <c r="K214" s="49"/>
      <c r="X214" s="49"/>
    </row>
    <row r="215" spans="3:24" ht="15">
      <c r="C215" s="49"/>
      <c r="E215" s="49"/>
      <c r="K215" s="49"/>
      <c r="X215" s="49"/>
    </row>
    <row r="216" spans="3:24" ht="15">
      <c r="C216" s="49"/>
      <c r="E216" s="49"/>
      <c r="K216" s="49"/>
      <c r="X216" s="49"/>
    </row>
    <row r="217" spans="3:24" ht="15">
      <c r="C217" s="49"/>
      <c r="E217" s="49"/>
      <c r="K217" s="49"/>
      <c r="X217" s="49"/>
    </row>
    <row r="218" spans="3:24" ht="15">
      <c r="C218" s="49"/>
      <c r="E218" s="49"/>
      <c r="K218" s="49"/>
      <c r="X218" s="49"/>
    </row>
    <row r="219" spans="3:24" ht="15">
      <c r="C219" s="49"/>
      <c r="E219" s="49"/>
      <c r="K219" s="49"/>
      <c r="X219" s="49"/>
    </row>
    <row r="220" spans="3:24" ht="15">
      <c r="C220" s="49"/>
      <c r="E220" s="49"/>
      <c r="K220" s="49"/>
      <c r="X220" s="49"/>
    </row>
    <row r="221" spans="3:24" ht="15">
      <c r="C221" s="49"/>
      <c r="E221" s="49"/>
      <c r="K221" s="49"/>
      <c r="X221" s="49"/>
    </row>
    <row r="222" spans="3:24" ht="15">
      <c r="C222" s="49"/>
      <c r="E222" s="49"/>
      <c r="K222" s="49"/>
      <c r="X222" s="49"/>
    </row>
    <row r="223" spans="3:24" ht="15">
      <c r="C223" s="49"/>
      <c r="E223" s="49"/>
      <c r="K223" s="49"/>
      <c r="X223" s="49"/>
    </row>
    <row r="224" spans="3:24" ht="15">
      <c r="C224" s="49"/>
      <c r="E224" s="49"/>
      <c r="K224" s="49"/>
      <c r="X224" s="49"/>
    </row>
    <row r="225" spans="3:24" ht="15">
      <c r="C225" s="49"/>
      <c r="E225" s="49"/>
      <c r="K225" s="49"/>
      <c r="X225" s="49"/>
    </row>
    <row r="226" spans="3:24" ht="15">
      <c r="C226" s="49"/>
      <c r="E226" s="49"/>
      <c r="K226" s="49"/>
      <c r="X226" s="49"/>
    </row>
    <row r="227" spans="3:24" ht="15">
      <c r="C227" s="49"/>
      <c r="E227" s="49"/>
      <c r="K227" s="49"/>
      <c r="X227" s="49"/>
    </row>
    <row r="228" spans="3:24" ht="15">
      <c r="C228" s="49"/>
      <c r="E228" s="49"/>
      <c r="K228" s="49"/>
      <c r="X228" s="49"/>
    </row>
    <row r="229" spans="3:24" ht="15">
      <c r="C229" s="49"/>
      <c r="E229" s="49"/>
      <c r="K229" s="49"/>
      <c r="X229" s="49"/>
    </row>
    <row r="230" spans="3:24" ht="15">
      <c r="C230" s="49"/>
      <c r="E230" s="49"/>
      <c r="K230" s="49"/>
      <c r="X230" s="49"/>
    </row>
    <row r="231" spans="3:24" ht="15">
      <c r="C231" s="49"/>
      <c r="E231" s="49"/>
      <c r="K231" s="49"/>
      <c r="X231" s="49"/>
    </row>
    <row r="232" spans="3:24" ht="15">
      <c r="C232" s="49"/>
      <c r="E232" s="49"/>
      <c r="K232" s="49"/>
      <c r="X232" s="49"/>
    </row>
    <row r="233" spans="3:24" ht="15">
      <c r="C233" s="49"/>
      <c r="E233" s="49"/>
      <c r="K233" s="49"/>
      <c r="X233" s="49"/>
    </row>
    <row r="234" spans="3:24" ht="15">
      <c r="C234" s="49"/>
      <c r="E234" s="49"/>
      <c r="K234" s="49"/>
      <c r="X234" s="49"/>
    </row>
    <row r="235" spans="3:24" ht="15">
      <c r="C235" s="49"/>
      <c r="E235" s="49"/>
      <c r="K235" s="49"/>
      <c r="X235" s="49"/>
    </row>
    <row r="236" spans="3:24" ht="15">
      <c r="C236" s="49"/>
      <c r="E236" s="49"/>
      <c r="K236" s="49"/>
      <c r="X236" s="49"/>
    </row>
    <row r="237" spans="3:24" ht="15">
      <c r="C237" s="49"/>
      <c r="E237" s="49"/>
      <c r="K237" s="49"/>
      <c r="X237" s="49"/>
    </row>
    <row r="238" spans="3:24" ht="15">
      <c r="C238" s="49"/>
      <c r="E238" s="49"/>
      <c r="K238" s="49"/>
      <c r="X238" s="49"/>
    </row>
    <row r="239" spans="3:24" ht="15">
      <c r="C239" s="49"/>
      <c r="E239" s="49"/>
      <c r="K239" s="49"/>
      <c r="X239" s="49"/>
    </row>
    <row r="240" spans="3:24" ht="15">
      <c r="C240" s="49"/>
      <c r="E240" s="49"/>
      <c r="K240" s="49"/>
      <c r="X240" s="49"/>
    </row>
    <row r="241" spans="3:24" ht="15">
      <c r="C241" s="49"/>
      <c r="E241" s="49"/>
      <c r="K241" s="49"/>
      <c r="X241" s="49"/>
    </row>
    <row r="242" spans="3:24" ht="15">
      <c r="C242" s="49"/>
      <c r="E242" s="49"/>
      <c r="K242" s="49"/>
      <c r="X242" s="49"/>
    </row>
    <row r="243" spans="3:24" ht="15">
      <c r="C243" s="49"/>
      <c r="E243" s="49"/>
      <c r="K243" s="49"/>
      <c r="X243" s="49"/>
    </row>
    <row r="244" spans="3:24" ht="15">
      <c r="C244" s="49"/>
      <c r="E244" s="49"/>
      <c r="K244" s="49"/>
      <c r="X244" s="49"/>
    </row>
    <row r="245" spans="3:24" ht="15">
      <c r="C245" s="49"/>
      <c r="E245" s="49"/>
      <c r="K245" s="49"/>
      <c r="X245" s="49"/>
    </row>
    <row r="246" spans="3:24" ht="15">
      <c r="C246" s="49"/>
      <c r="E246" s="49"/>
      <c r="K246" s="49"/>
      <c r="X246" s="49"/>
    </row>
    <row r="247" spans="3:24" ht="15">
      <c r="C247" s="49"/>
      <c r="E247" s="49"/>
      <c r="K247" s="49"/>
      <c r="X247" s="49"/>
    </row>
    <row r="248" spans="3:24" ht="15">
      <c r="C248" s="49"/>
      <c r="E248" s="49"/>
      <c r="K248" s="49"/>
      <c r="X248" s="49"/>
    </row>
    <row r="249" spans="3:24" ht="15">
      <c r="C249" s="49"/>
      <c r="E249" s="49"/>
      <c r="K249" s="49"/>
      <c r="X249" s="49"/>
    </row>
    <row r="250" spans="3:24" ht="15">
      <c r="C250" s="49"/>
      <c r="E250" s="49"/>
      <c r="K250" s="49"/>
      <c r="X250" s="49"/>
    </row>
    <row r="251" spans="3:24" ht="15">
      <c r="C251" s="49"/>
      <c r="E251" s="49"/>
      <c r="K251" s="49"/>
      <c r="X251" s="49"/>
    </row>
    <row r="252" spans="3:24" ht="15">
      <c r="C252" s="49"/>
      <c r="E252" s="49"/>
      <c r="K252" s="49"/>
      <c r="X252" s="49"/>
    </row>
    <row r="253" spans="3:24" ht="15">
      <c r="C253" s="49"/>
      <c r="E253" s="49"/>
      <c r="K253" s="49"/>
      <c r="X253" s="49"/>
    </row>
    <row r="254" spans="3:24" ht="15">
      <c r="C254" s="49"/>
      <c r="E254" s="49"/>
      <c r="K254" s="49"/>
      <c r="X254" s="49"/>
    </row>
    <row r="255" spans="3:24" ht="15">
      <c r="C255" s="49"/>
      <c r="E255" s="49"/>
      <c r="K255" s="49"/>
      <c r="X255" s="49"/>
    </row>
    <row r="256" spans="3:24" ht="15">
      <c r="C256" s="49"/>
      <c r="E256" s="49"/>
      <c r="K256" s="49"/>
      <c r="X256" s="49"/>
    </row>
    <row r="257" spans="3:24" ht="15">
      <c r="C257" s="49"/>
      <c r="E257" s="49"/>
      <c r="K257" s="49"/>
      <c r="X257" s="49"/>
    </row>
    <row r="258" spans="3:24" ht="15">
      <c r="C258" s="49"/>
      <c r="E258" s="49"/>
      <c r="K258" s="49"/>
      <c r="X258" s="49"/>
    </row>
    <row r="259" spans="3:24" ht="15">
      <c r="C259" s="49"/>
      <c r="E259" s="49"/>
      <c r="K259" s="49"/>
      <c r="X259" s="49"/>
    </row>
    <row r="260" spans="3:24" ht="15">
      <c r="C260" s="49"/>
      <c r="E260" s="49"/>
      <c r="K260" s="49"/>
      <c r="X260" s="49"/>
    </row>
    <row r="261" spans="3:24" ht="15">
      <c r="C261" s="49"/>
      <c r="E261" s="49"/>
      <c r="K261" s="49"/>
      <c r="X261" s="49"/>
    </row>
    <row r="262" spans="3:24" ht="15">
      <c r="C262" s="49"/>
      <c r="E262" s="49"/>
      <c r="K262" s="49"/>
      <c r="X262" s="49"/>
    </row>
    <row r="263" spans="3:24" ht="15">
      <c r="C263" s="49"/>
      <c r="E263" s="49"/>
      <c r="K263" s="49"/>
      <c r="X263" s="49"/>
    </row>
    <row r="264" spans="3:24" ht="15">
      <c r="C264" s="49"/>
      <c r="E264" s="49"/>
      <c r="K264" s="49"/>
      <c r="X264" s="49"/>
    </row>
    <row r="265" spans="3:24" ht="15">
      <c r="C265" s="49"/>
      <c r="E265" s="49"/>
      <c r="K265" s="49"/>
      <c r="X265" s="49"/>
    </row>
    <row r="266" spans="3:24" ht="15">
      <c r="C266" s="49"/>
      <c r="E266" s="49"/>
      <c r="K266" s="49"/>
      <c r="X266" s="49"/>
    </row>
    <row r="267" spans="3:24" ht="15">
      <c r="C267" s="49"/>
      <c r="E267" s="49"/>
      <c r="K267" s="49"/>
      <c r="X267" s="49"/>
    </row>
    <row r="268" spans="3:24" ht="15">
      <c r="C268" s="49"/>
      <c r="E268" s="49"/>
      <c r="K268" s="49"/>
      <c r="X268" s="49"/>
    </row>
    <row r="269" spans="3:24" ht="15">
      <c r="C269" s="49"/>
      <c r="E269" s="49"/>
      <c r="K269" s="49"/>
      <c r="X269" s="49"/>
    </row>
    <row r="270" spans="3:24" ht="15">
      <c r="C270" s="49"/>
      <c r="E270" s="49"/>
      <c r="K270" s="49"/>
      <c r="X270" s="49"/>
    </row>
    <row r="271" spans="3:24" ht="15">
      <c r="C271" s="49"/>
      <c r="E271" s="49"/>
      <c r="K271" s="49"/>
      <c r="X271" s="49"/>
    </row>
    <row r="272" spans="3:24" ht="15">
      <c r="C272" s="49"/>
      <c r="E272" s="49"/>
      <c r="K272" s="49"/>
      <c r="X272" s="49"/>
    </row>
    <row r="273" spans="3:24" ht="15">
      <c r="C273" s="49"/>
      <c r="E273" s="49"/>
      <c r="K273" s="49"/>
      <c r="X273" s="49"/>
    </row>
    <row r="274" spans="3:24" ht="15">
      <c r="C274" s="49"/>
      <c r="E274" s="49"/>
      <c r="K274" s="49"/>
      <c r="X274" s="49"/>
    </row>
    <row r="275" spans="3:24" ht="15">
      <c r="C275" s="49"/>
      <c r="E275" s="49"/>
      <c r="K275" s="49"/>
      <c r="X275" s="49"/>
    </row>
    <row r="276" spans="3:24" ht="15">
      <c r="C276" s="49"/>
      <c r="E276" s="49"/>
      <c r="K276" s="49"/>
      <c r="X276" s="49"/>
    </row>
    <row r="277" spans="3:24" ht="15">
      <c r="C277" s="49"/>
      <c r="E277" s="49"/>
      <c r="K277" s="49"/>
      <c r="X277" s="49"/>
    </row>
    <row r="278" spans="3:24" ht="15">
      <c r="C278" s="49"/>
      <c r="E278" s="49"/>
      <c r="K278" s="49"/>
      <c r="X278" s="49"/>
    </row>
    <row r="279" spans="3:24" ht="15">
      <c r="C279" s="49"/>
      <c r="E279" s="49"/>
      <c r="K279" s="49"/>
      <c r="X279" s="49"/>
    </row>
    <row r="280" spans="3:24" ht="15">
      <c r="C280" s="49"/>
      <c r="E280" s="49"/>
      <c r="K280" s="49"/>
      <c r="X280" s="49"/>
    </row>
    <row r="281" spans="3:24" ht="15">
      <c r="C281" s="49"/>
      <c r="E281" s="49"/>
      <c r="K281" s="49"/>
      <c r="X281" s="49"/>
    </row>
    <row r="282" spans="3:24" ht="15">
      <c r="C282" s="49"/>
      <c r="E282" s="49"/>
      <c r="K282" s="49"/>
      <c r="X282" s="49"/>
    </row>
    <row r="283" spans="3:24" ht="15">
      <c r="C283" s="49"/>
      <c r="E283" s="49"/>
      <c r="K283" s="49"/>
      <c r="X283" s="49"/>
    </row>
    <row r="284" spans="3:24" ht="15">
      <c r="C284" s="49"/>
      <c r="E284" s="49"/>
      <c r="K284" s="49"/>
      <c r="X284" s="49"/>
    </row>
    <row r="285" spans="3:24" ht="15">
      <c r="C285" s="49"/>
      <c r="E285" s="49"/>
      <c r="K285" s="49"/>
      <c r="X285" s="49"/>
    </row>
    <row r="286" spans="3:24" ht="15">
      <c r="C286" s="49"/>
      <c r="E286" s="49"/>
      <c r="K286" s="49"/>
      <c r="X286" s="49"/>
    </row>
    <row r="287" spans="3:24" ht="15">
      <c r="C287" s="49"/>
      <c r="E287" s="49"/>
      <c r="K287" s="49"/>
      <c r="X287" s="49"/>
    </row>
    <row r="288" spans="3:24" ht="15">
      <c r="C288" s="49"/>
      <c r="E288" s="49"/>
      <c r="K288" s="49"/>
      <c r="X288" s="49"/>
    </row>
    <row r="289" spans="3:24" ht="15">
      <c r="C289" s="49"/>
      <c r="E289" s="49"/>
      <c r="K289" s="49"/>
      <c r="X289" s="49"/>
    </row>
    <row r="290" spans="3:24" ht="15">
      <c r="C290" s="49"/>
      <c r="E290" s="49"/>
      <c r="K290" s="49"/>
      <c r="X290" s="49"/>
    </row>
    <row r="291" spans="3:24" ht="15">
      <c r="C291" s="49"/>
      <c r="E291" s="49"/>
      <c r="K291" s="49"/>
      <c r="X291" s="49"/>
    </row>
    <row r="292" spans="3:24" ht="15">
      <c r="C292" s="49"/>
      <c r="E292" s="49"/>
      <c r="K292" s="49"/>
      <c r="X292" s="49"/>
    </row>
    <row r="293" spans="3:24" ht="15">
      <c r="C293" s="49"/>
      <c r="E293" s="49"/>
      <c r="K293" s="49"/>
      <c r="X293" s="49"/>
    </row>
    <row r="294" spans="3:24" ht="15">
      <c r="C294" s="49"/>
      <c r="E294" s="49"/>
      <c r="K294" s="49"/>
      <c r="X294" s="49"/>
    </row>
    <row r="295" spans="3:24" ht="15">
      <c r="C295" s="49"/>
      <c r="E295" s="49"/>
      <c r="K295" s="49"/>
      <c r="X295" s="49"/>
    </row>
    <row r="296" spans="3:24" ht="15">
      <c r="C296" s="49"/>
      <c r="E296" s="49"/>
      <c r="K296" s="49"/>
      <c r="X296" s="49"/>
    </row>
    <row r="297" spans="3:24" ht="15">
      <c r="C297" s="49"/>
      <c r="E297" s="49"/>
      <c r="K297" s="49"/>
      <c r="X297" s="49"/>
    </row>
    <row r="298" spans="3:24" ht="15">
      <c r="C298" s="49"/>
      <c r="E298" s="49"/>
      <c r="K298" s="49"/>
      <c r="X298" s="49"/>
    </row>
    <row r="299" spans="3:24" ht="15">
      <c r="C299" s="49"/>
      <c r="E299" s="49"/>
      <c r="K299" s="49"/>
      <c r="X299" s="49"/>
    </row>
    <row r="300" spans="3:24" ht="15">
      <c r="C300" s="49"/>
      <c r="E300" s="49"/>
      <c r="K300" s="49"/>
      <c r="X300" s="49"/>
    </row>
    <row r="301" spans="3:24" ht="15">
      <c r="C301" s="49"/>
      <c r="E301" s="49"/>
      <c r="K301" s="49"/>
      <c r="X301" s="49"/>
    </row>
    <row r="302" spans="3:24" ht="15">
      <c r="C302" s="49"/>
      <c r="E302" s="49"/>
      <c r="K302" s="49"/>
      <c r="X302" s="49"/>
    </row>
    <row r="303" spans="3:24" ht="15">
      <c r="C303" s="49"/>
      <c r="E303" s="49"/>
      <c r="K303" s="49"/>
      <c r="X303" s="49"/>
    </row>
    <row r="304" spans="3:24" ht="15">
      <c r="C304" s="49"/>
      <c r="E304" s="49"/>
      <c r="K304" s="49"/>
      <c r="X304" s="49"/>
    </row>
    <row r="305" spans="3:24" ht="15">
      <c r="C305" s="49"/>
      <c r="E305" s="49"/>
      <c r="K305" s="49"/>
      <c r="X305" s="49"/>
    </row>
    <row r="306" spans="3:24" ht="15">
      <c r="C306" s="49"/>
      <c r="E306" s="49"/>
      <c r="K306" s="49"/>
      <c r="X306" s="49"/>
    </row>
    <row r="307" spans="3:24" ht="15">
      <c r="C307" s="49"/>
      <c r="E307" s="49"/>
      <c r="K307" s="49"/>
      <c r="X307" s="49"/>
    </row>
    <row r="308" spans="3:24" ht="15">
      <c r="C308" s="49"/>
      <c r="E308" s="49"/>
      <c r="K308" s="49"/>
      <c r="X308" s="49"/>
    </row>
    <row r="309" spans="3:24" ht="15">
      <c r="C309" s="49"/>
      <c r="E309" s="49"/>
      <c r="K309" s="49"/>
      <c r="X309" s="49"/>
    </row>
    <row r="310" spans="3:24" ht="15">
      <c r="C310" s="49"/>
      <c r="E310" s="49"/>
      <c r="K310" s="49"/>
      <c r="X310" s="49"/>
    </row>
    <row r="311" spans="3:24" ht="15">
      <c r="C311" s="49"/>
      <c r="E311" s="49"/>
      <c r="K311" s="49"/>
      <c r="X311" s="49"/>
    </row>
    <row r="312" spans="3:24" ht="15">
      <c r="C312" s="49"/>
      <c r="E312" s="49"/>
      <c r="K312" s="49"/>
      <c r="X312" s="49"/>
    </row>
    <row r="313" spans="3:24" ht="15">
      <c r="C313" s="49"/>
      <c r="E313" s="49"/>
      <c r="K313" s="49"/>
      <c r="X313" s="49"/>
    </row>
    <row r="314" spans="3:24" ht="15">
      <c r="C314" s="49"/>
      <c r="E314" s="49"/>
      <c r="K314" s="49"/>
      <c r="X314" s="49"/>
    </row>
    <row r="315" spans="3:24" ht="15">
      <c r="C315" s="49"/>
      <c r="E315" s="49"/>
      <c r="K315" s="49"/>
      <c r="X315" s="49"/>
    </row>
    <row r="316" spans="3:24" ht="15">
      <c r="C316" s="49"/>
      <c r="E316" s="49"/>
      <c r="K316" s="49"/>
      <c r="X316" s="49"/>
    </row>
    <row r="317" spans="3:24" ht="15">
      <c r="C317" s="49"/>
      <c r="E317" s="49"/>
      <c r="K317" s="49"/>
      <c r="X317" s="49"/>
    </row>
    <row r="318" spans="3:24" ht="15">
      <c r="C318" s="49"/>
      <c r="E318" s="49"/>
      <c r="K318" s="49"/>
      <c r="X318" s="49"/>
    </row>
    <row r="319" spans="3:24" ht="15">
      <c r="C319" s="49"/>
      <c r="E319" s="49"/>
      <c r="K319" s="49"/>
      <c r="X319" s="49"/>
    </row>
    <row r="320" spans="3:24" ht="15">
      <c r="C320" s="49"/>
      <c r="E320" s="49"/>
      <c r="K320" s="49"/>
      <c r="X320" s="49"/>
    </row>
    <row r="321" spans="3:24" ht="15">
      <c r="C321" s="49"/>
      <c r="E321" s="49"/>
      <c r="K321" s="49"/>
      <c r="X321" s="49"/>
    </row>
    <row r="322" spans="3:24" ht="15">
      <c r="C322" s="49"/>
      <c r="E322" s="49"/>
      <c r="K322" s="49"/>
      <c r="X322" s="49"/>
    </row>
    <row r="323" spans="3:24" ht="15">
      <c r="C323" s="49"/>
      <c r="E323" s="49"/>
      <c r="K323" s="49"/>
      <c r="X323" s="49"/>
    </row>
    <row r="324" spans="3:24" ht="15">
      <c r="C324" s="49"/>
      <c r="E324" s="49"/>
      <c r="K324" s="49"/>
      <c r="X324" s="49"/>
    </row>
    <row r="325" spans="3:24" ht="15">
      <c r="C325" s="49"/>
      <c r="E325" s="49"/>
      <c r="K325" s="49"/>
      <c r="X325" s="49"/>
    </row>
    <row r="326" spans="3:24" ht="15">
      <c r="C326" s="49"/>
      <c r="E326" s="49"/>
      <c r="K326" s="49"/>
      <c r="X326" s="49"/>
    </row>
    <row r="327" spans="3:24" ht="15">
      <c r="C327" s="49"/>
      <c r="E327" s="49"/>
      <c r="K327" s="49"/>
      <c r="X327" s="49"/>
    </row>
    <row r="328" spans="3:24" ht="15">
      <c r="C328" s="49"/>
      <c r="E328" s="49"/>
      <c r="K328" s="49"/>
      <c r="X328" s="49"/>
    </row>
    <row r="329" spans="3:24" ht="15">
      <c r="C329" s="49"/>
      <c r="E329" s="49"/>
      <c r="K329" s="49"/>
      <c r="X329" s="49"/>
    </row>
    <row r="330" spans="3:24" ht="15">
      <c r="C330" s="49"/>
      <c r="E330" s="49"/>
      <c r="K330" s="49"/>
      <c r="X330" s="49"/>
    </row>
    <row r="331" spans="3:24" ht="15">
      <c r="C331" s="49"/>
      <c r="E331" s="49"/>
      <c r="K331" s="49"/>
      <c r="X331" s="49"/>
    </row>
    <row r="332" spans="3:24" ht="15">
      <c r="C332" s="49"/>
      <c r="E332" s="49"/>
      <c r="K332" s="49"/>
      <c r="X332" s="49"/>
    </row>
    <row r="333" spans="3:24" ht="15">
      <c r="C333" s="49"/>
      <c r="E333" s="49"/>
      <c r="K333" s="49"/>
      <c r="X333" s="49"/>
    </row>
    <row r="334" spans="3:24" ht="15">
      <c r="C334" s="49"/>
      <c r="E334" s="49"/>
      <c r="K334" s="49"/>
      <c r="X334" s="49"/>
    </row>
    <row r="335" spans="3:24" ht="15">
      <c r="C335" s="49"/>
      <c r="E335" s="49"/>
      <c r="K335" s="49"/>
      <c r="X335" s="49"/>
    </row>
    <row r="336" spans="3:24" ht="15">
      <c r="C336" s="49"/>
      <c r="E336" s="49"/>
      <c r="K336" s="49"/>
      <c r="X336" s="49"/>
    </row>
    <row r="337" spans="3:24" ht="15">
      <c r="C337" s="49"/>
      <c r="E337" s="49"/>
      <c r="K337" s="49"/>
      <c r="X337" s="49"/>
    </row>
    <row r="338" spans="3:24" ht="15">
      <c r="C338" s="49"/>
      <c r="E338" s="49"/>
      <c r="K338" s="49"/>
      <c r="X338" s="49"/>
    </row>
    <row r="339" spans="3:24" ht="15">
      <c r="C339" s="49"/>
      <c r="E339" s="49"/>
      <c r="K339" s="49"/>
      <c r="X339" s="49"/>
    </row>
    <row r="340" spans="3:24" ht="15">
      <c r="C340" s="49"/>
      <c r="E340" s="49"/>
      <c r="K340" s="49"/>
      <c r="X340" s="49"/>
    </row>
    <row r="341" spans="3:24" ht="15">
      <c r="C341" s="49"/>
      <c r="E341" s="49"/>
      <c r="K341" s="49"/>
      <c r="X341" s="49"/>
    </row>
    <row r="342" spans="3:24" ht="15">
      <c r="C342" s="49"/>
      <c r="E342" s="49"/>
      <c r="K342" s="49"/>
      <c r="X342" s="49"/>
    </row>
    <row r="343" spans="3:24" ht="15">
      <c r="C343" s="49"/>
      <c r="E343" s="49"/>
      <c r="K343" s="49"/>
      <c r="X343" s="49"/>
    </row>
    <row r="344" spans="3:24" ht="15">
      <c r="C344" s="49"/>
      <c r="E344" s="49"/>
      <c r="K344" s="49"/>
      <c r="X344" s="49"/>
    </row>
    <row r="345" spans="3:24" ht="15">
      <c r="C345" s="49"/>
      <c r="E345" s="49"/>
      <c r="K345" s="49"/>
      <c r="X345" s="49"/>
    </row>
    <row r="346" spans="3:24" ht="15">
      <c r="C346" s="49"/>
      <c r="E346" s="49"/>
      <c r="K346" s="49"/>
      <c r="X346" s="49"/>
    </row>
    <row r="347" spans="3:24" ht="15">
      <c r="C347" s="49"/>
      <c r="E347" s="49"/>
      <c r="K347" s="49"/>
      <c r="X347" s="49"/>
    </row>
    <row r="348" spans="3:24" ht="15">
      <c r="C348" s="49"/>
      <c r="E348" s="49"/>
      <c r="K348" s="49"/>
      <c r="X348" s="49"/>
    </row>
    <row r="349" spans="3:24" ht="15">
      <c r="C349" s="49"/>
      <c r="E349" s="49"/>
      <c r="K349" s="49"/>
      <c r="X349" s="49"/>
    </row>
    <row r="350" spans="3:24" ht="15">
      <c r="C350" s="49"/>
      <c r="E350" s="49"/>
      <c r="K350" s="49"/>
      <c r="X350" s="49"/>
    </row>
    <row r="351" spans="3:24" ht="15">
      <c r="C351" s="49"/>
      <c r="E351" s="49"/>
      <c r="K351" s="49"/>
      <c r="X351" s="49"/>
    </row>
    <row r="352" spans="3:24" ht="15">
      <c r="C352" s="49"/>
      <c r="E352" s="49"/>
      <c r="K352" s="49"/>
      <c r="X352" s="49"/>
    </row>
    <row r="353" spans="3:24" ht="15">
      <c r="C353" s="49"/>
      <c r="E353" s="49"/>
      <c r="K353" s="49"/>
      <c r="X353" s="49"/>
    </row>
    <row r="354" spans="3:24" ht="15">
      <c r="C354" s="49"/>
      <c r="E354" s="49"/>
      <c r="K354" s="49"/>
      <c r="X354" s="49"/>
    </row>
    <row r="355" spans="3:24" ht="15">
      <c r="C355" s="49"/>
      <c r="E355" s="49"/>
      <c r="K355" s="49"/>
      <c r="X355" s="49"/>
    </row>
    <row r="356" spans="3:24" ht="15">
      <c r="C356" s="49"/>
      <c r="E356" s="49"/>
      <c r="K356" s="49"/>
      <c r="X356" s="49"/>
    </row>
    <row r="357" spans="3:24" ht="15">
      <c r="C357" s="49"/>
      <c r="E357" s="49"/>
      <c r="K357" s="49"/>
      <c r="X357" s="49"/>
    </row>
    <row r="358" spans="3:24" ht="15">
      <c r="C358" s="49"/>
      <c r="E358" s="49"/>
      <c r="K358" s="49"/>
      <c r="X358" s="49"/>
    </row>
    <row r="359" spans="3:24" ht="15">
      <c r="C359" s="49"/>
      <c r="E359" s="49"/>
      <c r="K359" s="49"/>
      <c r="X359" s="49"/>
    </row>
    <row r="360" spans="3:24" ht="15">
      <c r="C360" s="49"/>
      <c r="E360" s="49"/>
      <c r="K360" s="49"/>
      <c r="X360" s="49"/>
    </row>
    <row r="361" spans="3:24" ht="15">
      <c r="C361" s="49"/>
      <c r="E361" s="49"/>
      <c r="K361" s="49"/>
      <c r="X361" s="49"/>
    </row>
    <row r="362" spans="3:24" ht="15">
      <c r="C362" s="49"/>
      <c r="E362" s="49"/>
      <c r="K362" s="49"/>
      <c r="X362" s="49"/>
    </row>
    <row r="363" spans="3:24" ht="15">
      <c r="C363" s="49"/>
      <c r="E363" s="49"/>
      <c r="K363" s="49"/>
      <c r="X363" s="49"/>
    </row>
    <row r="364" spans="3:24" ht="15">
      <c r="C364" s="49"/>
      <c r="E364" s="49"/>
      <c r="K364" s="49"/>
      <c r="X364" s="49"/>
    </row>
    <row r="365" spans="3:24" ht="15">
      <c r="C365" s="49"/>
      <c r="E365" s="49"/>
      <c r="K365" s="49"/>
      <c r="X365" s="49"/>
    </row>
    <row r="366" spans="3:24" ht="15">
      <c r="C366" s="49"/>
      <c r="E366" s="49"/>
      <c r="K366" s="49"/>
      <c r="X366" s="49"/>
    </row>
    <row r="367" spans="3:24" ht="15">
      <c r="C367" s="49"/>
      <c r="E367" s="49"/>
      <c r="K367" s="49"/>
      <c r="X367" s="49"/>
    </row>
    <row r="368" spans="3:24" ht="15">
      <c r="C368" s="49"/>
      <c r="E368" s="49"/>
      <c r="K368" s="49"/>
      <c r="X368" s="49"/>
    </row>
    <row r="369" spans="3:24" ht="15">
      <c r="C369" s="49"/>
      <c r="E369" s="49"/>
      <c r="K369" s="49"/>
      <c r="X369" s="49"/>
    </row>
    <row r="370" spans="3:24" ht="15">
      <c r="C370" s="49"/>
      <c r="E370" s="49"/>
      <c r="K370" s="49"/>
      <c r="X370" s="49"/>
    </row>
    <row r="371" spans="3:24" ht="15">
      <c r="C371" s="49"/>
      <c r="E371" s="49"/>
      <c r="K371" s="49"/>
      <c r="X371" s="49"/>
    </row>
    <row r="372" spans="3:24" ht="15">
      <c r="C372" s="49"/>
      <c r="E372" s="49"/>
      <c r="K372" s="49"/>
      <c r="X372" s="49"/>
    </row>
    <row r="373" spans="3:24" ht="15">
      <c r="C373" s="49"/>
      <c r="E373" s="49"/>
      <c r="K373" s="49"/>
      <c r="X373" s="49"/>
    </row>
    <row r="374" spans="3:24" ht="15">
      <c r="C374" s="49"/>
      <c r="E374" s="49"/>
      <c r="K374" s="49"/>
      <c r="X374" s="49"/>
    </row>
    <row r="375" spans="3:24" ht="15">
      <c r="C375" s="49"/>
      <c r="E375" s="49"/>
      <c r="K375" s="49"/>
      <c r="X375" s="49"/>
    </row>
    <row r="376" spans="3:24" ht="15">
      <c r="C376" s="49"/>
      <c r="E376" s="49"/>
      <c r="K376" s="49"/>
      <c r="X376" s="49"/>
    </row>
    <row r="377" spans="3:24" ht="15">
      <c r="C377" s="49"/>
      <c r="E377" s="49"/>
      <c r="K377" s="49"/>
      <c r="X377" s="49"/>
    </row>
    <row r="378" spans="3:24" ht="15">
      <c r="C378" s="49"/>
      <c r="E378" s="49"/>
      <c r="K378" s="49"/>
      <c r="X378" s="49"/>
    </row>
    <row r="379" spans="3:24" ht="15">
      <c r="C379" s="49"/>
      <c r="E379" s="49"/>
      <c r="K379" s="49"/>
      <c r="X379" s="49"/>
    </row>
    <row r="380" spans="3:24" ht="15">
      <c r="C380" s="49"/>
      <c r="E380" s="49"/>
      <c r="K380" s="49"/>
      <c r="X380" s="49"/>
    </row>
    <row r="381" spans="3:24" ht="15">
      <c r="C381" s="49"/>
      <c r="E381" s="49"/>
      <c r="K381" s="49"/>
      <c r="X381" s="49"/>
    </row>
    <row r="382" spans="3:24" ht="15">
      <c r="C382" s="49"/>
      <c r="E382" s="49"/>
      <c r="K382" s="49"/>
      <c r="X382" s="49"/>
    </row>
    <row r="383" spans="3:24" ht="15">
      <c r="C383" s="49"/>
      <c r="E383" s="49"/>
      <c r="K383" s="49"/>
      <c r="X383" s="49"/>
    </row>
    <row r="384" spans="3:24" ht="15">
      <c r="C384" s="49"/>
      <c r="E384" s="49"/>
      <c r="K384" s="49"/>
      <c r="X384" s="49"/>
    </row>
    <row r="385" spans="3:24" ht="15">
      <c r="C385" s="49"/>
      <c r="E385" s="49"/>
      <c r="K385" s="49"/>
      <c r="X385" s="49"/>
    </row>
    <row r="386" spans="3:24" ht="15">
      <c r="C386" s="49"/>
      <c r="E386" s="49"/>
      <c r="K386" s="49"/>
      <c r="X386" s="49"/>
    </row>
    <row r="387" spans="3:24" ht="15">
      <c r="C387" s="49"/>
      <c r="E387" s="49"/>
      <c r="K387" s="49"/>
      <c r="X387" s="49"/>
    </row>
    <row r="388" spans="3:24" ht="15">
      <c r="C388" s="49"/>
      <c r="E388" s="49"/>
      <c r="K388" s="49"/>
      <c r="X388" s="49"/>
    </row>
    <row r="389" spans="3:24" ht="15">
      <c r="C389" s="49"/>
      <c r="E389" s="49"/>
      <c r="K389" s="49"/>
      <c r="X389" s="49"/>
    </row>
    <row r="390" spans="3:24" ht="15">
      <c r="C390" s="49"/>
      <c r="E390" s="49"/>
      <c r="K390" s="49"/>
      <c r="X390" s="49"/>
    </row>
    <row r="391" spans="3:24" ht="15">
      <c r="C391" s="49"/>
      <c r="E391" s="49"/>
      <c r="K391" s="49"/>
      <c r="X391" s="49"/>
    </row>
    <row r="392" spans="3:24" ht="15">
      <c r="C392" s="49"/>
      <c r="E392" s="49"/>
      <c r="K392" s="49"/>
      <c r="X392" s="49"/>
    </row>
    <row r="393" spans="3:24" ht="15">
      <c r="C393" s="49"/>
      <c r="E393" s="49"/>
      <c r="K393" s="49"/>
      <c r="X393" s="49"/>
    </row>
    <row r="394" spans="3:24" ht="15">
      <c r="C394" s="49"/>
      <c r="E394" s="49"/>
      <c r="K394" s="49"/>
      <c r="X394" s="49"/>
    </row>
    <row r="395" spans="3:24" ht="15">
      <c r="C395" s="49"/>
      <c r="E395" s="49"/>
      <c r="K395" s="49"/>
      <c r="X395" s="49"/>
    </row>
    <row r="396" spans="3:24" ht="15">
      <c r="C396" s="49"/>
      <c r="E396" s="49"/>
      <c r="K396" s="49"/>
      <c r="X396" s="49"/>
    </row>
    <row r="397" spans="3:24" ht="15">
      <c r="C397" s="49"/>
      <c r="E397" s="49"/>
      <c r="K397" s="49"/>
      <c r="X397" s="49"/>
    </row>
    <row r="398" spans="3:24" ht="15">
      <c r="C398" s="49"/>
      <c r="E398" s="49"/>
      <c r="K398" s="49"/>
      <c r="X398" s="49"/>
    </row>
    <row r="399" spans="3:24" ht="15">
      <c r="C399" s="49"/>
      <c r="E399" s="49"/>
      <c r="K399" s="49"/>
      <c r="X399" s="49"/>
    </row>
    <row r="400" spans="3:24" ht="15">
      <c r="C400" s="49"/>
      <c r="E400" s="49"/>
      <c r="K400" s="49"/>
      <c r="X400" s="49"/>
    </row>
    <row r="401" spans="3:24" ht="15">
      <c r="C401" s="49"/>
      <c r="E401" s="49"/>
      <c r="K401" s="49"/>
      <c r="X401" s="49"/>
    </row>
    <row r="402" spans="3:24" ht="15">
      <c r="C402" s="49"/>
      <c r="E402" s="49"/>
      <c r="K402" s="49"/>
      <c r="X402" s="49"/>
    </row>
    <row r="403" spans="3:24" ht="15">
      <c r="C403" s="49"/>
      <c r="E403" s="49"/>
      <c r="K403" s="49"/>
      <c r="X403" s="49"/>
    </row>
    <row r="404" spans="3:24" ht="15">
      <c r="C404" s="49"/>
      <c r="E404" s="49"/>
      <c r="K404" s="49"/>
      <c r="X404" s="49"/>
    </row>
    <row r="405" spans="3:24" ht="15">
      <c r="C405" s="49"/>
      <c r="E405" s="49"/>
      <c r="K405" s="49"/>
      <c r="X405" s="49"/>
    </row>
    <row r="406" spans="3:24" ht="15">
      <c r="C406" s="49"/>
      <c r="E406" s="49"/>
      <c r="K406" s="49"/>
      <c r="X406" s="49"/>
    </row>
    <row r="407" spans="3:24" ht="15">
      <c r="C407" s="49"/>
      <c r="E407" s="49"/>
      <c r="K407" s="49"/>
      <c r="X407" s="49"/>
    </row>
    <row r="408" spans="3:24" ht="15">
      <c r="C408" s="49"/>
      <c r="E408" s="49"/>
      <c r="K408" s="49"/>
      <c r="X408" s="49"/>
    </row>
    <row r="409" spans="3:24" ht="15">
      <c r="C409" s="49"/>
      <c r="E409" s="49"/>
      <c r="K409" s="49"/>
      <c r="X409" s="49"/>
    </row>
    <row r="410" spans="3:24" ht="15">
      <c r="C410" s="49"/>
      <c r="E410" s="49"/>
      <c r="K410" s="49"/>
      <c r="X410" s="49"/>
    </row>
    <row r="411" spans="3:24" ht="15">
      <c r="C411" s="49"/>
      <c r="E411" s="49"/>
      <c r="K411" s="49"/>
      <c r="X411" s="49"/>
    </row>
    <row r="412" spans="3:24" ht="15">
      <c r="C412" s="49"/>
      <c r="E412" s="49"/>
      <c r="K412" s="49"/>
      <c r="X412" s="49"/>
    </row>
    <row r="413" spans="3:24" ht="15">
      <c r="C413" s="49"/>
      <c r="E413" s="49"/>
      <c r="K413" s="49"/>
      <c r="X413" s="49"/>
    </row>
    <row r="414" spans="3:24" ht="15">
      <c r="C414" s="49"/>
      <c r="E414" s="49"/>
      <c r="K414" s="49"/>
      <c r="X414" s="49"/>
    </row>
    <row r="415" spans="3:24" ht="15">
      <c r="C415" s="49"/>
      <c r="E415" s="49"/>
      <c r="K415" s="49"/>
      <c r="X415" s="49"/>
    </row>
    <row r="416" spans="3:24" ht="15">
      <c r="C416" s="49"/>
      <c r="E416" s="49"/>
      <c r="K416" s="49"/>
      <c r="X416" s="49"/>
    </row>
    <row r="417" spans="3:24" ht="15">
      <c r="C417" s="49"/>
      <c r="E417" s="49"/>
      <c r="K417" s="49"/>
      <c r="X417" s="49"/>
    </row>
    <row r="418" spans="3:24" ht="15">
      <c r="C418" s="49"/>
      <c r="E418" s="49"/>
      <c r="K418" s="49"/>
      <c r="X418" s="49"/>
    </row>
    <row r="419" spans="3:24" ht="15">
      <c r="C419" s="49"/>
      <c r="E419" s="49"/>
      <c r="K419" s="49"/>
      <c r="X419" s="49"/>
    </row>
    <row r="420" spans="3:24" ht="15">
      <c r="C420" s="49"/>
      <c r="E420" s="49"/>
      <c r="K420" s="49"/>
      <c r="X420" s="49"/>
    </row>
    <row r="421" spans="3:24" ht="15">
      <c r="C421" s="49"/>
      <c r="E421" s="49"/>
      <c r="K421" s="49"/>
      <c r="X421" s="49"/>
    </row>
    <row r="422" spans="3:24" ht="15">
      <c r="C422" s="49"/>
      <c r="E422" s="49"/>
      <c r="K422" s="49"/>
      <c r="X422" s="49"/>
    </row>
    <row r="423" spans="3:24" ht="15">
      <c r="C423" s="49"/>
      <c r="E423" s="49"/>
      <c r="K423" s="49"/>
      <c r="X423" s="49"/>
    </row>
    <row r="424" spans="3:24" ht="15">
      <c r="C424" s="49"/>
      <c r="E424" s="49"/>
      <c r="K424" s="49"/>
      <c r="X424" s="49"/>
    </row>
    <row r="425" spans="3:24" ht="15">
      <c r="C425" s="49"/>
      <c r="E425" s="49"/>
      <c r="K425" s="49"/>
      <c r="X425" s="49"/>
    </row>
    <row r="426" spans="3:24" ht="15">
      <c r="C426" s="49"/>
      <c r="E426" s="49"/>
      <c r="K426" s="49"/>
      <c r="X426" s="49"/>
    </row>
    <row r="427" spans="3:24" ht="15">
      <c r="C427" s="49"/>
      <c r="E427" s="49"/>
      <c r="K427" s="49"/>
      <c r="X427" s="49"/>
    </row>
    <row r="428" spans="3:24" ht="15">
      <c r="C428" s="49"/>
      <c r="E428" s="49"/>
      <c r="K428" s="49"/>
      <c r="X428" s="49"/>
    </row>
    <row r="429" spans="3:24" ht="15">
      <c r="C429" s="49"/>
      <c r="E429" s="49"/>
      <c r="K429" s="49"/>
      <c r="X429" s="49"/>
    </row>
    <row r="430" spans="3:24" ht="15">
      <c r="C430" s="49"/>
      <c r="E430" s="49"/>
      <c r="K430" s="49"/>
      <c r="X430" s="49"/>
    </row>
    <row r="431" spans="3:24" ht="15">
      <c r="C431" s="49"/>
      <c r="E431" s="49"/>
      <c r="K431" s="49"/>
      <c r="X431" s="49"/>
    </row>
    <row r="432" spans="3:24" ht="15">
      <c r="C432" s="49"/>
      <c r="E432" s="49"/>
      <c r="K432" s="49"/>
      <c r="X432" s="49"/>
    </row>
    <row r="433" spans="3:24" ht="15">
      <c r="C433" s="49"/>
      <c r="E433" s="49"/>
      <c r="K433" s="49"/>
      <c r="X433" s="49"/>
    </row>
    <row r="434" spans="3:24" ht="15">
      <c r="C434" s="49"/>
      <c r="E434" s="49"/>
      <c r="K434" s="49"/>
      <c r="X434" s="49"/>
    </row>
    <row r="435" spans="3:24" ht="15">
      <c r="C435" s="49"/>
      <c r="E435" s="49"/>
      <c r="K435" s="49"/>
      <c r="X435" s="49"/>
    </row>
    <row r="436" spans="3:24" ht="15">
      <c r="C436" s="49"/>
      <c r="E436" s="49"/>
      <c r="K436" s="49"/>
      <c r="X436" s="49"/>
    </row>
    <row r="437" spans="3:24" ht="15">
      <c r="C437" s="49"/>
      <c r="E437" s="49"/>
      <c r="K437" s="49"/>
      <c r="X437" s="49"/>
    </row>
    <row r="438" spans="3:24" ht="15">
      <c r="C438" s="49"/>
      <c r="E438" s="49"/>
      <c r="K438" s="49"/>
      <c r="X438" s="49"/>
    </row>
    <row r="439" spans="3:24" ht="15">
      <c r="C439" s="49"/>
      <c r="E439" s="49"/>
      <c r="K439" s="49"/>
      <c r="X439" s="49"/>
    </row>
    <row r="440" spans="3:24" ht="15">
      <c r="C440" s="49"/>
      <c r="E440" s="49"/>
      <c r="K440" s="49"/>
      <c r="X440" s="49"/>
    </row>
    <row r="441" spans="3:24" ht="15">
      <c r="C441" s="49"/>
      <c r="E441" s="49"/>
      <c r="K441" s="49"/>
      <c r="X441" s="49"/>
    </row>
    <row r="442" spans="3:24" ht="15">
      <c r="C442" s="49"/>
      <c r="E442" s="49"/>
      <c r="K442" s="49"/>
      <c r="X442" s="49"/>
    </row>
    <row r="443" spans="3:24" ht="15">
      <c r="C443" s="49"/>
      <c r="E443" s="49"/>
      <c r="K443" s="49"/>
      <c r="X443" s="49"/>
    </row>
    <row r="444" spans="3:24" ht="15">
      <c r="C444" s="49"/>
      <c r="E444" s="49"/>
      <c r="K444" s="49"/>
      <c r="X444" s="49"/>
    </row>
    <row r="445" spans="3:24" ht="15">
      <c r="C445" s="49"/>
      <c r="E445" s="49"/>
      <c r="K445" s="49"/>
      <c r="X445" s="49"/>
    </row>
    <row r="446" spans="3:24" ht="15">
      <c r="C446" s="49"/>
      <c r="E446" s="49"/>
      <c r="K446" s="49"/>
      <c r="X446" s="49"/>
    </row>
    <row r="447" spans="3:24" ht="15">
      <c r="C447" s="49"/>
      <c r="E447" s="49"/>
      <c r="K447" s="49"/>
      <c r="X447" s="49"/>
    </row>
    <row r="448" spans="3:24" ht="15">
      <c r="C448" s="49"/>
      <c r="E448" s="49"/>
      <c r="K448" s="49"/>
      <c r="X448" s="49"/>
    </row>
    <row r="449" spans="3:24" ht="15">
      <c r="C449" s="49"/>
      <c r="E449" s="49"/>
      <c r="K449" s="49"/>
      <c r="X449" s="49"/>
    </row>
    <row r="450" spans="3:24" ht="15">
      <c r="C450" s="49"/>
      <c r="E450" s="49"/>
      <c r="K450" s="49"/>
      <c r="X450" s="49"/>
    </row>
    <row r="451" spans="3:24" ht="15">
      <c r="C451" s="49"/>
      <c r="E451" s="49"/>
      <c r="K451" s="49"/>
      <c r="X451" s="49"/>
    </row>
    <row r="452" spans="3:24" ht="15">
      <c r="C452" s="49"/>
      <c r="E452" s="49"/>
      <c r="K452" s="49"/>
      <c r="X452" s="49"/>
    </row>
    <row r="453" spans="3:24" ht="15">
      <c r="C453" s="49"/>
      <c r="E453" s="49"/>
      <c r="K453" s="49"/>
      <c r="X453" s="49"/>
    </row>
    <row r="454" spans="3:24" ht="15">
      <c r="C454" s="49"/>
      <c r="E454" s="49"/>
      <c r="K454" s="49"/>
      <c r="X454" s="49"/>
    </row>
    <row r="455" spans="3:24" ht="15">
      <c r="C455" s="49"/>
      <c r="E455" s="49"/>
      <c r="K455" s="49"/>
      <c r="X455" s="49"/>
    </row>
    <row r="456" spans="3:24" ht="15">
      <c r="C456" s="49"/>
      <c r="E456" s="49"/>
      <c r="K456" s="49"/>
      <c r="X456" s="49"/>
    </row>
    <row r="457" spans="3:24" ht="15">
      <c r="C457" s="49"/>
      <c r="E457" s="49"/>
      <c r="K457" s="49"/>
      <c r="X457" s="49"/>
    </row>
    <row r="458" spans="3:24" ht="15">
      <c r="C458" s="49"/>
      <c r="E458" s="49"/>
      <c r="K458" s="49"/>
      <c r="X458" s="49"/>
    </row>
    <row r="459" spans="3:24" ht="15">
      <c r="C459" s="49"/>
      <c r="E459" s="49"/>
      <c r="K459" s="49"/>
      <c r="X459" s="49"/>
    </row>
    <row r="460" spans="3:24" ht="15">
      <c r="C460" s="49"/>
      <c r="E460" s="49"/>
      <c r="K460" s="49"/>
      <c r="X460" s="49"/>
    </row>
    <row r="461" spans="3:24" ht="15">
      <c r="C461" s="49"/>
      <c r="E461" s="49"/>
      <c r="K461" s="49"/>
      <c r="X461" s="49"/>
    </row>
    <row r="462" spans="3:24" ht="15">
      <c r="C462" s="49"/>
      <c r="E462" s="49"/>
      <c r="K462" s="49"/>
      <c r="X462" s="49"/>
    </row>
    <row r="463" spans="3:24" ht="15">
      <c r="C463" s="49"/>
      <c r="E463" s="49"/>
      <c r="K463" s="49"/>
      <c r="X463" s="49"/>
    </row>
    <row r="464" spans="3:24" ht="15">
      <c r="C464" s="49"/>
      <c r="E464" s="49"/>
      <c r="K464" s="49"/>
      <c r="X464" s="49"/>
    </row>
    <row r="465" spans="3:24" ht="15">
      <c r="C465" s="49"/>
      <c r="E465" s="49"/>
      <c r="K465" s="49"/>
      <c r="X465" s="49"/>
    </row>
    <row r="466" spans="3:24" ht="15">
      <c r="C466" s="49"/>
      <c r="E466" s="49"/>
      <c r="K466" s="49"/>
      <c r="X466" s="49"/>
    </row>
    <row r="467" spans="3:24" ht="15">
      <c r="C467" s="49"/>
      <c r="E467" s="49"/>
      <c r="K467" s="49"/>
      <c r="X467" s="49"/>
    </row>
    <row r="468" spans="3:24" ht="15">
      <c r="C468" s="49"/>
      <c r="E468" s="49"/>
      <c r="K468" s="49"/>
      <c r="X468" s="49"/>
    </row>
    <row r="469" spans="3:24" ht="15">
      <c r="C469" s="49"/>
      <c r="E469" s="49"/>
      <c r="K469" s="49"/>
      <c r="X469" s="49"/>
    </row>
    <row r="470" spans="3:24" ht="15">
      <c r="C470" s="49"/>
      <c r="E470" s="49"/>
      <c r="K470" s="49"/>
      <c r="X470" s="49"/>
    </row>
    <row r="471" spans="3:24" ht="15">
      <c r="C471" s="49"/>
      <c r="E471" s="49"/>
      <c r="K471" s="49"/>
      <c r="X471" s="49"/>
    </row>
    <row r="472" spans="3:24" ht="15">
      <c r="C472" s="49"/>
      <c r="E472" s="49"/>
      <c r="K472" s="49"/>
      <c r="X472" s="49"/>
    </row>
    <row r="473" spans="3:24" ht="15">
      <c r="C473" s="49"/>
      <c r="E473" s="49"/>
      <c r="K473" s="49"/>
      <c r="X473" s="49"/>
    </row>
    <row r="474" spans="3:24" ht="15">
      <c r="C474" s="49"/>
      <c r="E474" s="49"/>
      <c r="K474" s="49"/>
      <c r="X474" s="49"/>
    </row>
    <row r="475" spans="3:24" ht="15">
      <c r="C475" s="49"/>
      <c r="E475" s="49"/>
      <c r="K475" s="49"/>
      <c r="X475" s="49"/>
    </row>
    <row r="476" spans="3:24" ht="15">
      <c r="C476" s="49"/>
      <c r="E476" s="49"/>
      <c r="K476" s="49"/>
      <c r="X476" s="49"/>
    </row>
    <row r="477" spans="3:24" ht="15">
      <c r="C477" s="49"/>
      <c r="E477" s="49"/>
      <c r="K477" s="49"/>
      <c r="X477" s="49"/>
    </row>
    <row r="478" spans="3:24" ht="15">
      <c r="C478" s="49"/>
      <c r="E478" s="49"/>
      <c r="K478" s="49"/>
      <c r="X478" s="49"/>
    </row>
    <row r="479" spans="3:24" ht="15">
      <c r="C479" s="49"/>
      <c r="E479" s="49"/>
      <c r="K479" s="49"/>
      <c r="X479" s="49"/>
    </row>
    <row r="480" spans="3:24" ht="15">
      <c r="C480" s="49"/>
      <c r="E480" s="49"/>
      <c r="K480" s="49"/>
      <c r="X480" s="49"/>
    </row>
    <row r="481" spans="3:24" ht="15">
      <c r="C481" s="49"/>
      <c r="E481" s="49"/>
      <c r="K481" s="49"/>
      <c r="X481" s="49"/>
    </row>
    <row r="482" spans="3:24" ht="15">
      <c r="C482" s="49"/>
      <c r="E482" s="49"/>
      <c r="K482" s="49"/>
      <c r="X482" s="49"/>
    </row>
    <row r="483" spans="3:24" ht="15">
      <c r="C483" s="49"/>
      <c r="E483" s="49"/>
      <c r="K483" s="49"/>
      <c r="X483" s="49"/>
    </row>
    <row r="484" spans="3:24" ht="15">
      <c r="C484" s="49"/>
      <c r="E484" s="49"/>
      <c r="K484" s="49"/>
      <c r="X484" s="49"/>
    </row>
    <row r="485" spans="3:24" ht="15">
      <c r="C485" s="49"/>
      <c r="E485" s="49"/>
      <c r="K485" s="49"/>
      <c r="X485" s="49"/>
    </row>
    <row r="486" spans="3:24" ht="15">
      <c r="C486" s="49"/>
      <c r="E486" s="49"/>
      <c r="K486" s="49"/>
      <c r="X486" s="49"/>
    </row>
    <row r="487" spans="3:24" ht="15">
      <c r="C487" s="49"/>
      <c r="E487" s="49"/>
      <c r="K487" s="49"/>
      <c r="X487" s="49"/>
    </row>
    <row r="488" spans="3:24" ht="15">
      <c r="C488" s="49"/>
      <c r="E488" s="49"/>
      <c r="K488" s="49"/>
      <c r="X488" s="49"/>
    </row>
    <row r="489" spans="3:24" ht="15">
      <c r="C489" s="49"/>
      <c r="E489" s="49"/>
      <c r="K489" s="49"/>
      <c r="X489" s="49"/>
    </row>
    <row r="490" spans="3:24" ht="15">
      <c r="C490" s="49"/>
      <c r="E490" s="49"/>
      <c r="K490" s="49"/>
      <c r="X490" s="49"/>
    </row>
    <row r="491" spans="3:24" ht="15">
      <c r="C491" s="49"/>
      <c r="E491" s="49"/>
      <c r="K491" s="49"/>
      <c r="X491" s="49"/>
    </row>
    <row r="492" spans="3:24" ht="15">
      <c r="C492" s="49"/>
      <c r="E492" s="49"/>
      <c r="K492" s="49"/>
      <c r="X492" s="49"/>
    </row>
    <row r="493" spans="3:24" ht="15">
      <c r="C493" s="49"/>
      <c r="E493" s="49"/>
      <c r="K493" s="49"/>
      <c r="X493" s="49"/>
    </row>
    <row r="494" spans="3:24" ht="15">
      <c r="C494" s="49"/>
      <c r="E494" s="49"/>
      <c r="K494" s="49"/>
      <c r="X494" s="49"/>
    </row>
    <row r="495" spans="3:24" ht="15">
      <c r="C495" s="49"/>
      <c r="E495" s="49"/>
      <c r="K495" s="49"/>
      <c r="X495" s="49"/>
    </row>
    <row r="496" spans="3:24" ht="15">
      <c r="C496" s="49"/>
      <c r="E496" s="49"/>
      <c r="K496" s="49"/>
      <c r="X496" s="49"/>
    </row>
    <row r="497" spans="3:24" ht="15">
      <c r="C497" s="49"/>
      <c r="E497" s="49"/>
      <c r="K497" s="49"/>
      <c r="X497" s="49"/>
    </row>
    <row r="498" spans="3:24" ht="15">
      <c r="C498" s="49"/>
      <c r="E498" s="49"/>
      <c r="K498" s="49"/>
      <c r="X498" s="49"/>
    </row>
    <row r="499" spans="3:24" ht="15">
      <c r="C499" s="49"/>
      <c r="E499" s="49"/>
      <c r="K499" s="49"/>
      <c r="X499" s="49"/>
    </row>
    <row r="500" spans="3:24" ht="15">
      <c r="C500" s="49"/>
      <c r="E500" s="49"/>
      <c r="K500" s="49"/>
      <c r="X500" s="49"/>
    </row>
    <row r="501" spans="3:24" ht="15">
      <c r="C501" s="49"/>
      <c r="E501" s="49"/>
      <c r="K501" s="49"/>
      <c r="X501" s="49"/>
    </row>
    <row r="502" spans="3:24" ht="15">
      <c r="C502" s="49"/>
      <c r="E502" s="49"/>
      <c r="K502" s="49"/>
      <c r="X502" s="49"/>
    </row>
    <row r="503" spans="3:24" ht="15">
      <c r="C503" s="49"/>
      <c r="E503" s="49"/>
      <c r="K503" s="49"/>
      <c r="X503" s="49"/>
    </row>
    <row r="504" spans="3:24" ht="15">
      <c r="C504" s="49"/>
      <c r="E504" s="49"/>
      <c r="K504" s="49"/>
      <c r="X504" s="49"/>
    </row>
    <row r="505" spans="3:24" ht="15">
      <c r="C505" s="49"/>
      <c r="E505" s="49"/>
      <c r="K505" s="49"/>
      <c r="X505" s="49"/>
    </row>
    <row r="506" spans="3:24" ht="15">
      <c r="C506" s="49"/>
      <c r="E506" s="49"/>
      <c r="K506" s="49"/>
      <c r="X506" s="49"/>
    </row>
    <row r="507" spans="3:24" ht="15">
      <c r="C507" s="49"/>
      <c r="E507" s="49"/>
      <c r="K507" s="49"/>
      <c r="X507" s="49"/>
    </row>
    <row r="508" spans="3:24" ht="15">
      <c r="C508" s="49"/>
      <c r="E508" s="49"/>
      <c r="K508" s="49"/>
      <c r="X508" s="49"/>
    </row>
    <row r="509" spans="3:24" ht="15">
      <c r="C509" s="49"/>
      <c r="E509" s="49"/>
      <c r="K509" s="49"/>
      <c r="X509" s="49"/>
    </row>
    <row r="510" spans="3:24" ht="15">
      <c r="C510" s="49"/>
      <c r="E510" s="49"/>
      <c r="K510" s="49"/>
      <c r="X510" s="49"/>
    </row>
    <row r="511" spans="3:24" ht="15">
      <c r="C511" s="49"/>
      <c r="E511" s="49"/>
      <c r="K511" s="49"/>
      <c r="X511" s="49"/>
    </row>
    <row r="512" spans="3:24" ht="15">
      <c r="C512" s="49"/>
      <c r="E512" s="49"/>
      <c r="K512" s="49"/>
      <c r="X512" s="49"/>
    </row>
    <row r="513" spans="3:24" ht="15">
      <c r="C513" s="49"/>
      <c r="E513" s="49"/>
      <c r="K513" s="49"/>
      <c r="X513" s="49"/>
    </row>
    <row r="514" spans="3:24" ht="15">
      <c r="C514" s="49"/>
      <c r="E514" s="49"/>
      <c r="K514" s="49"/>
      <c r="X514" s="49"/>
    </row>
    <row r="515" spans="3:24" ht="15">
      <c r="C515" s="49"/>
      <c r="E515" s="49"/>
      <c r="K515" s="49"/>
      <c r="X515" s="49"/>
    </row>
    <row r="516" spans="3:24" ht="15">
      <c r="C516" s="49"/>
      <c r="E516" s="49"/>
      <c r="K516" s="49"/>
      <c r="X516" s="49"/>
    </row>
    <row r="517" spans="3:24" ht="15">
      <c r="C517" s="49"/>
      <c r="E517" s="49"/>
      <c r="K517" s="49"/>
      <c r="X517" s="49"/>
    </row>
    <row r="518" spans="3:24" ht="15">
      <c r="C518" s="49"/>
      <c r="E518" s="49"/>
      <c r="K518" s="49"/>
      <c r="X518" s="49"/>
    </row>
    <row r="519" spans="3:24" ht="15">
      <c r="C519" s="49"/>
      <c r="E519" s="49"/>
      <c r="K519" s="49"/>
      <c r="X519" s="49"/>
    </row>
    <row r="520" spans="3:24" ht="15">
      <c r="C520" s="49"/>
      <c r="E520" s="49"/>
      <c r="K520" s="49"/>
      <c r="X520" s="49"/>
    </row>
    <row r="521" spans="3:24" ht="15">
      <c r="C521" s="49"/>
      <c r="E521" s="49"/>
      <c r="K521" s="49"/>
      <c r="X521" s="49"/>
    </row>
    <row r="522" spans="3:24" ht="15">
      <c r="C522" s="49"/>
      <c r="E522" s="49"/>
      <c r="K522" s="49"/>
      <c r="X522" s="49"/>
    </row>
    <row r="523" spans="3:24" ht="15">
      <c r="C523" s="49"/>
      <c r="E523" s="49"/>
      <c r="K523" s="49"/>
      <c r="X523" s="49"/>
    </row>
    <row r="524" spans="3:24" ht="15">
      <c r="C524" s="49"/>
      <c r="E524" s="49"/>
      <c r="K524" s="49"/>
      <c r="X524" s="49"/>
    </row>
    <row r="525" spans="3:24" ht="15">
      <c r="C525" s="49"/>
      <c r="E525" s="49"/>
      <c r="K525" s="49"/>
      <c r="X525" s="49"/>
    </row>
    <row r="526" spans="3:24" ht="15">
      <c r="C526" s="49"/>
      <c r="E526" s="49"/>
      <c r="K526" s="49"/>
      <c r="X526" s="49"/>
    </row>
    <row r="527" spans="3:24" ht="15">
      <c r="C527" s="49"/>
      <c r="E527" s="49"/>
      <c r="K527" s="49"/>
      <c r="X527" s="49"/>
    </row>
    <row r="528" spans="3:24" ht="15">
      <c r="C528" s="49"/>
      <c r="E528" s="49"/>
      <c r="K528" s="49"/>
      <c r="X528" s="49"/>
    </row>
    <row r="529" spans="3:24" ht="15">
      <c r="C529" s="49"/>
      <c r="E529" s="49"/>
      <c r="K529" s="49"/>
      <c r="X529" s="49"/>
    </row>
    <row r="530" spans="3:24" ht="15">
      <c r="C530" s="49"/>
      <c r="E530" s="49"/>
      <c r="K530" s="49"/>
      <c r="X530" s="49"/>
    </row>
    <row r="531" spans="3:24" ht="15">
      <c r="C531" s="49"/>
      <c r="E531" s="49"/>
      <c r="K531" s="49"/>
      <c r="X531" s="49"/>
    </row>
    <row r="532" spans="3:24" ht="15">
      <c r="C532" s="49"/>
      <c r="E532" s="49"/>
      <c r="K532" s="49"/>
      <c r="X532" s="49"/>
    </row>
    <row r="533" spans="3:24" ht="15">
      <c r="C533" s="49"/>
      <c r="E533" s="49"/>
      <c r="K533" s="49"/>
      <c r="X533" s="49"/>
    </row>
    <row r="534" spans="3:24" ht="15">
      <c r="C534" s="49"/>
      <c r="E534" s="49"/>
      <c r="K534" s="49"/>
      <c r="X534" s="49"/>
    </row>
    <row r="535" spans="3:24" ht="15">
      <c r="C535" s="49"/>
      <c r="E535" s="49"/>
      <c r="K535" s="49"/>
      <c r="X535" s="49"/>
    </row>
    <row r="536" spans="3:24" ht="15">
      <c r="C536" s="49"/>
      <c r="E536" s="49"/>
      <c r="K536" s="49"/>
      <c r="X536" s="49"/>
    </row>
    <row r="537" spans="3:24" ht="15">
      <c r="C537" s="49"/>
      <c r="E537" s="49"/>
      <c r="K537" s="49"/>
      <c r="X537" s="49"/>
    </row>
    <row r="538" spans="3:24" ht="15">
      <c r="C538" s="49"/>
      <c r="E538" s="49"/>
      <c r="K538" s="49"/>
      <c r="X538" s="49"/>
    </row>
    <row r="539" spans="3:24" ht="15">
      <c r="C539" s="49"/>
      <c r="E539" s="49"/>
      <c r="K539" s="49"/>
      <c r="X539" s="49"/>
    </row>
    <row r="540" spans="3:24" ht="15">
      <c r="C540" s="49"/>
      <c r="E540" s="49"/>
      <c r="K540" s="49"/>
      <c r="X540" s="49"/>
    </row>
    <row r="541" spans="3:24" ht="15">
      <c r="C541" s="49"/>
      <c r="E541" s="49"/>
      <c r="K541" s="49"/>
      <c r="X541" s="49"/>
    </row>
    <row r="542" spans="3:24" ht="15">
      <c r="C542" s="49"/>
      <c r="E542" s="49"/>
      <c r="K542" s="49"/>
      <c r="X542" s="49"/>
    </row>
    <row r="543" spans="3:24" ht="15">
      <c r="C543" s="49"/>
      <c r="E543" s="49"/>
      <c r="K543" s="49"/>
      <c r="X543" s="49"/>
    </row>
    <row r="544" spans="3:24" ht="15">
      <c r="C544" s="49"/>
      <c r="E544" s="49"/>
      <c r="K544" s="49"/>
      <c r="X544" s="49"/>
    </row>
    <row r="545" spans="3:24" ht="15">
      <c r="C545" s="49"/>
      <c r="E545" s="49"/>
      <c r="K545" s="49"/>
      <c r="X545" s="49"/>
    </row>
    <row r="546" spans="3:24" ht="15">
      <c r="C546" s="49"/>
      <c r="E546" s="49"/>
      <c r="K546" s="49"/>
      <c r="X546" s="49"/>
    </row>
    <row r="547" spans="3:24" ht="15">
      <c r="C547" s="49"/>
      <c r="E547" s="49"/>
      <c r="K547" s="49"/>
      <c r="X547" s="49"/>
    </row>
    <row r="548" spans="3:24" ht="15">
      <c r="C548" s="49"/>
      <c r="E548" s="49"/>
      <c r="K548" s="49"/>
      <c r="X548" s="49"/>
    </row>
    <row r="549" spans="3:24" ht="15">
      <c r="C549" s="49"/>
      <c r="E549" s="49"/>
      <c r="K549" s="49"/>
      <c r="X549" s="49"/>
    </row>
    <row r="550" spans="3:24" ht="15">
      <c r="C550" s="49"/>
      <c r="E550" s="49"/>
      <c r="K550" s="49"/>
      <c r="X550" s="49"/>
    </row>
    <row r="551" spans="3:24" ht="15">
      <c r="C551" s="49"/>
      <c r="E551" s="49"/>
      <c r="K551" s="49"/>
      <c r="X551" s="49"/>
    </row>
    <row r="552" spans="3:24" ht="15">
      <c r="C552" s="49"/>
      <c r="E552" s="49"/>
      <c r="K552" s="49"/>
      <c r="X552" s="49"/>
    </row>
    <row r="553" spans="3:24" ht="15">
      <c r="C553" s="49"/>
      <c r="E553" s="49"/>
      <c r="K553" s="49"/>
      <c r="X553" s="49"/>
    </row>
    <row r="554" spans="3:24" ht="15">
      <c r="C554" s="49"/>
      <c r="E554" s="49"/>
      <c r="K554" s="49"/>
      <c r="X554" s="49"/>
    </row>
    <row r="555" spans="3:24" ht="15">
      <c r="C555" s="49"/>
      <c r="E555" s="49"/>
      <c r="K555" s="49"/>
      <c r="X555" s="49"/>
    </row>
    <row r="556" spans="3:24" ht="15">
      <c r="C556" s="49"/>
      <c r="E556" s="49"/>
      <c r="K556" s="49"/>
      <c r="X556" s="49"/>
    </row>
    <row r="557" spans="3:24" ht="15">
      <c r="C557" s="49"/>
      <c r="E557" s="49"/>
      <c r="K557" s="49"/>
      <c r="X557" s="49"/>
    </row>
    <row r="558" spans="3:24" ht="15">
      <c r="C558" s="49"/>
      <c r="E558" s="49"/>
      <c r="K558" s="49"/>
      <c r="X558" s="49"/>
    </row>
    <row r="559" spans="3:24" ht="15">
      <c r="C559" s="49"/>
      <c r="E559" s="49"/>
      <c r="K559" s="49"/>
      <c r="X559" s="49"/>
    </row>
    <row r="560" spans="3:24" ht="15">
      <c r="C560" s="49"/>
      <c r="E560" s="49"/>
      <c r="K560" s="49"/>
      <c r="X560" s="49"/>
    </row>
    <row r="561" spans="3:24" ht="15">
      <c r="C561" s="49"/>
      <c r="E561" s="49"/>
      <c r="K561" s="49"/>
      <c r="X561" s="49"/>
    </row>
    <row r="562" spans="3:24" ht="15">
      <c r="C562" s="49"/>
      <c r="E562" s="49"/>
      <c r="K562" s="49"/>
      <c r="X562" s="49"/>
    </row>
    <row r="563" spans="3:24" ht="15">
      <c r="C563" s="49"/>
      <c r="E563" s="49"/>
      <c r="K563" s="49"/>
      <c r="X563" s="49"/>
    </row>
    <row r="564" spans="3:24" ht="15">
      <c r="C564" s="49"/>
      <c r="E564" s="49"/>
      <c r="K564" s="49"/>
      <c r="X564" s="49"/>
    </row>
    <row r="565" spans="3:24" ht="15">
      <c r="C565" s="49"/>
      <c r="E565" s="49"/>
      <c r="K565" s="49"/>
      <c r="X565" s="49"/>
    </row>
    <row r="566" spans="3:24" ht="15">
      <c r="C566" s="49"/>
      <c r="E566" s="49"/>
      <c r="K566" s="49"/>
      <c r="X566" s="49"/>
    </row>
    <row r="567" spans="3:24" ht="15">
      <c r="C567" s="49"/>
      <c r="E567" s="49"/>
      <c r="K567" s="49"/>
      <c r="X567" s="49"/>
    </row>
    <row r="568" spans="3:24" ht="15">
      <c r="C568" s="49"/>
      <c r="E568" s="49"/>
      <c r="K568" s="49"/>
      <c r="X568" s="49"/>
    </row>
    <row r="569" spans="3:24" ht="15">
      <c r="C569" s="49"/>
      <c r="E569" s="49"/>
      <c r="K569" s="49"/>
      <c r="X569" s="49"/>
    </row>
    <row r="570" spans="3:24" ht="15">
      <c r="C570" s="49"/>
      <c r="E570" s="49"/>
      <c r="K570" s="49"/>
      <c r="X570" s="49"/>
    </row>
    <row r="571" spans="3:24" ht="15">
      <c r="C571" s="49"/>
      <c r="E571" s="49"/>
      <c r="K571" s="49"/>
      <c r="X571" s="49"/>
    </row>
    <row r="572" spans="3:24" ht="15">
      <c r="C572" s="49"/>
      <c r="E572" s="49"/>
      <c r="K572" s="49"/>
      <c r="X572" s="49"/>
    </row>
    <row r="573" spans="3:24" ht="15">
      <c r="C573" s="49"/>
      <c r="E573" s="49"/>
      <c r="K573" s="49"/>
      <c r="X573" s="49"/>
    </row>
    <row r="574" spans="3:24" ht="15">
      <c r="C574" s="49"/>
      <c r="E574" s="49"/>
      <c r="K574" s="49"/>
      <c r="X574" s="49"/>
    </row>
    <row r="575" spans="3:24" ht="15">
      <c r="C575" s="49"/>
      <c r="E575" s="49"/>
      <c r="K575" s="49"/>
      <c r="X575" s="49"/>
    </row>
    <row r="576" spans="3:24" ht="15">
      <c r="C576" s="49"/>
      <c r="E576" s="49"/>
      <c r="K576" s="49"/>
      <c r="X576" s="49"/>
    </row>
    <row r="577" spans="3:24" ht="15">
      <c r="C577" s="49"/>
      <c r="E577" s="49"/>
      <c r="K577" s="49"/>
      <c r="X577" s="49"/>
    </row>
    <row r="578" spans="3:24" ht="15">
      <c r="C578" s="49"/>
      <c r="E578" s="49"/>
      <c r="K578" s="49"/>
      <c r="X578" s="49"/>
    </row>
    <row r="579" spans="3:24" ht="15">
      <c r="C579" s="49"/>
      <c r="E579" s="49"/>
      <c r="K579" s="49"/>
      <c r="X579" s="49"/>
    </row>
    <row r="580" spans="3:24" ht="15">
      <c r="C580" s="49"/>
      <c r="E580" s="49"/>
      <c r="K580" s="49"/>
      <c r="X580" s="49"/>
    </row>
    <row r="581" spans="3:24" ht="15">
      <c r="C581" s="49"/>
      <c r="E581" s="49"/>
      <c r="K581" s="49"/>
      <c r="X581" s="49"/>
    </row>
    <row r="582" spans="3:24" ht="15">
      <c r="C582" s="49"/>
      <c r="E582" s="49"/>
      <c r="K582" s="49"/>
      <c r="X582" s="49"/>
    </row>
    <row r="583" spans="3:24" ht="15">
      <c r="C583" s="49"/>
      <c r="E583" s="49"/>
      <c r="K583" s="49"/>
      <c r="X583" s="49"/>
    </row>
    <row r="584" spans="3:24" ht="15">
      <c r="C584" s="49"/>
      <c r="E584" s="49"/>
      <c r="K584" s="49"/>
      <c r="X584" s="49"/>
    </row>
    <row r="585" spans="3:24" ht="15">
      <c r="C585" s="49"/>
      <c r="E585" s="49"/>
      <c r="K585" s="49"/>
      <c r="X585" s="49"/>
    </row>
    <row r="586" spans="3:24" ht="15">
      <c r="C586" s="49"/>
      <c r="E586" s="49"/>
      <c r="K586" s="49"/>
      <c r="X586" s="49"/>
    </row>
    <row r="587" spans="3:24" ht="15">
      <c r="C587" s="49"/>
      <c r="E587" s="49"/>
      <c r="K587" s="49"/>
      <c r="X587" s="49"/>
    </row>
    <row r="588" spans="3:24" ht="15">
      <c r="C588" s="49"/>
      <c r="E588" s="49"/>
      <c r="K588" s="49"/>
      <c r="X588" s="49"/>
    </row>
    <row r="589" spans="3:24" ht="15">
      <c r="C589" s="49"/>
      <c r="E589" s="49"/>
      <c r="K589" s="49"/>
      <c r="X589" s="49"/>
    </row>
    <row r="590" spans="3:24" ht="15">
      <c r="C590" s="49"/>
      <c r="E590" s="49"/>
      <c r="K590" s="49"/>
      <c r="X590" s="49"/>
    </row>
    <row r="591" spans="3:24" ht="15">
      <c r="C591" s="49"/>
      <c r="E591" s="49"/>
      <c r="K591" s="49"/>
      <c r="X591" s="49"/>
    </row>
    <row r="592" spans="3:24" ht="15">
      <c r="C592" s="49"/>
      <c r="E592" s="49"/>
      <c r="K592" s="49"/>
      <c r="X592" s="49"/>
    </row>
    <row r="593" spans="3:24" ht="15">
      <c r="C593" s="49"/>
      <c r="E593" s="49"/>
      <c r="K593" s="49"/>
      <c r="X593" s="49"/>
    </row>
    <row r="594" spans="3:24" ht="15">
      <c r="C594" s="49"/>
      <c r="E594" s="49"/>
      <c r="K594" s="49"/>
      <c r="X594" s="49"/>
    </row>
    <row r="595" spans="3:24" ht="15">
      <c r="C595" s="49"/>
      <c r="E595" s="49"/>
      <c r="K595" s="49"/>
      <c r="X595" s="49"/>
    </row>
    <row r="596" spans="3:24" ht="15">
      <c r="C596" s="49"/>
      <c r="E596" s="49"/>
      <c r="K596" s="49"/>
      <c r="X596" s="49"/>
    </row>
    <row r="597" spans="3:24" ht="15">
      <c r="C597" s="49"/>
      <c r="E597" s="49"/>
      <c r="K597" s="49"/>
      <c r="X597" s="49"/>
    </row>
    <row r="598" spans="3:24" ht="15">
      <c r="C598" s="49"/>
      <c r="E598" s="49"/>
      <c r="K598" s="49"/>
      <c r="X598" s="49"/>
    </row>
    <row r="599" spans="3:24" ht="15">
      <c r="C599" s="49"/>
      <c r="E599" s="49"/>
      <c r="K599" s="49"/>
      <c r="X599" s="49"/>
    </row>
    <row r="600" spans="3:24" ht="15">
      <c r="C600" s="49"/>
      <c r="E600" s="49"/>
      <c r="K600" s="49"/>
      <c r="X600" s="49"/>
    </row>
    <row r="601" spans="3:24" ht="15">
      <c r="C601" s="49"/>
      <c r="E601" s="49"/>
      <c r="K601" s="49"/>
      <c r="X601" s="49"/>
    </row>
    <row r="602" spans="3:24" ht="15">
      <c r="C602" s="49"/>
      <c r="E602" s="49"/>
      <c r="K602" s="49"/>
      <c r="X602" s="49"/>
    </row>
    <row r="603" spans="3:24" ht="15">
      <c r="C603" s="49"/>
      <c r="E603" s="49"/>
      <c r="K603" s="49"/>
      <c r="X603" s="49"/>
    </row>
    <row r="604" spans="3:24" ht="15">
      <c r="C604" s="49"/>
      <c r="E604" s="49"/>
      <c r="K604" s="49"/>
      <c r="X604" s="49"/>
    </row>
    <row r="605" spans="3:24" ht="15">
      <c r="C605" s="49"/>
      <c r="E605" s="49"/>
      <c r="K605" s="49"/>
      <c r="X605" s="49"/>
    </row>
    <row r="606" spans="3:24" ht="15">
      <c r="C606" s="49"/>
      <c r="E606" s="49"/>
      <c r="K606" s="49"/>
      <c r="X606" s="49"/>
    </row>
    <row r="607" spans="3:24" ht="15">
      <c r="C607" s="49"/>
      <c r="E607" s="49"/>
      <c r="K607" s="49"/>
      <c r="X607" s="49"/>
    </row>
    <row r="608" spans="3:24" ht="15">
      <c r="C608" s="49"/>
      <c r="E608" s="49"/>
      <c r="K608" s="49"/>
      <c r="X608" s="49"/>
    </row>
    <row r="609" spans="3:24" ht="15">
      <c r="C609" s="49"/>
      <c r="E609" s="49"/>
      <c r="K609" s="49"/>
      <c r="X609" s="49"/>
    </row>
    <row r="610" spans="3:24" ht="15">
      <c r="C610" s="49"/>
      <c r="E610" s="49"/>
      <c r="K610" s="49"/>
      <c r="X610" s="49"/>
    </row>
    <row r="611" spans="3:24" ht="15">
      <c r="C611" s="49"/>
      <c r="E611" s="49"/>
      <c r="K611" s="49"/>
      <c r="X611" s="49"/>
    </row>
    <row r="612" spans="3:24" ht="15">
      <c r="C612" s="49"/>
      <c r="E612" s="49"/>
      <c r="K612" s="49"/>
      <c r="X612" s="49"/>
    </row>
    <row r="613" spans="3:24" ht="15">
      <c r="C613" s="49"/>
      <c r="E613" s="49"/>
      <c r="K613" s="49"/>
      <c r="X613" s="49"/>
    </row>
    <row r="614" spans="3:24" ht="15">
      <c r="C614" s="49"/>
      <c r="E614" s="49"/>
      <c r="K614" s="49"/>
      <c r="X614" s="49"/>
    </row>
    <row r="615" spans="3:24" ht="15">
      <c r="C615" s="49"/>
      <c r="E615" s="49"/>
      <c r="K615" s="49"/>
      <c r="X615" s="49"/>
    </row>
    <row r="616" spans="3:24" ht="15">
      <c r="C616" s="49"/>
      <c r="E616" s="49"/>
      <c r="K616" s="49"/>
      <c r="X616" s="49"/>
    </row>
    <row r="617" spans="3:24" ht="15">
      <c r="C617" s="49"/>
      <c r="E617" s="49"/>
      <c r="K617" s="49"/>
      <c r="X617" s="49"/>
    </row>
    <row r="618" spans="3:24" ht="15">
      <c r="C618" s="49"/>
      <c r="E618" s="49"/>
      <c r="K618" s="49"/>
      <c r="X618" s="49"/>
    </row>
    <row r="619" spans="3:24" ht="15">
      <c r="C619" s="49"/>
      <c r="E619" s="49"/>
      <c r="K619" s="49"/>
      <c r="X619" s="49"/>
    </row>
    <row r="620" spans="3:24" ht="15">
      <c r="C620" s="49"/>
      <c r="E620" s="49"/>
      <c r="K620" s="49"/>
      <c r="X620" s="49"/>
    </row>
    <row r="621" spans="3:24" ht="15">
      <c r="C621" s="49"/>
      <c r="E621" s="49"/>
      <c r="K621" s="49"/>
      <c r="X621" s="49"/>
    </row>
    <row r="622" spans="3:24" ht="15">
      <c r="C622" s="49"/>
      <c r="E622" s="49"/>
      <c r="K622" s="49"/>
      <c r="X622" s="49"/>
    </row>
    <row r="623" spans="3:24" ht="15">
      <c r="C623" s="49"/>
      <c r="E623" s="49"/>
      <c r="K623" s="49"/>
      <c r="X623" s="49"/>
    </row>
    <row r="624" spans="3:24" ht="15">
      <c r="C624" s="49"/>
      <c r="E624" s="49"/>
      <c r="K624" s="49"/>
      <c r="X624" s="49"/>
    </row>
    <row r="625" spans="3:24" ht="15">
      <c r="C625" s="49"/>
      <c r="E625" s="49"/>
      <c r="K625" s="49"/>
      <c r="X625" s="49"/>
    </row>
    <row r="626" spans="3:24" ht="15">
      <c r="C626" s="49"/>
      <c r="E626" s="49"/>
      <c r="K626" s="49"/>
      <c r="X626" s="49"/>
    </row>
    <row r="627" spans="3:24" ht="15">
      <c r="C627" s="49"/>
      <c r="E627" s="49"/>
      <c r="K627" s="49"/>
      <c r="X627" s="49"/>
    </row>
    <row r="628" spans="3:24" ht="15">
      <c r="C628" s="49"/>
      <c r="E628" s="49"/>
      <c r="K628" s="49"/>
      <c r="X628" s="49"/>
    </row>
    <row r="629" spans="3:24" ht="15">
      <c r="C629" s="49"/>
      <c r="E629" s="49"/>
      <c r="K629" s="49"/>
      <c r="X629" s="49"/>
    </row>
    <row r="630" spans="3:24" ht="15">
      <c r="C630" s="49"/>
      <c r="E630" s="49"/>
      <c r="K630" s="49"/>
      <c r="X630" s="49"/>
    </row>
    <row r="631" spans="3:24" ht="15">
      <c r="C631" s="49"/>
      <c r="E631" s="49"/>
      <c r="K631" s="49"/>
      <c r="X631" s="49"/>
    </row>
    <row r="632" spans="3:24" ht="15">
      <c r="C632" s="49"/>
      <c r="E632" s="49"/>
      <c r="K632" s="49"/>
      <c r="X632" s="49"/>
    </row>
    <row r="633" spans="3:24" ht="15">
      <c r="C633" s="49"/>
      <c r="E633" s="49"/>
      <c r="K633" s="49"/>
      <c r="X633" s="49"/>
    </row>
    <row r="634" spans="3:24" ht="15">
      <c r="C634" s="49"/>
      <c r="E634" s="49"/>
      <c r="K634" s="49"/>
      <c r="X634" s="49"/>
    </row>
    <row r="635" spans="3:24" ht="15">
      <c r="C635" s="49"/>
      <c r="E635" s="49"/>
      <c r="K635" s="49"/>
      <c r="X635" s="49"/>
    </row>
    <row r="636" spans="3:24" ht="15">
      <c r="C636" s="49"/>
      <c r="E636" s="49"/>
      <c r="K636" s="49"/>
      <c r="X636" s="49"/>
    </row>
    <row r="637" spans="3:24" ht="15">
      <c r="C637" s="49"/>
      <c r="E637" s="49"/>
      <c r="K637" s="49"/>
      <c r="X637" s="49"/>
    </row>
    <row r="638" spans="3:24" ht="15">
      <c r="C638" s="49"/>
      <c r="E638" s="49"/>
      <c r="K638" s="49"/>
      <c r="X638" s="49"/>
    </row>
    <row r="639" spans="3:24" ht="15">
      <c r="C639" s="49"/>
      <c r="E639" s="49"/>
      <c r="K639" s="49"/>
      <c r="X639" s="49"/>
    </row>
    <row r="640" spans="3:24" ht="15">
      <c r="C640" s="49"/>
      <c r="E640" s="49"/>
      <c r="K640" s="49"/>
      <c r="X640" s="49"/>
    </row>
    <row r="641" spans="3:24" ht="15">
      <c r="C641" s="49"/>
      <c r="E641" s="49"/>
      <c r="K641" s="49"/>
      <c r="X641" s="49"/>
    </row>
    <row r="642" spans="3:24" ht="15">
      <c r="C642" s="49"/>
      <c r="E642" s="49"/>
      <c r="K642" s="49"/>
      <c r="X642" s="49"/>
    </row>
    <row r="643" spans="3:24" ht="15">
      <c r="C643" s="49"/>
      <c r="E643" s="49"/>
      <c r="K643" s="49"/>
      <c r="X643" s="49"/>
    </row>
    <row r="644" spans="3:24" ht="15">
      <c r="C644" s="49"/>
      <c r="E644" s="49"/>
      <c r="K644" s="49"/>
      <c r="X644" s="49"/>
    </row>
    <row r="645" spans="3:24" ht="15">
      <c r="C645" s="49"/>
      <c r="E645" s="49"/>
      <c r="K645" s="49"/>
      <c r="X645" s="49"/>
    </row>
    <row r="646" spans="3:24" ht="15">
      <c r="C646" s="49"/>
      <c r="E646" s="49"/>
      <c r="K646" s="49"/>
      <c r="X646" s="49"/>
    </row>
    <row r="647" spans="3:24" ht="15">
      <c r="C647" s="49"/>
      <c r="E647" s="49"/>
      <c r="K647" s="49"/>
      <c r="X647" s="49"/>
    </row>
    <row r="648" spans="3:24" ht="15">
      <c r="C648" s="49"/>
      <c r="E648" s="49"/>
      <c r="K648" s="49"/>
      <c r="X648" s="49"/>
    </row>
    <row r="649" spans="3:24" ht="15">
      <c r="C649" s="49"/>
      <c r="E649" s="49"/>
      <c r="K649" s="49"/>
      <c r="X649" s="49"/>
    </row>
    <row r="650" spans="3:24" ht="15">
      <c r="C650" s="49"/>
      <c r="E650" s="49"/>
      <c r="K650" s="49"/>
      <c r="X650" s="49"/>
    </row>
    <row r="651" spans="3:24" ht="15">
      <c r="C651" s="49"/>
      <c r="E651" s="49"/>
      <c r="K651" s="49"/>
      <c r="X651" s="49"/>
    </row>
    <row r="652" spans="3:24" ht="15">
      <c r="C652" s="49"/>
      <c r="E652" s="49"/>
      <c r="K652" s="49"/>
      <c r="X652" s="49"/>
    </row>
    <row r="653" spans="3:24" ht="15">
      <c r="C653" s="49"/>
      <c r="E653" s="49"/>
      <c r="K653" s="49"/>
      <c r="X653" s="49"/>
    </row>
    <row r="654" spans="3:24" ht="15">
      <c r="C654" s="49"/>
      <c r="E654" s="49"/>
      <c r="K654" s="49"/>
      <c r="X654" s="49"/>
    </row>
    <row r="655" spans="3:24" ht="15">
      <c r="C655" s="49"/>
      <c r="E655" s="49"/>
      <c r="K655" s="49"/>
      <c r="X655" s="49"/>
    </row>
    <row r="656" spans="3:24" ht="15">
      <c r="C656" s="49"/>
      <c r="E656" s="49"/>
      <c r="K656" s="49"/>
      <c r="X656" s="49"/>
    </row>
    <row r="657" spans="3:24" ht="15">
      <c r="C657" s="49"/>
      <c r="E657" s="49"/>
      <c r="K657" s="49"/>
      <c r="X657" s="49"/>
    </row>
    <row r="658" spans="3:24" ht="15">
      <c r="C658" s="49"/>
      <c r="E658" s="49"/>
      <c r="K658" s="49"/>
      <c r="X658" s="49"/>
    </row>
    <row r="659" spans="3:24" ht="15">
      <c r="C659" s="49"/>
      <c r="E659" s="49"/>
      <c r="K659" s="49"/>
      <c r="X659" s="49"/>
    </row>
    <row r="660" spans="3:24" ht="15">
      <c r="C660" s="49"/>
      <c r="E660" s="49"/>
      <c r="K660" s="49"/>
      <c r="X660" s="49"/>
    </row>
    <row r="661" spans="3:24" ht="15">
      <c r="C661" s="49"/>
      <c r="E661" s="49"/>
      <c r="K661" s="49"/>
      <c r="X661" s="49"/>
    </row>
    <row r="662" spans="3:24" ht="15">
      <c r="C662" s="49"/>
      <c r="E662" s="49"/>
      <c r="K662" s="49"/>
      <c r="X662" s="49"/>
    </row>
    <row r="663" spans="3:24" ht="15">
      <c r="C663" s="49"/>
      <c r="E663" s="49"/>
      <c r="K663" s="49"/>
      <c r="X663" s="49"/>
    </row>
    <row r="664" spans="3:24" ht="15">
      <c r="C664" s="49"/>
      <c r="E664" s="49"/>
      <c r="K664" s="49"/>
      <c r="X664" s="49"/>
    </row>
    <row r="665" spans="3:24" ht="15">
      <c r="C665" s="49"/>
      <c r="E665" s="49"/>
      <c r="K665" s="49"/>
      <c r="X665" s="49"/>
    </row>
    <row r="666" spans="3:24" ht="15">
      <c r="C666" s="49"/>
      <c r="E666" s="49"/>
      <c r="K666" s="49"/>
      <c r="X666" s="49"/>
    </row>
    <row r="667" spans="3:24" ht="15">
      <c r="C667" s="49"/>
      <c r="E667" s="49"/>
      <c r="K667" s="49"/>
      <c r="X667" s="49"/>
    </row>
    <row r="668" spans="3:24" ht="15">
      <c r="C668" s="49"/>
      <c r="E668" s="49"/>
      <c r="K668" s="49"/>
      <c r="X668" s="49"/>
    </row>
    <row r="669" spans="3:24" ht="15">
      <c r="C669" s="49"/>
      <c r="E669" s="49"/>
      <c r="K669" s="49"/>
      <c r="X669" s="49"/>
    </row>
    <row r="670" spans="3:24" ht="15">
      <c r="C670" s="49"/>
      <c r="E670" s="49"/>
      <c r="K670" s="49"/>
      <c r="X670" s="49"/>
    </row>
    <row r="671" spans="3:24" ht="15">
      <c r="C671" s="49"/>
      <c r="E671" s="49"/>
      <c r="K671" s="49"/>
      <c r="X671" s="49"/>
    </row>
    <row r="672" spans="3:24" ht="15">
      <c r="C672" s="49"/>
      <c r="E672" s="49"/>
      <c r="K672" s="49"/>
      <c r="X672" s="49"/>
    </row>
    <row r="673" spans="3:24" ht="15">
      <c r="C673" s="49"/>
      <c r="E673" s="49"/>
      <c r="K673" s="49"/>
      <c r="X673" s="49"/>
    </row>
    <row r="674" spans="3:24" ht="15">
      <c r="C674" s="49"/>
      <c r="E674" s="49"/>
      <c r="K674" s="49"/>
      <c r="X674" s="49"/>
    </row>
    <row r="675" spans="3:24" ht="15">
      <c r="C675" s="49"/>
      <c r="E675" s="49"/>
      <c r="K675" s="49"/>
      <c r="X675" s="49"/>
    </row>
    <row r="676" spans="3:24" ht="15">
      <c r="C676" s="49"/>
      <c r="E676" s="49"/>
      <c r="K676" s="49"/>
      <c r="X676" s="49"/>
    </row>
    <row r="677" spans="3:24" ht="15">
      <c r="C677" s="49"/>
      <c r="E677" s="49"/>
      <c r="K677" s="49"/>
      <c r="X677" s="49"/>
    </row>
    <row r="678" spans="3:24" ht="15">
      <c r="C678" s="49"/>
      <c r="E678" s="49"/>
      <c r="K678" s="49"/>
      <c r="X678" s="49"/>
    </row>
    <row r="679" spans="3:24" ht="15">
      <c r="C679" s="49"/>
      <c r="E679" s="49"/>
      <c r="K679" s="49"/>
      <c r="X679" s="49"/>
    </row>
    <row r="680" spans="3:24" ht="15">
      <c r="C680" s="49"/>
      <c r="E680" s="49"/>
      <c r="K680" s="49"/>
      <c r="X680" s="49"/>
    </row>
    <row r="681" spans="3:24" ht="15">
      <c r="C681" s="49"/>
      <c r="E681" s="49"/>
      <c r="K681" s="49"/>
      <c r="X681" s="49"/>
    </row>
    <row r="682" spans="3:24" ht="15">
      <c r="C682" s="49"/>
      <c r="E682" s="49"/>
      <c r="K682" s="49"/>
      <c r="X682" s="49"/>
    </row>
    <row r="683" spans="3:24" ht="15">
      <c r="C683" s="49"/>
      <c r="E683" s="49"/>
      <c r="K683" s="49"/>
      <c r="X683" s="49"/>
    </row>
    <row r="684" spans="3:24" ht="15">
      <c r="C684" s="49"/>
      <c r="E684" s="49"/>
      <c r="K684" s="49"/>
      <c r="X684" s="49"/>
    </row>
    <row r="685" spans="3:24" ht="15">
      <c r="C685" s="49"/>
      <c r="E685" s="49"/>
      <c r="K685" s="49"/>
      <c r="X685" s="49"/>
    </row>
    <row r="686" spans="3:24" ht="15">
      <c r="C686" s="49"/>
      <c r="E686" s="49"/>
      <c r="K686" s="49"/>
      <c r="X686" s="49"/>
    </row>
    <row r="687" spans="3:24" ht="15">
      <c r="C687" s="49"/>
      <c r="E687" s="49"/>
      <c r="K687" s="49"/>
      <c r="X687" s="49"/>
    </row>
    <row r="688" spans="3:24" ht="15">
      <c r="C688" s="49"/>
      <c r="E688" s="49"/>
      <c r="K688" s="49"/>
      <c r="X688" s="49"/>
    </row>
    <row r="689" spans="3:24" ht="15">
      <c r="C689" s="49"/>
      <c r="E689" s="49"/>
      <c r="K689" s="49"/>
      <c r="X689" s="49"/>
    </row>
    <row r="690" spans="3:24" ht="15">
      <c r="C690" s="49"/>
      <c r="E690" s="49"/>
      <c r="K690" s="49"/>
      <c r="X690" s="49"/>
    </row>
    <row r="691" spans="3:24" ht="15">
      <c r="C691" s="49"/>
      <c r="E691" s="49"/>
      <c r="K691" s="49"/>
      <c r="X691" s="49"/>
    </row>
    <row r="692" spans="3:24" ht="15">
      <c r="C692" s="49"/>
      <c r="E692" s="49"/>
      <c r="K692" s="49"/>
      <c r="X692" s="49"/>
    </row>
    <row r="693" spans="3:24" ht="15">
      <c r="C693" s="49"/>
      <c r="E693" s="49"/>
      <c r="K693" s="49"/>
      <c r="X693" s="49"/>
    </row>
    <row r="694" spans="3:24" ht="15">
      <c r="C694" s="49"/>
      <c r="E694" s="49"/>
      <c r="K694" s="49"/>
      <c r="X694" s="49"/>
    </row>
    <row r="695" spans="3:24" ht="15">
      <c r="C695" s="49"/>
      <c r="E695" s="49"/>
      <c r="K695" s="49"/>
      <c r="X695" s="49"/>
    </row>
    <row r="696" spans="3:24" ht="15">
      <c r="C696" s="49"/>
      <c r="E696" s="49"/>
      <c r="K696" s="49"/>
      <c r="X696" s="49"/>
    </row>
    <row r="697" spans="3:24" ht="15">
      <c r="C697" s="49"/>
      <c r="E697" s="49"/>
      <c r="K697" s="49"/>
      <c r="X697" s="49"/>
    </row>
    <row r="698" spans="3:24" ht="15">
      <c r="C698" s="49"/>
      <c r="E698" s="49"/>
      <c r="K698" s="49"/>
      <c r="X698" s="49"/>
    </row>
    <row r="699" spans="3:24" ht="15">
      <c r="C699" s="49"/>
      <c r="E699" s="49"/>
      <c r="K699" s="49"/>
      <c r="X699" s="49"/>
    </row>
    <row r="700" spans="3:24" ht="15">
      <c r="C700" s="49"/>
      <c r="E700" s="49"/>
      <c r="K700" s="49"/>
      <c r="X700" s="49"/>
    </row>
    <row r="701" spans="3:24" ht="15">
      <c r="C701" s="49"/>
      <c r="E701" s="49"/>
      <c r="K701" s="49"/>
      <c r="X701" s="49"/>
    </row>
    <row r="702" spans="3:24" ht="15">
      <c r="C702" s="49"/>
      <c r="E702" s="49"/>
      <c r="K702" s="49"/>
      <c r="X702" s="49"/>
    </row>
    <row r="703" spans="3:24" ht="15">
      <c r="C703" s="49"/>
      <c r="E703" s="49"/>
      <c r="K703" s="49"/>
      <c r="X703" s="49"/>
    </row>
    <row r="704" spans="3:24" ht="15">
      <c r="C704" s="49"/>
      <c r="E704" s="49"/>
      <c r="K704" s="49"/>
      <c r="X704" s="49"/>
    </row>
    <row r="705" spans="3:24" ht="15">
      <c r="C705" s="49"/>
      <c r="E705" s="49"/>
      <c r="K705" s="49"/>
      <c r="X705" s="49"/>
    </row>
    <row r="706" spans="3:24" ht="15">
      <c r="C706" s="49"/>
      <c r="E706" s="49"/>
      <c r="K706" s="49"/>
      <c r="X706" s="49"/>
    </row>
    <row r="707" spans="3:24" ht="15">
      <c r="C707" s="49"/>
      <c r="E707" s="49"/>
      <c r="K707" s="49"/>
      <c r="X707" s="49"/>
    </row>
    <row r="708" spans="3:24" ht="15">
      <c r="C708" s="49"/>
      <c r="E708" s="49"/>
      <c r="K708" s="49"/>
      <c r="X708" s="49"/>
    </row>
    <row r="709" spans="3:24" ht="15">
      <c r="C709" s="49"/>
      <c r="E709" s="49"/>
      <c r="K709" s="49"/>
      <c r="X709" s="49"/>
    </row>
    <row r="710" spans="3:24" ht="15">
      <c r="C710" s="49"/>
      <c r="E710" s="49"/>
      <c r="K710" s="49"/>
      <c r="X710" s="49"/>
    </row>
    <row r="711" spans="3:24" ht="15">
      <c r="C711" s="49"/>
      <c r="E711" s="49"/>
      <c r="K711" s="49"/>
      <c r="X711" s="49"/>
    </row>
    <row r="712" spans="3:24" ht="15">
      <c r="C712" s="49"/>
      <c r="E712" s="49"/>
      <c r="K712" s="49"/>
      <c r="X712" s="49"/>
    </row>
    <row r="713" spans="3:24" ht="15">
      <c r="C713" s="49"/>
      <c r="E713" s="49"/>
      <c r="K713" s="49"/>
      <c r="X713" s="49"/>
    </row>
    <row r="714" spans="3:24" ht="15">
      <c r="C714" s="49"/>
      <c r="E714" s="49"/>
      <c r="K714" s="49"/>
      <c r="X714" s="49"/>
    </row>
    <row r="715" spans="3:24" ht="15">
      <c r="C715" s="49"/>
      <c r="E715" s="49"/>
      <c r="K715" s="49"/>
      <c r="X715" s="49"/>
    </row>
    <row r="716" spans="3:24" ht="15">
      <c r="C716" s="49"/>
      <c r="E716" s="49"/>
      <c r="K716" s="49"/>
      <c r="X716" s="49"/>
    </row>
    <row r="717" spans="3:24" ht="15">
      <c r="C717" s="49"/>
      <c r="E717" s="49"/>
      <c r="K717" s="49"/>
      <c r="X717" s="49"/>
    </row>
    <row r="718" spans="3:24" ht="15">
      <c r="C718" s="49"/>
      <c r="E718" s="49"/>
      <c r="K718" s="49"/>
      <c r="X718" s="49"/>
    </row>
    <row r="719" spans="3:24" ht="15">
      <c r="C719" s="49"/>
      <c r="E719" s="49"/>
      <c r="K719" s="49"/>
      <c r="X719" s="49"/>
    </row>
    <row r="720" spans="3:24" ht="15">
      <c r="C720" s="49"/>
      <c r="E720" s="49"/>
      <c r="K720" s="49"/>
      <c r="X720" s="49"/>
    </row>
    <row r="721" spans="3:24" ht="15">
      <c r="C721" s="49"/>
      <c r="E721" s="49"/>
      <c r="K721" s="49"/>
      <c r="X721" s="49"/>
    </row>
    <row r="722" spans="3:24" ht="15">
      <c r="C722" s="49"/>
      <c r="E722" s="49"/>
      <c r="K722" s="49"/>
      <c r="X722" s="49"/>
    </row>
    <row r="723" spans="3:24" ht="15">
      <c r="C723" s="49"/>
      <c r="E723" s="49"/>
      <c r="K723" s="49"/>
      <c r="X723" s="49"/>
    </row>
    <row r="724" spans="3:24" ht="15">
      <c r="C724" s="49"/>
      <c r="E724" s="49"/>
      <c r="K724" s="49"/>
      <c r="X724" s="49"/>
    </row>
    <row r="725" spans="3:24" ht="15">
      <c r="C725" s="49"/>
      <c r="E725" s="49"/>
      <c r="K725" s="49"/>
      <c r="X725" s="49"/>
    </row>
    <row r="726" spans="3:24" ht="15">
      <c r="C726" s="49"/>
      <c r="E726" s="49"/>
      <c r="K726" s="49"/>
      <c r="X726" s="49"/>
    </row>
    <row r="727" spans="3:24" ht="15">
      <c r="C727" s="49"/>
      <c r="E727" s="49"/>
      <c r="K727" s="49"/>
      <c r="X727" s="49"/>
    </row>
    <row r="728" spans="3:24" ht="15">
      <c r="C728" s="49"/>
      <c r="E728" s="49"/>
      <c r="K728" s="49"/>
      <c r="X728" s="49"/>
    </row>
    <row r="729" spans="3:24" ht="15">
      <c r="C729" s="49"/>
      <c r="E729" s="49"/>
      <c r="K729" s="49"/>
      <c r="X729" s="49"/>
    </row>
    <row r="730" spans="3:24" ht="15">
      <c r="C730" s="49"/>
      <c r="E730" s="49"/>
      <c r="K730" s="49"/>
      <c r="X730" s="49"/>
    </row>
    <row r="731" spans="3:24" ht="15">
      <c r="C731" s="49"/>
      <c r="E731" s="49"/>
      <c r="K731" s="49"/>
      <c r="X731" s="49"/>
    </row>
    <row r="732" spans="3:24" ht="15">
      <c r="C732" s="49"/>
      <c r="E732" s="49"/>
      <c r="K732" s="49"/>
      <c r="X732" s="49"/>
    </row>
    <row r="733" spans="3:24" ht="15">
      <c r="C733" s="49"/>
      <c r="E733" s="49"/>
      <c r="K733" s="49"/>
      <c r="X733" s="49"/>
    </row>
    <row r="734" spans="3:24" ht="15">
      <c r="C734" s="49"/>
      <c r="E734" s="49"/>
      <c r="K734" s="49"/>
      <c r="X734" s="49"/>
    </row>
    <row r="735" spans="3:24" ht="15">
      <c r="C735" s="49"/>
      <c r="E735" s="49"/>
      <c r="K735" s="49"/>
      <c r="X735" s="49"/>
    </row>
    <row r="736" spans="3:24" ht="15">
      <c r="C736" s="49"/>
      <c r="E736" s="49"/>
      <c r="K736" s="49"/>
      <c r="X736" s="49"/>
    </row>
    <row r="737" spans="3:24" ht="15">
      <c r="C737" s="49"/>
      <c r="E737" s="49"/>
      <c r="K737" s="49"/>
      <c r="X737" s="49"/>
    </row>
    <row r="738" spans="3:24" ht="15">
      <c r="C738" s="49"/>
      <c r="E738" s="49"/>
      <c r="K738" s="49"/>
      <c r="X738" s="49"/>
    </row>
    <row r="739" spans="3:24" ht="15">
      <c r="C739" s="49"/>
      <c r="E739" s="49"/>
      <c r="K739" s="49"/>
      <c r="X739" s="49"/>
    </row>
    <row r="740" spans="3:24" ht="15">
      <c r="C740" s="49"/>
      <c r="E740" s="49"/>
      <c r="K740" s="49"/>
      <c r="X740" s="49"/>
    </row>
    <row r="741" spans="3:24" ht="15">
      <c r="C741" s="49"/>
      <c r="E741" s="49"/>
      <c r="K741" s="49"/>
      <c r="X741" s="49"/>
    </row>
    <row r="742" spans="3:24" ht="15">
      <c r="C742" s="49"/>
      <c r="E742" s="49"/>
      <c r="K742" s="49"/>
      <c r="X742" s="49"/>
    </row>
    <row r="743" spans="3:24" ht="15">
      <c r="C743" s="49"/>
      <c r="E743" s="49"/>
      <c r="K743" s="49"/>
      <c r="X743" s="49"/>
    </row>
    <row r="744" spans="3:24" ht="15">
      <c r="C744" s="49"/>
      <c r="E744" s="49"/>
      <c r="K744" s="49"/>
      <c r="X744" s="49"/>
    </row>
    <row r="745" spans="3:24" ht="15">
      <c r="C745" s="49"/>
      <c r="E745" s="49"/>
      <c r="K745" s="49"/>
      <c r="X745" s="49"/>
    </row>
    <row r="746" spans="3:24" ht="15">
      <c r="C746" s="49"/>
      <c r="E746" s="49"/>
      <c r="K746" s="49"/>
      <c r="X746" s="49"/>
    </row>
    <row r="747" spans="3:24" ht="15">
      <c r="C747" s="49"/>
      <c r="E747" s="49"/>
      <c r="K747" s="49"/>
      <c r="X747" s="49"/>
    </row>
    <row r="748" spans="3:24" ht="15">
      <c r="C748" s="49"/>
      <c r="E748" s="49"/>
      <c r="K748" s="49"/>
      <c r="X748" s="49"/>
    </row>
    <row r="749" spans="3:24" ht="15">
      <c r="C749" s="49"/>
      <c r="E749" s="49"/>
      <c r="K749" s="49"/>
      <c r="X749" s="49"/>
    </row>
    <row r="750" spans="3:24" ht="15">
      <c r="C750" s="49"/>
      <c r="E750" s="49"/>
      <c r="K750" s="49"/>
      <c r="X750" s="49"/>
    </row>
    <row r="751" spans="3:24" ht="15">
      <c r="C751" s="49"/>
      <c r="E751" s="49"/>
      <c r="K751" s="49"/>
      <c r="X751" s="49"/>
    </row>
    <row r="752" spans="3:24" ht="15">
      <c r="C752" s="49"/>
      <c r="E752" s="49"/>
      <c r="K752" s="49"/>
      <c r="X752" s="49"/>
    </row>
    <row r="753" spans="3:24" ht="15">
      <c r="C753" s="49"/>
      <c r="E753" s="49"/>
      <c r="K753" s="49"/>
      <c r="X753" s="49"/>
    </row>
    <row r="754" spans="3:24" ht="15">
      <c r="C754" s="49"/>
      <c r="E754" s="49"/>
      <c r="K754" s="49"/>
      <c r="X754" s="49"/>
    </row>
    <row r="755" spans="3:24" ht="15">
      <c r="C755" s="49"/>
      <c r="E755" s="49"/>
      <c r="K755" s="49"/>
      <c r="X755" s="49"/>
    </row>
    <row r="756" spans="3:24" ht="15">
      <c r="C756" s="49"/>
      <c r="E756" s="49"/>
      <c r="K756" s="49"/>
      <c r="X756" s="49"/>
    </row>
    <row r="757" spans="3:24" ht="15">
      <c r="C757" s="49"/>
      <c r="E757" s="49"/>
      <c r="K757" s="49"/>
      <c r="X757" s="49"/>
    </row>
    <row r="758" spans="3:24" ht="15">
      <c r="C758" s="49"/>
      <c r="E758" s="49"/>
      <c r="K758" s="49"/>
      <c r="X758" s="49"/>
    </row>
    <row r="759" spans="3:24" ht="15">
      <c r="C759" s="49"/>
      <c r="E759" s="49"/>
      <c r="K759" s="49"/>
      <c r="X759" s="49"/>
    </row>
    <row r="760" spans="3:24" ht="15">
      <c r="C760" s="49"/>
      <c r="E760" s="49"/>
      <c r="K760" s="49"/>
      <c r="X760" s="49"/>
    </row>
    <row r="761" spans="3:24" ht="15">
      <c r="C761" s="49"/>
      <c r="E761" s="49"/>
      <c r="K761" s="49"/>
      <c r="X761" s="49"/>
    </row>
    <row r="762" spans="3:24" ht="15">
      <c r="C762" s="49"/>
      <c r="E762" s="49"/>
      <c r="K762" s="49"/>
      <c r="X762" s="49"/>
    </row>
    <row r="763" spans="3:24" ht="15">
      <c r="C763" s="49"/>
      <c r="E763" s="49"/>
      <c r="K763" s="49"/>
      <c r="X763" s="49"/>
    </row>
    <row r="764" spans="3:24" ht="15">
      <c r="C764" s="49"/>
      <c r="E764" s="49"/>
      <c r="K764" s="49"/>
      <c r="X764" s="49"/>
    </row>
    <row r="765" spans="3:24" ht="15">
      <c r="C765" s="49"/>
      <c r="E765" s="49"/>
      <c r="K765" s="49"/>
      <c r="X765" s="49"/>
    </row>
    <row r="766" spans="3:24" ht="15">
      <c r="C766" s="49"/>
      <c r="E766" s="49"/>
      <c r="K766" s="49"/>
      <c r="X766" s="49"/>
    </row>
    <row r="767" spans="3:24" ht="15">
      <c r="C767" s="49"/>
      <c r="E767" s="49"/>
      <c r="K767" s="49"/>
      <c r="X767" s="49"/>
    </row>
    <row r="768" spans="3:24" ht="15">
      <c r="C768" s="49"/>
      <c r="E768" s="49"/>
      <c r="K768" s="49"/>
      <c r="X768" s="49"/>
    </row>
    <row r="769" spans="3:24" ht="15">
      <c r="C769" s="49"/>
      <c r="E769" s="49"/>
      <c r="K769" s="49"/>
      <c r="X769" s="49"/>
    </row>
    <row r="770" spans="3:24" ht="15">
      <c r="C770" s="49"/>
      <c r="E770" s="49"/>
      <c r="K770" s="49"/>
      <c r="X770" s="49"/>
    </row>
    <row r="771" spans="3:24" ht="15">
      <c r="C771" s="49"/>
      <c r="E771" s="49"/>
      <c r="K771" s="49"/>
      <c r="X771" s="49"/>
    </row>
    <row r="772" spans="3:24" ht="15">
      <c r="C772" s="49"/>
      <c r="E772" s="49"/>
      <c r="K772" s="49"/>
      <c r="X772" s="49"/>
    </row>
    <row r="773" spans="3:24" ht="15">
      <c r="C773" s="49"/>
      <c r="E773" s="49"/>
      <c r="K773" s="49"/>
      <c r="X773" s="49"/>
    </row>
    <row r="774" spans="3:24" ht="15">
      <c r="C774" s="49"/>
      <c r="E774" s="49"/>
      <c r="K774" s="49"/>
      <c r="X774" s="49"/>
    </row>
    <row r="775" spans="3:24" ht="15">
      <c r="C775" s="49"/>
      <c r="E775" s="49"/>
      <c r="K775" s="49"/>
      <c r="X775" s="49"/>
    </row>
    <row r="776" spans="3:24" ht="15">
      <c r="C776" s="49"/>
      <c r="E776" s="49"/>
      <c r="K776" s="49"/>
      <c r="X776" s="49"/>
    </row>
    <row r="777" spans="3:24" ht="15">
      <c r="C777" s="49"/>
      <c r="E777" s="49"/>
      <c r="K777" s="49"/>
      <c r="X777" s="49"/>
    </row>
    <row r="778" spans="3:24" ht="15">
      <c r="C778" s="49"/>
      <c r="E778" s="49"/>
      <c r="K778" s="49"/>
      <c r="X778" s="49"/>
    </row>
    <row r="779" spans="3:24" ht="15">
      <c r="C779" s="49"/>
      <c r="E779" s="49"/>
      <c r="K779" s="49"/>
      <c r="X779" s="49"/>
    </row>
    <row r="780" spans="3:24" ht="15">
      <c r="C780" s="49"/>
      <c r="E780" s="49"/>
      <c r="K780" s="49"/>
      <c r="X780" s="49"/>
    </row>
    <row r="781" spans="3:24" ht="15">
      <c r="C781" s="49"/>
      <c r="E781" s="49"/>
      <c r="K781" s="49"/>
      <c r="X781" s="49"/>
    </row>
    <row r="782" spans="3:24" ht="15">
      <c r="C782" s="49"/>
      <c r="E782" s="49"/>
      <c r="K782" s="49"/>
      <c r="X782" s="49"/>
    </row>
    <row r="783" spans="3:24" ht="15">
      <c r="C783" s="49"/>
      <c r="E783" s="49"/>
      <c r="K783" s="49"/>
      <c r="X783" s="49"/>
    </row>
    <row r="784" spans="3:24" ht="15">
      <c r="C784" s="49"/>
      <c r="E784" s="49"/>
      <c r="K784" s="49"/>
      <c r="X784" s="49"/>
    </row>
    <row r="785" spans="3:24" ht="15">
      <c r="C785" s="49"/>
      <c r="E785" s="49"/>
      <c r="K785" s="49"/>
      <c r="X785" s="49"/>
    </row>
    <row r="786" spans="3:24" ht="15">
      <c r="C786" s="49"/>
      <c r="E786" s="49"/>
      <c r="K786" s="49"/>
      <c r="X786" s="49"/>
    </row>
    <row r="787" spans="3:24" ht="15">
      <c r="C787" s="49"/>
      <c r="E787" s="49"/>
      <c r="K787" s="49"/>
      <c r="X787" s="49"/>
    </row>
    <row r="788" spans="3:24" ht="15">
      <c r="C788" s="49"/>
      <c r="E788" s="49"/>
      <c r="K788" s="49"/>
      <c r="X788" s="49"/>
    </row>
    <row r="789" spans="3:24" ht="15">
      <c r="C789" s="49"/>
      <c r="E789" s="49"/>
      <c r="K789" s="49"/>
      <c r="X789" s="49"/>
    </row>
    <row r="790" spans="3:24" ht="15">
      <c r="C790" s="49"/>
      <c r="E790" s="49"/>
      <c r="K790" s="49"/>
      <c r="X790" s="49"/>
    </row>
    <row r="791" spans="3:24" ht="15">
      <c r="C791" s="49"/>
      <c r="E791" s="49"/>
      <c r="K791" s="49"/>
      <c r="X791" s="49"/>
    </row>
    <row r="792" spans="3:24" ht="15">
      <c r="C792" s="49"/>
      <c r="E792" s="49"/>
      <c r="K792" s="49"/>
      <c r="X792" s="49"/>
    </row>
    <row r="793" spans="3:24" ht="15">
      <c r="C793" s="49"/>
      <c r="E793" s="49"/>
      <c r="K793" s="49"/>
      <c r="X793" s="49"/>
    </row>
    <row r="794" spans="3:24" ht="15">
      <c r="C794" s="49"/>
      <c r="E794" s="49"/>
      <c r="K794" s="49"/>
      <c r="X794" s="49"/>
    </row>
    <row r="795" spans="3:24" ht="15">
      <c r="C795" s="49"/>
      <c r="E795" s="49"/>
      <c r="K795" s="49"/>
      <c r="X795" s="49"/>
    </row>
    <row r="796" spans="3:24" ht="15">
      <c r="C796" s="49"/>
      <c r="E796" s="49"/>
      <c r="K796" s="49"/>
      <c r="X796" s="49"/>
    </row>
    <row r="797" spans="3:24" ht="15">
      <c r="C797" s="49"/>
      <c r="E797" s="49"/>
      <c r="K797" s="49"/>
      <c r="X797" s="49"/>
    </row>
    <row r="798" spans="3:24" ht="15">
      <c r="C798" s="49"/>
      <c r="E798" s="49"/>
      <c r="K798" s="49"/>
      <c r="X798" s="49"/>
    </row>
    <row r="799" spans="3:24" ht="15">
      <c r="C799" s="49"/>
      <c r="E799" s="49"/>
      <c r="K799" s="49"/>
      <c r="X799" s="49"/>
    </row>
    <row r="800" spans="3:24" ht="15">
      <c r="C800" s="49"/>
      <c r="E800" s="49"/>
      <c r="K800" s="49"/>
      <c r="X800" s="49"/>
    </row>
    <row r="801" spans="3:24" ht="15">
      <c r="C801" s="49"/>
      <c r="E801" s="49"/>
      <c r="K801" s="49"/>
      <c r="X801" s="49"/>
    </row>
    <row r="802" spans="3:24" ht="15">
      <c r="C802" s="49"/>
      <c r="E802" s="49"/>
      <c r="K802" s="49"/>
      <c r="X802" s="49"/>
    </row>
    <row r="803" spans="3:24" ht="15">
      <c r="C803" s="49"/>
      <c r="E803" s="49"/>
      <c r="K803" s="49"/>
      <c r="X803" s="49"/>
    </row>
    <row r="804" spans="3:24" ht="15">
      <c r="C804" s="49"/>
      <c r="E804" s="49"/>
      <c r="K804" s="49"/>
      <c r="X804" s="49"/>
    </row>
    <row r="805" spans="3:24" ht="15">
      <c r="C805" s="49"/>
      <c r="E805" s="49"/>
      <c r="K805" s="49"/>
      <c r="X805" s="49"/>
    </row>
    <row r="806" spans="3:24" ht="15">
      <c r="C806" s="49"/>
      <c r="E806" s="49"/>
      <c r="K806" s="49"/>
      <c r="X806" s="49"/>
    </row>
    <row r="807" spans="3:24" ht="15">
      <c r="C807" s="49"/>
      <c r="E807" s="49"/>
      <c r="K807" s="49"/>
      <c r="X807" s="49"/>
    </row>
    <row r="808" spans="3:24" ht="15">
      <c r="C808" s="49"/>
      <c r="E808" s="49"/>
      <c r="K808" s="49"/>
      <c r="X808" s="49"/>
    </row>
    <row r="809" spans="3:24" ht="15">
      <c r="C809" s="49"/>
      <c r="E809" s="49"/>
      <c r="K809" s="49"/>
      <c r="X809" s="49"/>
    </row>
    <row r="810" spans="3:24" ht="15">
      <c r="C810" s="49"/>
      <c r="E810" s="49"/>
      <c r="K810" s="49"/>
      <c r="X810" s="49"/>
    </row>
    <row r="811" spans="3:24" ht="15">
      <c r="C811" s="49"/>
      <c r="E811" s="49"/>
      <c r="K811" s="49"/>
      <c r="X811" s="49"/>
    </row>
    <row r="812" spans="3:24" ht="15">
      <c r="C812" s="49"/>
      <c r="E812" s="49"/>
      <c r="K812" s="49"/>
      <c r="X812" s="49"/>
    </row>
    <row r="813" spans="3:24" ht="15">
      <c r="C813" s="49"/>
      <c r="E813" s="49"/>
      <c r="K813" s="49"/>
      <c r="X813" s="49"/>
    </row>
    <row r="814" spans="3:24" ht="15">
      <c r="C814" s="49"/>
      <c r="E814" s="49"/>
      <c r="K814" s="49"/>
      <c r="X814" s="49"/>
    </row>
    <row r="815" spans="3:24" ht="15">
      <c r="C815" s="49"/>
      <c r="E815" s="49"/>
      <c r="K815" s="49"/>
      <c r="X815" s="49"/>
    </row>
    <row r="816" spans="3:24" ht="15">
      <c r="C816" s="49"/>
      <c r="E816" s="49"/>
      <c r="K816" s="49"/>
      <c r="X816" s="49"/>
    </row>
    <row r="817" spans="3:24" ht="15">
      <c r="C817" s="49"/>
      <c r="E817" s="49"/>
      <c r="K817" s="49"/>
      <c r="X817" s="49"/>
    </row>
    <row r="818" spans="3:24" ht="15">
      <c r="C818" s="49"/>
      <c r="E818" s="49"/>
      <c r="K818" s="49"/>
      <c r="X818" s="49"/>
    </row>
    <row r="819" spans="3:24" ht="15">
      <c r="C819" s="49"/>
      <c r="E819" s="49"/>
      <c r="K819" s="49"/>
      <c r="X819" s="49"/>
    </row>
    <row r="820" spans="3:24" ht="15">
      <c r="C820" s="49"/>
      <c r="E820" s="49"/>
      <c r="K820" s="49"/>
      <c r="X820" s="49"/>
    </row>
    <row r="821" spans="3:24" ht="15">
      <c r="C821" s="49"/>
      <c r="E821" s="49"/>
      <c r="K821" s="49"/>
      <c r="X821" s="49"/>
    </row>
    <row r="822" spans="3:24" ht="15">
      <c r="C822" s="49"/>
      <c r="E822" s="49"/>
      <c r="K822" s="49"/>
      <c r="X822" s="49"/>
    </row>
    <row r="823" spans="3:24" ht="15">
      <c r="C823" s="49"/>
      <c r="E823" s="49"/>
      <c r="K823" s="49"/>
      <c r="X823" s="49"/>
    </row>
    <row r="824" spans="3:24" ht="15">
      <c r="C824" s="49"/>
      <c r="E824" s="49"/>
      <c r="K824" s="49"/>
      <c r="X824" s="49"/>
    </row>
    <row r="825" spans="3:24" ht="15">
      <c r="C825" s="49"/>
      <c r="E825" s="49"/>
      <c r="K825" s="49"/>
      <c r="X825" s="49"/>
    </row>
    <row r="826" spans="3:24" ht="15">
      <c r="C826" s="49"/>
      <c r="E826" s="49"/>
      <c r="K826" s="49"/>
      <c r="X826" s="49"/>
    </row>
    <row r="827" spans="3:24" ht="15">
      <c r="C827" s="49"/>
      <c r="E827" s="49"/>
      <c r="K827" s="49"/>
      <c r="X827" s="49"/>
    </row>
    <row r="828" spans="3:24" ht="15">
      <c r="C828" s="49"/>
      <c r="E828" s="49"/>
      <c r="K828" s="49"/>
      <c r="X828" s="49"/>
    </row>
    <row r="829" spans="3:24" ht="15">
      <c r="C829" s="49"/>
      <c r="E829" s="49"/>
      <c r="K829" s="49"/>
      <c r="X829" s="49"/>
    </row>
    <row r="830" spans="3:24" ht="15">
      <c r="C830" s="49"/>
      <c r="E830" s="49"/>
      <c r="K830" s="49"/>
      <c r="X830" s="49"/>
    </row>
    <row r="831" spans="3:24" ht="15">
      <c r="C831" s="49"/>
      <c r="E831" s="49"/>
      <c r="K831" s="49"/>
      <c r="X831" s="49"/>
    </row>
    <row r="832" spans="3:24" ht="15">
      <c r="C832" s="49"/>
      <c r="E832" s="49"/>
      <c r="K832" s="49"/>
      <c r="X832" s="49"/>
    </row>
    <row r="833" spans="3:24" ht="15">
      <c r="C833" s="49"/>
      <c r="E833" s="49"/>
      <c r="K833" s="49"/>
      <c r="X833" s="49"/>
    </row>
    <row r="834" spans="3:24" ht="15">
      <c r="C834" s="49"/>
      <c r="E834" s="49"/>
      <c r="K834" s="49"/>
      <c r="X834" s="49"/>
    </row>
    <row r="835" spans="3:24" ht="15">
      <c r="C835" s="49"/>
      <c r="E835" s="49"/>
      <c r="K835" s="49"/>
      <c r="X835" s="49"/>
    </row>
    <row r="836" spans="3:24" ht="15">
      <c r="C836" s="49"/>
      <c r="E836" s="49"/>
      <c r="K836" s="49"/>
      <c r="X836" s="49"/>
    </row>
    <row r="837" spans="3:24" ht="15">
      <c r="C837" s="49"/>
      <c r="E837" s="49"/>
      <c r="K837" s="49"/>
      <c r="X837" s="49"/>
    </row>
    <row r="838" spans="3:24" ht="15">
      <c r="C838" s="49"/>
      <c r="E838" s="49"/>
      <c r="K838" s="49"/>
      <c r="X838" s="49"/>
    </row>
    <row r="839" spans="3:24" ht="15">
      <c r="C839" s="49"/>
      <c r="E839" s="49"/>
      <c r="K839" s="49"/>
      <c r="X839" s="49"/>
    </row>
    <row r="840" spans="3:24" ht="15">
      <c r="C840" s="49"/>
      <c r="E840" s="49"/>
      <c r="K840" s="49"/>
      <c r="X840" s="49"/>
    </row>
    <row r="841" spans="3:24" ht="15">
      <c r="C841" s="49"/>
      <c r="E841" s="49"/>
      <c r="K841" s="49"/>
      <c r="X841" s="49"/>
    </row>
    <row r="842" spans="3:24" ht="15">
      <c r="C842" s="49"/>
      <c r="E842" s="49"/>
      <c r="K842" s="49"/>
      <c r="X842" s="49"/>
    </row>
    <row r="843" spans="3:24" ht="15">
      <c r="C843" s="49"/>
      <c r="E843" s="49"/>
      <c r="K843" s="49"/>
      <c r="X843" s="49"/>
    </row>
    <row r="844" spans="3:24" ht="15">
      <c r="C844" s="49"/>
      <c r="E844" s="49"/>
      <c r="K844" s="49"/>
      <c r="X844" s="49"/>
    </row>
    <row r="845" spans="3:24" ht="15">
      <c r="C845" s="49"/>
      <c r="E845" s="49"/>
      <c r="K845" s="49"/>
      <c r="X845" s="49"/>
    </row>
    <row r="846" spans="3:24" ht="15">
      <c r="C846" s="49"/>
      <c r="E846" s="49"/>
      <c r="K846" s="49"/>
      <c r="X846" s="49"/>
    </row>
    <row r="847" spans="3:24" ht="15">
      <c r="C847" s="49"/>
      <c r="E847" s="49"/>
      <c r="K847" s="49"/>
      <c r="X847" s="49"/>
    </row>
    <row r="848" spans="3:24" ht="15">
      <c r="C848" s="49"/>
      <c r="E848" s="49"/>
      <c r="K848" s="49"/>
      <c r="X848" s="49"/>
    </row>
    <row r="849" spans="3:24" ht="15">
      <c r="C849" s="49"/>
      <c r="E849" s="49"/>
      <c r="K849" s="49"/>
      <c r="X849" s="49"/>
    </row>
    <row r="850" spans="3:24" ht="15">
      <c r="C850" s="49"/>
      <c r="E850" s="49"/>
      <c r="K850" s="49"/>
      <c r="X850" s="49"/>
    </row>
    <row r="851" spans="3:24" ht="15">
      <c r="C851" s="49"/>
      <c r="E851" s="49"/>
      <c r="K851" s="49"/>
      <c r="X851" s="49"/>
    </row>
    <row r="852" spans="3:24" ht="15">
      <c r="C852" s="49"/>
      <c r="E852" s="49"/>
      <c r="K852" s="49"/>
      <c r="X852" s="49"/>
    </row>
    <row r="853" spans="3:24" ht="15">
      <c r="C853" s="49"/>
      <c r="E853" s="49"/>
      <c r="K853" s="49"/>
      <c r="X853" s="49"/>
    </row>
    <row r="854" spans="3:24" ht="15">
      <c r="C854" s="49"/>
      <c r="E854" s="49"/>
      <c r="K854" s="49"/>
      <c r="X854" s="49"/>
    </row>
    <row r="855" spans="3:24" ht="15">
      <c r="C855" s="49"/>
      <c r="E855" s="49"/>
      <c r="K855" s="49"/>
      <c r="X855" s="49"/>
    </row>
    <row r="856" spans="3:24" ht="15">
      <c r="C856" s="49"/>
      <c r="E856" s="49"/>
      <c r="K856" s="49"/>
      <c r="X856" s="49"/>
    </row>
    <row r="857" spans="3:24" ht="15">
      <c r="C857" s="49"/>
      <c r="E857" s="49"/>
      <c r="K857" s="49"/>
      <c r="X857" s="49"/>
    </row>
    <row r="858" spans="3:24" ht="15">
      <c r="C858" s="49"/>
      <c r="E858" s="49"/>
      <c r="K858" s="49"/>
      <c r="X858" s="49"/>
    </row>
    <row r="859" spans="3:24" ht="15">
      <c r="C859" s="49"/>
      <c r="E859" s="49"/>
      <c r="K859" s="49"/>
      <c r="X859" s="49"/>
    </row>
    <row r="860" spans="3:24" ht="15">
      <c r="C860" s="49"/>
      <c r="E860" s="49"/>
      <c r="K860" s="49"/>
      <c r="X860" s="49"/>
    </row>
    <row r="861" spans="3:24" ht="15">
      <c r="C861" s="49"/>
      <c r="E861" s="49"/>
      <c r="K861" s="49"/>
      <c r="X861" s="49"/>
    </row>
    <row r="862" spans="3:24" ht="15">
      <c r="C862" s="49"/>
      <c r="E862" s="49"/>
      <c r="K862" s="49"/>
      <c r="X862" s="49"/>
    </row>
    <row r="863" spans="3:24" ht="15">
      <c r="C863" s="49"/>
      <c r="E863" s="49"/>
      <c r="K863" s="49"/>
      <c r="X863" s="49"/>
    </row>
    <row r="864" spans="3:24" ht="15">
      <c r="C864" s="49"/>
      <c r="E864" s="49"/>
      <c r="K864" s="49"/>
      <c r="X864" s="49"/>
    </row>
    <row r="865" spans="3:24" ht="15">
      <c r="C865" s="49"/>
      <c r="E865" s="49"/>
      <c r="K865" s="49"/>
      <c r="X865" s="49"/>
    </row>
    <row r="866" spans="3:24" ht="15">
      <c r="C866" s="49"/>
      <c r="E866" s="49"/>
      <c r="K866" s="49"/>
      <c r="X866" s="49"/>
    </row>
    <row r="867" spans="3:24" ht="15">
      <c r="C867" s="49"/>
      <c r="E867" s="49"/>
      <c r="K867" s="49"/>
      <c r="X867" s="49"/>
    </row>
    <row r="868" spans="3:24" ht="15">
      <c r="C868" s="49"/>
      <c r="E868" s="49"/>
      <c r="K868" s="49"/>
      <c r="X868" s="49"/>
    </row>
    <row r="869" spans="3:24" ht="15">
      <c r="C869" s="49"/>
      <c r="E869" s="49"/>
      <c r="K869" s="49"/>
      <c r="X869" s="49"/>
    </row>
    <row r="870" spans="3:24" ht="15">
      <c r="C870" s="49"/>
      <c r="E870" s="49"/>
      <c r="K870" s="49"/>
      <c r="X870" s="49"/>
    </row>
    <row r="871" spans="3:24" ht="15">
      <c r="C871" s="49"/>
      <c r="E871" s="49"/>
      <c r="K871" s="49"/>
      <c r="X871" s="49"/>
    </row>
    <row r="872" spans="3:24" ht="15">
      <c r="C872" s="49"/>
      <c r="E872" s="49"/>
      <c r="K872" s="49"/>
      <c r="X872" s="49"/>
    </row>
    <row r="873" spans="3:24" ht="15">
      <c r="C873" s="49"/>
      <c r="E873" s="49"/>
      <c r="K873" s="49"/>
      <c r="X873" s="49"/>
    </row>
    <row r="874" spans="3:24" ht="15">
      <c r="C874" s="49"/>
      <c r="E874" s="49"/>
      <c r="K874" s="49"/>
      <c r="X874" s="49"/>
    </row>
    <row r="875" spans="3:24" ht="15">
      <c r="C875" s="49"/>
      <c r="E875" s="49"/>
      <c r="K875" s="49"/>
      <c r="X875" s="49"/>
    </row>
    <row r="876" spans="3:24" ht="15">
      <c r="C876" s="49"/>
      <c r="E876" s="49"/>
      <c r="K876" s="49"/>
      <c r="X876" s="49"/>
    </row>
    <row r="877" spans="3:24" ht="15">
      <c r="C877" s="49"/>
      <c r="E877" s="49"/>
      <c r="K877" s="49"/>
      <c r="X877" s="49"/>
    </row>
    <row r="878" spans="3:24" ht="15">
      <c r="C878" s="49"/>
      <c r="E878" s="49"/>
      <c r="K878" s="49"/>
      <c r="X878" s="49"/>
    </row>
    <row r="879" spans="3:24" ht="15">
      <c r="C879" s="49"/>
      <c r="E879" s="49"/>
      <c r="K879" s="49"/>
      <c r="X879" s="49"/>
    </row>
    <row r="880" spans="3:24" ht="15">
      <c r="C880" s="49"/>
      <c r="E880" s="49"/>
      <c r="K880" s="49"/>
      <c r="X880" s="49"/>
    </row>
    <row r="881" spans="3:24" ht="15">
      <c r="C881" s="49"/>
      <c r="E881" s="49"/>
      <c r="K881" s="49"/>
      <c r="X881" s="49"/>
    </row>
    <row r="882" spans="3:24" ht="15">
      <c r="C882" s="49"/>
      <c r="E882" s="49"/>
      <c r="K882" s="49"/>
      <c r="X882" s="49"/>
    </row>
    <row r="883" spans="3:24" ht="15">
      <c r="C883" s="49"/>
      <c r="E883" s="49"/>
      <c r="K883" s="49"/>
      <c r="X883" s="49"/>
    </row>
    <row r="884" spans="3:24" ht="15">
      <c r="C884" s="49"/>
      <c r="E884" s="49"/>
      <c r="K884" s="49"/>
      <c r="X884" s="49"/>
    </row>
    <row r="885" spans="3:24" ht="15">
      <c r="C885" s="49"/>
      <c r="E885" s="49"/>
      <c r="K885" s="49"/>
      <c r="X885" s="49"/>
    </row>
    <row r="886" spans="3:24" ht="15">
      <c r="C886" s="49"/>
      <c r="E886" s="49"/>
      <c r="K886" s="49"/>
      <c r="X886" s="49"/>
    </row>
    <row r="887" spans="3:24" ht="15">
      <c r="C887" s="49"/>
      <c r="E887" s="49"/>
      <c r="K887" s="49"/>
      <c r="X887" s="49"/>
    </row>
    <row r="888" spans="3:24" ht="15">
      <c r="C888" s="49"/>
      <c r="E888" s="49"/>
      <c r="K888" s="49"/>
      <c r="X888" s="49"/>
    </row>
    <row r="889" spans="3:24" ht="15">
      <c r="C889" s="49"/>
      <c r="E889" s="49"/>
      <c r="K889" s="49"/>
      <c r="X889" s="49"/>
    </row>
    <row r="890" spans="3:24" ht="15">
      <c r="C890" s="49"/>
      <c r="E890" s="49"/>
      <c r="K890" s="49"/>
      <c r="X890" s="49"/>
    </row>
    <row r="891" spans="3:24" ht="15">
      <c r="C891" s="49"/>
      <c r="E891" s="49"/>
      <c r="K891" s="49"/>
      <c r="X891" s="49"/>
    </row>
    <row r="892" spans="3:24" ht="15">
      <c r="C892" s="49"/>
      <c r="E892" s="49"/>
      <c r="K892" s="49"/>
      <c r="X892" s="49"/>
    </row>
    <row r="893" spans="3:24" ht="15">
      <c r="C893" s="49"/>
      <c r="E893" s="49"/>
      <c r="K893" s="49"/>
      <c r="X893" s="49"/>
    </row>
    <row r="894" spans="3:24" ht="15">
      <c r="C894" s="49"/>
      <c r="E894" s="49"/>
      <c r="K894" s="49"/>
      <c r="X894" s="49"/>
    </row>
    <row r="895" spans="3:24" ht="15">
      <c r="C895" s="49"/>
      <c r="E895" s="49"/>
      <c r="K895" s="49"/>
      <c r="X895" s="49"/>
    </row>
    <row r="896" spans="3:24" ht="15">
      <c r="C896" s="49"/>
      <c r="E896" s="49"/>
      <c r="K896" s="49"/>
      <c r="X896" s="49"/>
    </row>
    <row r="897" spans="3:24" ht="15">
      <c r="C897" s="49"/>
      <c r="E897" s="49"/>
      <c r="K897" s="49"/>
      <c r="X897" s="49"/>
    </row>
    <row r="898" spans="3:24" ht="15">
      <c r="C898" s="49"/>
      <c r="E898" s="49"/>
      <c r="K898" s="49"/>
      <c r="X898" s="49"/>
    </row>
    <row r="899" spans="3:24" ht="15">
      <c r="C899" s="49"/>
      <c r="E899" s="49"/>
      <c r="K899" s="49"/>
      <c r="X899" s="49"/>
    </row>
    <row r="900" spans="3:24" ht="15">
      <c r="C900" s="49"/>
      <c r="E900" s="49"/>
      <c r="K900" s="49"/>
      <c r="X900" s="49"/>
    </row>
    <row r="901" spans="3:24" ht="15">
      <c r="C901" s="49"/>
      <c r="E901" s="49"/>
      <c r="K901" s="49"/>
      <c r="X901" s="49"/>
    </row>
    <row r="902" spans="3:24" ht="15">
      <c r="C902" s="49"/>
      <c r="E902" s="49"/>
      <c r="K902" s="49"/>
      <c r="X902" s="49"/>
    </row>
    <row r="903" spans="3:24" ht="15">
      <c r="C903" s="49"/>
      <c r="E903" s="49"/>
      <c r="K903" s="49"/>
      <c r="X903" s="49"/>
    </row>
    <row r="904" spans="3:24" ht="15">
      <c r="C904" s="49"/>
      <c r="E904" s="49"/>
      <c r="K904" s="49"/>
      <c r="X904" s="49"/>
    </row>
    <row r="905" spans="3:24" ht="15">
      <c r="C905" s="49"/>
      <c r="E905" s="49"/>
      <c r="K905" s="49"/>
      <c r="X905" s="49"/>
    </row>
    <row r="906" spans="3:24" ht="15">
      <c r="C906" s="49"/>
      <c r="E906" s="49"/>
      <c r="K906" s="49"/>
      <c r="X906" s="49"/>
    </row>
    <row r="907" spans="3:24" ht="15">
      <c r="C907" s="49"/>
      <c r="E907" s="49"/>
      <c r="K907" s="49"/>
      <c r="X907" s="49"/>
    </row>
    <row r="908" spans="3:24" ht="15">
      <c r="C908" s="49"/>
      <c r="E908" s="49"/>
      <c r="K908" s="49"/>
      <c r="X908" s="49"/>
    </row>
    <row r="909" spans="3:24" ht="15">
      <c r="C909" s="49"/>
      <c r="E909" s="49"/>
      <c r="K909" s="49"/>
      <c r="X909" s="49"/>
    </row>
    <row r="910" spans="3:24" ht="15">
      <c r="C910" s="49"/>
      <c r="E910" s="49"/>
      <c r="K910" s="49"/>
      <c r="X910" s="49"/>
    </row>
    <row r="911" spans="3:24" ht="15">
      <c r="C911" s="49"/>
      <c r="E911" s="49"/>
      <c r="K911" s="49"/>
      <c r="X911" s="49"/>
    </row>
    <row r="912" spans="3:24" ht="15">
      <c r="C912" s="49"/>
      <c r="E912" s="49"/>
      <c r="K912" s="49"/>
      <c r="X912" s="49"/>
    </row>
    <row r="913" spans="3:24" ht="15">
      <c r="C913" s="49"/>
      <c r="E913" s="49"/>
      <c r="K913" s="49"/>
      <c r="X913" s="49"/>
    </row>
    <row r="914" spans="3:24" ht="15">
      <c r="C914" s="49"/>
      <c r="E914" s="49"/>
      <c r="K914" s="49"/>
      <c r="X914" s="49"/>
    </row>
    <row r="915" spans="3:24" ht="15">
      <c r="C915" s="49"/>
      <c r="E915" s="49"/>
      <c r="K915" s="49"/>
      <c r="X915" s="49"/>
    </row>
    <row r="916" spans="3:24" ht="15">
      <c r="C916" s="49"/>
      <c r="E916" s="49"/>
      <c r="K916" s="49"/>
      <c r="X916" s="49"/>
    </row>
    <row r="917" spans="3:24" ht="15">
      <c r="C917" s="49"/>
      <c r="E917" s="49"/>
      <c r="K917" s="49"/>
      <c r="X917" s="49"/>
    </row>
    <row r="918" spans="3:24" ht="15">
      <c r="C918" s="49"/>
      <c r="E918" s="49"/>
      <c r="K918" s="49"/>
      <c r="X918" s="49"/>
    </row>
    <row r="919" spans="3:24" ht="15">
      <c r="C919" s="49"/>
      <c r="E919" s="49"/>
      <c r="K919" s="49"/>
      <c r="X919" s="49"/>
    </row>
    <row r="920" spans="3:24" ht="15">
      <c r="C920" s="49"/>
      <c r="E920" s="49"/>
      <c r="K920" s="49"/>
      <c r="X920" s="49"/>
    </row>
    <row r="921" spans="3:24" ht="15">
      <c r="C921" s="49"/>
      <c r="E921" s="49"/>
      <c r="K921" s="49"/>
      <c r="X921" s="49"/>
    </row>
    <row r="922" spans="3:24" ht="15">
      <c r="C922" s="49"/>
      <c r="E922" s="49"/>
      <c r="K922" s="49"/>
      <c r="X922" s="49"/>
    </row>
    <row r="923" spans="3:24" ht="15">
      <c r="C923" s="49"/>
      <c r="E923" s="49"/>
      <c r="K923" s="49"/>
      <c r="X923" s="49"/>
    </row>
    <row r="924" spans="3:24" ht="15">
      <c r="C924" s="49"/>
      <c r="E924" s="49"/>
      <c r="K924" s="49"/>
      <c r="X924" s="49"/>
    </row>
    <row r="925" spans="3:24" ht="15">
      <c r="C925" s="49"/>
      <c r="E925" s="49"/>
      <c r="K925" s="49"/>
      <c r="X925" s="49"/>
    </row>
    <row r="926" spans="3:24" ht="15">
      <c r="C926" s="49"/>
      <c r="E926" s="49"/>
      <c r="K926" s="49"/>
      <c r="X926" s="49"/>
    </row>
    <row r="927" spans="3:24" ht="15">
      <c r="C927" s="49"/>
      <c r="E927" s="49"/>
      <c r="K927" s="49"/>
      <c r="X927" s="49"/>
    </row>
    <row r="928" spans="3:24" ht="15">
      <c r="C928" s="49"/>
      <c r="E928" s="49"/>
      <c r="K928" s="49"/>
      <c r="X928" s="49"/>
    </row>
    <row r="929" spans="3:24" ht="15">
      <c r="C929" s="49"/>
      <c r="E929" s="49"/>
      <c r="K929" s="49"/>
      <c r="X929" s="49"/>
    </row>
    <row r="930" spans="3:24" ht="15">
      <c r="C930" s="49"/>
      <c r="E930" s="49"/>
      <c r="K930" s="49"/>
      <c r="X930" s="49"/>
    </row>
    <row r="931" spans="3:24" ht="15">
      <c r="C931" s="49"/>
      <c r="E931" s="49"/>
      <c r="K931" s="49"/>
      <c r="X931" s="49"/>
    </row>
    <row r="932" spans="3:24" ht="15">
      <c r="C932" s="49"/>
      <c r="E932" s="49"/>
      <c r="K932" s="49"/>
      <c r="X932" s="49"/>
    </row>
    <row r="933" spans="3:24" ht="15">
      <c r="C933" s="49"/>
      <c r="E933" s="49"/>
      <c r="K933" s="49"/>
      <c r="X933" s="49"/>
    </row>
    <row r="934" spans="3:24" ht="15">
      <c r="C934" s="49"/>
      <c r="E934" s="49"/>
      <c r="K934" s="49"/>
      <c r="X934" s="49"/>
    </row>
    <row r="935" spans="3:24" ht="15">
      <c r="C935" s="49"/>
      <c r="E935" s="49"/>
      <c r="K935" s="49"/>
      <c r="X935" s="49"/>
    </row>
    <row r="936" spans="3:24" ht="15">
      <c r="C936" s="49"/>
      <c r="E936" s="49"/>
      <c r="K936" s="49"/>
      <c r="X936" s="49"/>
    </row>
    <row r="937" spans="3:24" ht="15">
      <c r="C937" s="49"/>
      <c r="E937" s="49"/>
      <c r="K937" s="49"/>
      <c r="X937" s="49"/>
    </row>
    <row r="938" spans="3:24" ht="15">
      <c r="C938" s="49"/>
      <c r="E938" s="49"/>
      <c r="K938" s="49"/>
      <c r="X938" s="49"/>
    </row>
    <row r="939" spans="3:24" ht="15">
      <c r="C939" s="49"/>
      <c r="E939" s="49"/>
      <c r="K939" s="49"/>
      <c r="X939" s="49"/>
    </row>
    <row r="940" spans="3:24" ht="15">
      <c r="C940" s="49"/>
      <c r="E940" s="49"/>
      <c r="K940" s="49"/>
      <c r="X940" s="49"/>
    </row>
    <row r="941" spans="3:24" ht="15">
      <c r="C941" s="49"/>
      <c r="E941" s="49"/>
      <c r="K941" s="49"/>
      <c r="X941" s="49"/>
    </row>
    <row r="942" spans="3:24" ht="15">
      <c r="C942" s="49"/>
      <c r="E942" s="49"/>
      <c r="K942" s="49"/>
      <c r="X942" s="49"/>
    </row>
    <row r="943" spans="3:24" ht="15">
      <c r="C943" s="49"/>
      <c r="E943" s="49"/>
      <c r="K943" s="49"/>
      <c r="X943" s="49"/>
    </row>
    <row r="944" spans="3:24" ht="15">
      <c r="C944" s="49"/>
      <c r="E944" s="49"/>
      <c r="K944" s="49"/>
      <c r="X944" s="49"/>
    </row>
    <row r="945" spans="3:24" ht="15">
      <c r="C945" s="49"/>
      <c r="E945" s="49"/>
      <c r="K945" s="49"/>
      <c r="X945" s="49"/>
    </row>
    <row r="946" spans="3:24" ht="15">
      <c r="C946" s="49"/>
      <c r="E946" s="49"/>
      <c r="K946" s="49"/>
      <c r="X946" s="49"/>
    </row>
    <row r="947" spans="3:24" ht="15">
      <c r="C947" s="49"/>
      <c r="E947" s="49"/>
      <c r="K947" s="49"/>
      <c r="X947" s="49"/>
    </row>
    <row r="948" spans="3:24" ht="15">
      <c r="C948" s="49"/>
      <c r="E948" s="49"/>
      <c r="K948" s="49"/>
      <c r="X948" s="49"/>
    </row>
    <row r="949" spans="3:24" ht="15">
      <c r="C949" s="49"/>
      <c r="E949" s="49"/>
      <c r="K949" s="49"/>
      <c r="X949" s="49"/>
    </row>
    <row r="950" spans="3:24" ht="15">
      <c r="C950" s="49"/>
      <c r="E950" s="49"/>
      <c r="K950" s="49"/>
      <c r="X950" s="49"/>
    </row>
    <row r="951" spans="3:24" ht="15">
      <c r="C951" s="49"/>
      <c r="E951" s="49"/>
      <c r="K951" s="49"/>
      <c r="X951" s="49"/>
    </row>
    <row r="952" spans="3:24" ht="15">
      <c r="C952" s="49"/>
      <c r="E952" s="49"/>
      <c r="K952" s="49"/>
      <c r="X952" s="49"/>
    </row>
    <row r="953" spans="3:24" ht="15">
      <c r="C953" s="49"/>
      <c r="E953" s="49"/>
      <c r="K953" s="49"/>
      <c r="X953" s="49"/>
    </row>
    <row r="954" spans="3:24" ht="15">
      <c r="C954" s="49"/>
      <c r="E954" s="49"/>
      <c r="K954" s="49"/>
      <c r="X954" s="49"/>
    </row>
    <row r="955" spans="3:24" ht="15">
      <c r="C955" s="49"/>
      <c r="E955" s="49"/>
      <c r="K955" s="49"/>
      <c r="X955" s="49"/>
    </row>
    <row r="956" spans="3:24" ht="15">
      <c r="C956" s="49"/>
      <c r="E956" s="49"/>
      <c r="K956" s="49"/>
      <c r="X956" s="49"/>
    </row>
    <row r="957" spans="3:24" ht="15">
      <c r="C957" s="49"/>
      <c r="E957" s="49"/>
      <c r="K957" s="49"/>
      <c r="X957" s="49"/>
    </row>
    <row r="958" spans="3:24" ht="15">
      <c r="C958" s="49"/>
      <c r="E958" s="49"/>
      <c r="K958" s="49"/>
      <c r="X958" s="49"/>
    </row>
    <row r="959" spans="3:24" ht="15">
      <c r="C959" s="49"/>
      <c r="E959" s="49"/>
      <c r="K959" s="49"/>
      <c r="X959" s="49"/>
    </row>
    <row r="960" spans="3:24" ht="15">
      <c r="C960" s="49"/>
      <c r="E960" s="49"/>
      <c r="K960" s="49"/>
      <c r="X960" s="49"/>
    </row>
    <row r="961" spans="3:24" ht="15">
      <c r="C961" s="49"/>
      <c r="E961" s="49"/>
      <c r="K961" s="49"/>
      <c r="X961" s="49"/>
    </row>
    <row r="962" spans="3:24" ht="15">
      <c r="C962" s="49"/>
      <c r="E962" s="49"/>
      <c r="K962" s="49"/>
      <c r="X962" s="49"/>
    </row>
    <row r="963" spans="3:24" ht="15">
      <c r="C963" s="49"/>
      <c r="E963" s="49"/>
      <c r="K963" s="49"/>
      <c r="X963" s="49"/>
    </row>
    <row r="964" spans="3:24" ht="15">
      <c r="C964" s="49"/>
      <c r="E964" s="49"/>
      <c r="K964" s="49"/>
      <c r="X964" s="49"/>
    </row>
    <row r="965" spans="3:24" ht="15">
      <c r="C965" s="49"/>
      <c r="E965" s="49"/>
      <c r="K965" s="49"/>
      <c r="X965" s="49"/>
    </row>
    <row r="966" spans="3:24" ht="15">
      <c r="C966" s="49"/>
      <c r="E966" s="49"/>
      <c r="K966" s="49"/>
      <c r="X966" s="49"/>
    </row>
    <row r="967" spans="3:24" ht="15">
      <c r="C967" s="49"/>
      <c r="E967" s="49"/>
      <c r="K967" s="49"/>
      <c r="X967" s="49"/>
    </row>
    <row r="968" spans="3:24" ht="15">
      <c r="C968" s="49"/>
      <c r="E968" s="49"/>
      <c r="K968" s="49"/>
      <c r="X968" s="49"/>
    </row>
    <row r="969" spans="3:24" ht="15">
      <c r="C969" s="49"/>
      <c r="E969" s="49"/>
      <c r="K969" s="49"/>
      <c r="X969" s="49"/>
    </row>
    <row r="970" spans="3:24" ht="15">
      <c r="C970" s="49"/>
      <c r="E970" s="49"/>
      <c r="K970" s="49"/>
      <c r="X970" s="49"/>
    </row>
    <row r="971" spans="3:24" ht="15">
      <c r="C971" s="49"/>
      <c r="E971" s="49"/>
      <c r="K971" s="49"/>
      <c r="X971" s="49"/>
    </row>
    <row r="972" spans="3:24" ht="15">
      <c r="C972" s="49"/>
      <c r="E972" s="49"/>
      <c r="K972" s="49"/>
      <c r="X972" s="49"/>
    </row>
    <row r="973" spans="3:24" ht="15">
      <c r="C973" s="49"/>
      <c r="E973" s="49"/>
      <c r="K973" s="49"/>
      <c r="X973" s="49"/>
    </row>
    <row r="974" spans="3:24" ht="15">
      <c r="C974" s="49"/>
      <c r="E974" s="49"/>
      <c r="K974" s="49"/>
      <c r="X974" s="49"/>
    </row>
    <row r="975" spans="3:24" ht="15">
      <c r="C975" s="49"/>
      <c r="E975" s="49"/>
      <c r="K975" s="49"/>
      <c r="X975" s="49"/>
    </row>
    <row r="976" spans="3:24" ht="15">
      <c r="C976" s="49"/>
      <c r="E976" s="49"/>
      <c r="K976" s="49"/>
      <c r="X976" s="49"/>
    </row>
    <row r="977" spans="3:24" ht="15">
      <c r="C977" s="49"/>
      <c r="E977" s="49"/>
      <c r="K977" s="49"/>
      <c r="X977" s="49"/>
    </row>
    <row r="978" spans="3:24" ht="15">
      <c r="C978" s="49"/>
      <c r="E978" s="49"/>
      <c r="K978" s="49"/>
      <c r="X978" s="49"/>
    </row>
    <row r="979" spans="3:24" ht="15">
      <c r="C979" s="49"/>
      <c r="E979" s="49"/>
      <c r="K979" s="49"/>
      <c r="X979" s="49"/>
    </row>
    <row r="980" spans="3:24" ht="15">
      <c r="C980" s="49"/>
      <c r="E980" s="49"/>
      <c r="K980" s="49"/>
      <c r="X980" s="49"/>
    </row>
    <row r="981" spans="3:24" ht="15">
      <c r="C981" s="49"/>
      <c r="E981" s="49"/>
      <c r="K981" s="49"/>
      <c r="X981" s="49"/>
    </row>
    <row r="982" spans="3:24" ht="15">
      <c r="C982" s="49"/>
      <c r="E982" s="49"/>
      <c r="K982" s="49"/>
      <c r="X982" s="49"/>
    </row>
    <row r="983" spans="3:24" ht="15">
      <c r="E983" s="49"/>
    </row>
    <row r="984" spans="3:24" ht="15">
      <c r="E984" s="49"/>
    </row>
    <row r="985" spans="3:24" ht="15">
      <c r="E985" s="49"/>
    </row>
    <row r="986" spans="3:24" ht="15">
      <c r="E986" s="49"/>
    </row>
    <row r="987" spans="3:24" ht="15">
      <c r="E987" s="49"/>
    </row>
    <row r="988" spans="3:24" ht="15">
      <c r="E988" s="49"/>
    </row>
    <row r="989" spans="3:24" ht="15">
      <c r="E989" s="49"/>
    </row>
    <row r="990" spans="3:24" ht="15">
      <c r="E990" s="49"/>
    </row>
    <row r="991" spans="3:24" ht="15">
      <c r="E991" s="49"/>
    </row>
    <row r="992" spans="3:24" ht="15">
      <c r="E992" s="49"/>
    </row>
    <row r="993" spans="5:5" ht="15">
      <c r="E993" s="49"/>
    </row>
    <row r="994" spans="5:5" ht="15">
      <c r="E994" s="49"/>
    </row>
    <row r="995" spans="5:5" ht="15">
      <c r="E995" s="49"/>
    </row>
    <row r="996" spans="5:5" ht="15">
      <c r="E996" s="49"/>
    </row>
    <row r="997" spans="5:5" ht="15">
      <c r="E997" s="49"/>
    </row>
    <row r="998" spans="5:5" ht="15">
      <c r="E998" s="49"/>
    </row>
    <row r="999" spans="5:5" ht="15">
      <c r="E999" s="49"/>
    </row>
    <row r="1000" spans="5:5" ht="15">
      <c r="E1000" s="49"/>
    </row>
    <row r="1001" spans="5:5" ht="15">
      <c r="E1001" s="49"/>
    </row>
    <row r="1002" spans="5:5" ht="15">
      <c r="E1002" s="49"/>
    </row>
    <row r="1003" spans="5:5" ht="15">
      <c r="E1003" s="49"/>
    </row>
    <row r="1004" spans="5:5" ht="15">
      <c r="E1004" s="49"/>
    </row>
    <row r="1005" spans="5:5" ht="15">
      <c r="E1005" s="49"/>
    </row>
    <row r="1006" spans="5:5" ht="15">
      <c r="E1006" s="49"/>
    </row>
    <row r="1007" spans="5:5" ht="15">
      <c r="E1007" s="49"/>
    </row>
    <row r="1008" spans="5:5" ht="15">
      <c r="E1008" s="49"/>
    </row>
    <row r="1009" spans="5:5" ht="15">
      <c r="E1009" s="49"/>
    </row>
    <row r="1010" spans="5:5" ht="15">
      <c r="E1010" s="49"/>
    </row>
    <row r="1011" spans="5:5" ht="15">
      <c r="E1011" s="49"/>
    </row>
    <row r="1012" spans="5:5" ht="15">
      <c r="E1012" s="49"/>
    </row>
    <row r="1013" spans="5:5" ht="15">
      <c r="E1013" s="49"/>
    </row>
    <row r="1014" spans="5:5" ht="15">
      <c r="E1014" s="49"/>
    </row>
    <row r="1015" spans="5:5" ht="15">
      <c r="E1015" s="49"/>
    </row>
    <row r="1016" spans="5:5" ht="15">
      <c r="E1016" s="49"/>
    </row>
    <row r="1017" spans="5:5" ht="15">
      <c r="E1017" s="49"/>
    </row>
    <row r="1018" spans="5:5" ht="15">
      <c r="E1018" s="49"/>
    </row>
    <row r="1019" spans="5:5" ht="15">
      <c r="E1019" s="49"/>
    </row>
    <row r="1020" spans="5:5" ht="15">
      <c r="E1020" s="49"/>
    </row>
    <row r="1021" spans="5:5" ht="15">
      <c r="E1021" s="49"/>
    </row>
    <row r="1022" spans="5:5" ht="15">
      <c r="E1022" s="49"/>
    </row>
    <row r="1023" spans="5:5" ht="15">
      <c r="E1023" s="49"/>
    </row>
    <row r="1024" spans="5:5" ht="15">
      <c r="E1024" s="49"/>
    </row>
    <row r="1025" spans="5:5" ht="15">
      <c r="E1025" s="49"/>
    </row>
    <row r="1026" spans="5:5" ht="15">
      <c r="E1026" s="49"/>
    </row>
    <row r="1027" spans="5:5" ht="15">
      <c r="E1027" s="49"/>
    </row>
    <row r="1028" spans="5:5" ht="15">
      <c r="E1028" s="49"/>
    </row>
    <row r="1029" spans="5:5" ht="15">
      <c r="E1029" s="49"/>
    </row>
    <row r="1030" spans="5:5" ht="15">
      <c r="E1030" s="49"/>
    </row>
    <row r="1031" spans="5:5" ht="15">
      <c r="E1031" s="49"/>
    </row>
    <row r="1032" spans="5:5" ht="15">
      <c r="E1032" s="49"/>
    </row>
    <row r="1033" spans="5:5" ht="15">
      <c r="E1033" s="49"/>
    </row>
    <row r="1034" spans="5:5" ht="15">
      <c r="E1034" s="49"/>
    </row>
    <row r="1035" spans="5:5" ht="15">
      <c r="E1035" s="49"/>
    </row>
    <row r="1036" spans="5:5" ht="15">
      <c r="E1036" s="49"/>
    </row>
    <row r="1037" spans="5:5" ht="15">
      <c r="E1037" s="49"/>
    </row>
    <row r="1038" spans="5:5" ht="15">
      <c r="E1038" s="49"/>
    </row>
    <row r="1039" spans="5:5" ht="15">
      <c r="E1039" s="49"/>
    </row>
    <row r="1040" spans="5:5" ht="15">
      <c r="E1040" s="49"/>
    </row>
    <row r="1041" spans="5:5" ht="15">
      <c r="E1041" s="49"/>
    </row>
    <row r="1042" spans="5:5" ht="15">
      <c r="E1042" s="49"/>
    </row>
    <row r="1043" spans="5:5" ht="15">
      <c r="E1043" s="49"/>
    </row>
    <row r="1044" spans="5:5" ht="15">
      <c r="E1044" s="49"/>
    </row>
    <row r="1045" spans="5:5" ht="15">
      <c r="E1045" s="49"/>
    </row>
    <row r="1046" spans="5:5" ht="15">
      <c r="E1046" s="49"/>
    </row>
    <row r="1047" spans="5:5" ht="15">
      <c r="E1047" s="49"/>
    </row>
    <row r="1048" spans="5:5" ht="15">
      <c r="E1048" s="49"/>
    </row>
    <row r="1049" spans="5:5" ht="15">
      <c r="E1049" s="49"/>
    </row>
    <row r="1050" spans="5:5" ht="15">
      <c r="E1050" s="49"/>
    </row>
    <row r="1051" spans="5:5" ht="15">
      <c r="E1051" s="49"/>
    </row>
    <row r="1052" spans="5:5" ht="15">
      <c r="E1052" s="49"/>
    </row>
    <row r="1053" spans="5:5" ht="15">
      <c r="E1053" s="49"/>
    </row>
    <row r="1054" spans="5:5" ht="15">
      <c r="E1054" s="49"/>
    </row>
    <row r="1055" spans="5:5" ht="15">
      <c r="E1055" s="49"/>
    </row>
    <row r="1056" spans="5:5" ht="15">
      <c r="E1056" s="49"/>
    </row>
    <row r="1057" spans="5:5" ht="15">
      <c r="E1057" s="49"/>
    </row>
    <row r="1058" spans="5:5" ht="15">
      <c r="E1058" s="49"/>
    </row>
    <row r="1059" spans="5:5" ht="15">
      <c r="E1059" s="49"/>
    </row>
    <row r="1060" spans="5:5" ht="15">
      <c r="E1060" s="49"/>
    </row>
    <row r="1061" spans="5:5" ht="15">
      <c r="E1061" s="49"/>
    </row>
    <row r="1062" spans="5:5" ht="15">
      <c r="E1062" s="49"/>
    </row>
    <row r="1063" spans="5:5" ht="15">
      <c r="E1063" s="49"/>
    </row>
    <row r="1064" spans="5:5" ht="15">
      <c r="E1064" s="49"/>
    </row>
    <row r="1065" spans="5:5" ht="15">
      <c r="E1065" s="49"/>
    </row>
    <row r="1066" spans="5:5" ht="15">
      <c r="E1066" s="49"/>
    </row>
    <row r="1067" spans="5:5" ht="15">
      <c r="E1067" s="49"/>
    </row>
    <row r="1068" spans="5:5" ht="15">
      <c r="E1068" s="49"/>
    </row>
    <row r="1069" spans="5:5" ht="15">
      <c r="E1069" s="49"/>
    </row>
    <row r="1070" spans="5:5" ht="15">
      <c r="E1070" s="49"/>
    </row>
    <row r="1071" spans="5:5" ht="15">
      <c r="E1071" s="49"/>
    </row>
    <row r="1072" spans="5:5" ht="15">
      <c r="E1072" s="49"/>
    </row>
    <row r="1073" spans="5:5" ht="15">
      <c r="E1073" s="49"/>
    </row>
    <row r="1074" spans="5:5" ht="15">
      <c r="E1074" s="49"/>
    </row>
    <row r="1075" spans="5:5" ht="15">
      <c r="E1075" s="49"/>
    </row>
    <row r="1076" spans="5:5" ht="15">
      <c r="E1076" s="49"/>
    </row>
    <row r="1077" spans="5:5" ht="15">
      <c r="E1077" s="49"/>
    </row>
    <row r="1078" spans="5:5" ht="15">
      <c r="E1078" s="49"/>
    </row>
    <row r="1079" spans="5:5" ht="15">
      <c r="E1079" s="49"/>
    </row>
    <row r="1080" spans="5:5" ht="15">
      <c r="E1080" s="49"/>
    </row>
    <row r="1081" spans="5:5" ht="15">
      <c r="E1081" s="49"/>
    </row>
    <row r="1082" spans="5:5" ht="15">
      <c r="E1082" s="49"/>
    </row>
    <row r="1083" spans="5:5" ht="15">
      <c r="E1083" s="49"/>
    </row>
    <row r="1084" spans="5:5" ht="15">
      <c r="E1084" s="49"/>
    </row>
    <row r="1085" spans="5:5" ht="15">
      <c r="E1085" s="49"/>
    </row>
    <row r="1086" spans="5:5" ht="15">
      <c r="E1086" s="49"/>
    </row>
    <row r="1087" spans="5:5" ht="15">
      <c r="E1087" s="49"/>
    </row>
    <row r="1088" spans="5:5" ht="15">
      <c r="E1088" s="49"/>
    </row>
    <row r="1089" spans="5:5" ht="15">
      <c r="E1089" s="49"/>
    </row>
    <row r="1090" spans="5:5" ht="15">
      <c r="E1090" s="49"/>
    </row>
    <row r="1091" spans="5:5" ht="15">
      <c r="E1091" s="49"/>
    </row>
    <row r="1092" spans="5:5" ht="15">
      <c r="E1092" s="49"/>
    </row>
    <row r="1093" spans="5:5" ht="15">
      <c r="E1093" s="49"/>
    </row>
    <row r="1094" spans="5:5" ht="15">
      <c r="E1094" s="49"/>
    </row>
    <row r="1095" spans="5:5" ht="15">
      <c r="E1095" s="49"/>
    </row>
    <row r="1096" spans="5:5" ht="15">
      <c r="E1096" s="49"/>
    </row>
    <row r="1097" spans="5:5" ht="15">
      <c r="E1097" s="49"/>
    </row>
    <row r="1098" spans="5:5" ht="15">
      <c r="E1098" s="49"/>
    </row>
    <row r="1099" spans="5:5" ht="15">
      <c r="E1099" s="49"/>
    </row>
    <row r="1100" spans="5:5" ht="15">
      <c r="E1100" s="49"/>
    </row>
    <row r="1101" spans="5:5" ht="15">
      <c r="E1101" s="49"/>
    </row>
    <row r="1102" spans="5:5" ht="15">
      <c r="E1102" s="49"/>
    </row>
    <row r="1103" spans="5:5" ht="15">
      <c r="E1103" s="49"/>
    </row>
    <row r="1104" spans="5:5" ht="15">
      <c r="E1104" s="49"/>
    </row>
    <row r="1105" spans="5:5" ht="15">
      <c r="E1105" s="49"/>
    </row>
    <row r="1106" spans="5:5" ht="15">
      <c r="E1106" s="49"/>
    </row>
    <row r="1107" spans="5:5" ht="15">
      <c r="E1107" s="49"/>
    </row>
    <row r="1108" spans="5:5" ht="15">
      <c r="E1108" s="49"/>
    </row>
    <row r="1109" spans="5:5" ht="15">
      <c r="E1109" s="49"/>
    </row>
    <row r="1110" spans="5:5" ht="15">
      <c r="E1110" s="49"/>
    </row>
    <row r="1111" spans="5:5" ht="15">
      <c r="E1111" s="49"/>
    </row>
    <row r="1112" spans="5:5" ht="15">
      <c r="E1112" s="49"/>
    </row>
    <row r="1113" spans="5:5" ht="15">
      <c r="E1113" s="49"/>
    </row>
    <row r="1114" spans="5:5" ht="15">
      <c r="E1114" s="49"/>
    </row>
    <row r="1115" spans="5:5" ht="15">
      <c r="E1115" s="49"/>
    </row>
    <row r="1116" spans="5:5" ht="15">
      <c r="E1116" s="49"/>
    </row>
    <row r="1117" spans="5:5" ht="15">
      <c r="E1117" s="49"/>
    </row>
    <row r="1118" spans="5:5" ht="15">
      <c r="E1118" s="49"/>
    </row>
    <row r="1119" spans="5:5" ht="15">
      <c r="E1119" s="49"/>
    </row>
    <row r="1120" spans="5:5" ht="15">
      <c r="E1120" s="49"/>
    </row>
    <row r="1121" spans="5:5" ht="15">
      <c r="E1121" s="49"/>
    </row>
    <row r="1122" spans="5:5" ht="15">
      <c r="E1122" s="49"/>
    </row>
    <row r="1123" spans="5:5" ht="15">
      <c r="E1123" s="49"/>
    </row>
    <row r="1124" spans="5:5" ht="15">
      <c r="E1124" s="49"/>
    </row>
    <row r="1125" spans="5:5" ht="15">
      <c r="E1125" s="49"/>
    </row>
    <row r="1126" spans="5:5" ht="15">
      <c r="E1126" s="49"/>
    </row>
    <row r="1127" spans="5:5" ht="15">
      <c r="E1127" s="49"/>
    </row>
    <row r="1128" spans="5:5" ht="15">
      <c r="E1128" s="49"/>
    </row>
    <row r="1129" spans="5:5" ht="15">
      <c r="E1129" s="49"/>
    </row>
    <row r="1130" spans="5:5" ht="15">
      <c r="E1130" s="49"/>
    </row>
    <row r="1131" spans="5:5" ht="15">
      <c r="E1131" s="49"/>
    </row>
    <row r="1132" spans="5:5" ht="15">
      <c r="E1132" s="49"/>
    </row>
    <row r="1133" spans="5:5" ht="15">
      <c r="E1133" s="49"/>
    </row>
    <row r="1134" spans="5:5" ht="15">
      <c r="E1134" s="49"/>
    </row>
    <row r="1135" spans="5:5" ht="15">
      <c r="E1135" s="49"/>
    </row>
    <row r="1136" spans="5:5" ht="15">
      <c r="E1136" s="49"/>
    </row>
    <row r="1137" spans="5:5" ht="15">
      <c r="E1137" s="49"/>
    </row>
    <row r="1138" spans="5:5" ht="15">
      <c r="E1138" s="49"/>
    </row>
    <row r="1139" spans="5:5" ht="15">
      <c r="E1139" s="49"/>
    </row>
    <row r="1140" spans="5:5" ht="15">
      <c r="E1140" s="49"/>
    </row>
    <row r="1141" spans="5:5" ht="15">
      <c r="E1141" s="49"/>
    </row>
    <row r="1142" spans="5:5" ht="15">
      <c r="E1142" s="49"/>
    </row>
    <row r="1143" spans="5:5" ht="15">
      <c r="E1143" s="49"/>
    </row>
    <row r="1144" spans="5:5" ht="15">
      <c r="E1144" s="49"/>
    </row>
    <row r="1145" spans="5:5" ht="15">
      <c r="E1145" s="49"/>
    </row>
    <row r="1146" spans="5:5" ht="15">
      <c r="E1146" s="49"/>
    </row>
    <row r="1147" spans="5:5" ht="15">
      <c r="E1147" s="49"/>
    </row>
    <row r="1148" spans="5:5" ht="15">
      <c r="E1148" s="49"/>
    </row>
    <row r="1149" spans="5:5" ht="15">
      <c r="E1149" s="49"/>
    </row>
    <row r="1150" spans="5:5" ht="15">
      <c r="E1150" s="49"/>
    </row>
    <row r="1151" spans="5:5" ht="15">
      <c r="E1151" s="49"/>
    </row>
    <row r="1152" spans="5:5" ht="15">
      <c r="E1152" s="49"/>
    </row>
    <row r="1153" spans="5:5" ht="15">
      <c r="E1153" s="49"/>
    </row>
    <row r="1154" spans="5:5" ht="15">
      <c r="E1154" s="49"/>
    </row>
    <row r="1155" spans="5:5" ht="15">
      <c r="E1155" s="49"/>
    </row>
    <row r="1156" spans="5:5" ht="15">
      <c r="E1156" s="49"/>
    </row>
    <row r="1157" spans="5:5" ht="15">
      <c r="E1157" s="49"/>
    </row>
    <row r="1158" spans="5:5" ht="15">
      <c r="E1158" s="49"/>
    </row>
    <row r="1159" spans="5:5" ht="15">
      <c r="E1159" s="49"/>
    </row>
    <row r="1160" spans="5:5" ht="15">
      <c r="E1160" s="49"/>
    </row>
    <row r="1161" spans="5:5" ht="15">
      <c r="E1161" s="49"/>
    </row>
    <row r="1162" spans="5:5" ht="15">
      <c r="E1162" s="49"/>
    </row>
    <row r="1163" spans="5:5" ht="15">
      <c r="E1163" s="49"/>
    </row>
    <row r="1164" spans="5:5" ht="15">
      <c r="E1164" s="49"/>
    </row>
    <row r="1165" spans="5:5" ht="15">
      <c r="E1165" s="49"/>
    </row>
    <row r="1166" spans="5:5" ht="15">
      <c r="E1166" s="49"/>
    </row>
    <row r="1167" spans="5:5" ht="15">
      <c r="E1167" s="49"/>
    </row>
    <row r="1168" spans="5:5" ht="15">
      <c r="E1168" s="49"/>
    </row>
    <row r="1169" spans="5:5" ht="15">
      <c r="E1169" s="49"/>
    </row>
    <row r="1170" spans="5:5" ht="15">
      <c r="E1170" s="49"/>
    </row>
    <row r="1171" spans="5:5" ht="15">
      <c r="E1171" s="49"/>
    </row>
    <row r="1172" spans="5:5" ht="15">
      <c r="E1172" s="49"/>
    </row>
    <row r="1173" spans="5:5" ht="15">
      <c r="E1173" s="49"/>
    </row>
    <row r="1174" spans="5:5" ht="15">
      <c r="E1174" s="49"/>
    </row>
    <row r="1175" spans="5:5" ht="15">
      <c r="E1175" s="49"/>
    </row>
    <row r="1176" spans="5:5" ht="15">
      <c r="E1176" s="49"/>
    </row>
    <row r="1177" spans="5:5" ht="15">
      <c r="E1177" s="49"/>
    </row>
    <row r="1178" spans="5:5" ht="15">
      <c r="E1178" s="49"/>
    </row>
    <row r="1179" spans="5:5" ht="15">
      <c r="E1179" s="49"/>
    </row>
    <row r="1180" spans="5:5" ht="15">
      <c r="E1180" s="49"/>
    </row>
    <row r="1181" spans="5:5" ht="15">
      <c r="E1181" s="49"/>
    </row>
    <row r="1182" spans="5:5" ht="15">
      <c r="E1182" s="49"/>
    </row>
    <row r="1183" spans="5:5" ht="15">
      <c r="E1183" s="49"/>
    </row>
    <row r="1184" spans="5:5" ht="15">
      <c r="E1184" s="49"/>
    </row>
    <row r="1185" spans="5:5" ht="15">
      <c r="E1185" s="49"/>
    </row>
    <row r="1186" spans="5:5" ht="15">
      <c r="E1186" s="49"/>
    </row>
    <row r="1187" spans="5:5" ht="15">
      <c r="E1187" s="49"/>
    </row>
    <row r="1188" spans="5:5" ht="15">
      <c r="E1188" s="49"/>
    </row>
    <row r="1189" spans="5:5" ht="15">
      <c r="E1189" s="49"/>
    </row>
    <row r="1190" spans="5:5" ht="15">
      <c r="E1190" s="49"/>
    </row>
    <row r="1191" spans="5:5" ht="15">
      <c r="E1191" s="49"/>
    </row>
    <row r="1192" spans="5:5" ht="15">
      <c r="E1192" s="49"/>
    </row>
    <row r="1193" spans="5:5" ht="15">
      <c r="E1193" s="49"/>
    </row>
    <row r="1194" spans="5:5" ht="15">
      <c r="E1194" s="49"/>
    </row>
    <row r="1195" spans="5:5" ht="15">
      <c r="E1195" s="49"/>
    </row>
    <row r="1196" spans="5:5" ht="15">
      <c r="E1196" s="49"/>
    </row>
    <row r="1197" spans="5:5" ht="15">
      <c r="E1197" s="49"/>
    </row>
    <row r="1198" spans="5:5" ht="15">
      <c r="E1198" s="49"/>
    </row>
    <row r="1199" spans="5:5" ht="15">
      <c r="E1199" s="49"/>
    </row>
    <row r="1200" spans="5:5" ht="15">
      <c r="E1200" s="49"/>
    </row>
    <row r="1201" spans="5:5" ht="15">
      <c r="E1201" s="49"/>
    </row>
    <row r="1202" spans="5:5" ht="15">
      <c r="E1202" s="49"/>
    </row>
    <row r="1203" spans="5:5" ht="15">
      <c r="E1203" s="49"/>
    </row>
    <row r="1204" spans="5:5" ht="15">
      <c r="E1204" s="49"/>
    </row>
    <row r="1205" spans="5:5" ht="15">
      <c r="E1205" s="49"/>
    </row>
    <row r="1206" spans="5:5" ht="15">
      <c r="E1206" s="49"/>
    </row>
    <row r="1207" spans="5:5" ht="15">
      <c r="E1207" s="49"/>
    </row>
    <row r="1208" spans="5:5" ht="15">
      <c r="E1208" s="49"/>
    </row>
    <row r="1209" spans="5:5" ht="15">
      <c r="E1209" s="49"/>
    </row>
    <row r="1210" spans="5:5" ht="15">
      <c r="E1210" s="49"/>
    </row>
    <row r="1211" spans="5:5" ht="15">
      <c r="E1211" s="49"/>
    </row>
    <row r="1212" spans="5:5" ht="15">
      <c r="E1212" s="49"/>
    </row>
    <row r="1213" spans="5:5" ht="15">
      <c r="E1213" s="49"/>
    </row>
    <row r="1214" spans="5:5" ht="15">
      <c r="E1214" s="49"/>
    </row>
    <row r="1215" spans="5:5" ht="15">
      <c r="E1215" s="49"/>
    </row>
    <row r="1216" spans="5:5" ht="15">
      <c r="E1216" s="49"/>
    </row>
    <row r="1217" spans="5:5" ht="15">
      <c r="E1217" s="49"/>
    </row>
    <row r="1218" spans="5:5" ht="15">
      <c r="E1218" s="49"/>
    </row>
    <row r="1219" spans="5:5" ht="15">
      <c r="E1219" s="49"/>
    </row>
    <row r="1220" spans="5:5" ht="15">
      <c r="E1220" s="49"/>
    </row>
    <row r="1221" spans="5:5" ht="15">
      <c r="E1221" s="49"/>
    </row>
    <row r="1222" spans="5:5" ht="15">
      <c r="E1222" s="49"/>
    </row>
    <row r="1223" spans="5:5" ht="15">
      <c r="E1223" s="49"/>
    </row>
    <row r="1224" spans="5:5" ht="15">
      <c r="E1224" s="49"/>
    </row>
    <row r="1225" spans="5:5" ht="15">
      <c r="E1225" s="49"/>
    </row>
    <row r="1226" spans="5:5" ht="15">
      <c r="E1226" s="49"/>
    </row>
    <row r="1227" spans="5:5" ht="15">
      <c r="E1227" s="49"/>
    </row>
    <row r="1228" spans="5:5" ht="15">
      <c r="E1228" s="49"/>
    </row>
    <row r="1229" spans="5:5" ht="15">
      <c r="E1229" s="49"/>
    </row>
    <row r="1230" spans="5:5" ht="15">
      <c r="E1230" s="49"/>
    </row>
    <row r="1231" spans="5:5" ht="15">
      <c r="E1231" s="49"/>
    </row>
    <row r="1232" spans="5:5" ht="15">
      <c r="E1232" s="49"/>
    </row>
    <row r="1233" spans="5:5" ht="15">
      <c r="E1233" s="49"/>
    </row>
    <row r="1234" spans="5:5" ht="15">
      <c r="E1234" s="49"/>
    </row>
    <row r="1235" spans="5:5" ht="15">
      <c r="E1235" s="49"/>
    </row>
    <row r="1236" spans="5:5" ht="15">
      <c r="E1236" s="49"/>
    </row>
    <row r="1237" spans="5:5" ht="15">
      <c r="E1237" s="49"/>
    </row>
    <row r="1238" spans="5:5" ht="15">
      <c r="E1238" s="49"/>
    </row>
    <row r="1239" spans="5:5" ht="15">
      <c r="E1239" s="49"/>
    </row>
    <row r="1240" spans="5:5" ht="15">
      <c r="E1240" s="49"/>
    </row>
    <row r="1241" spans="5:5" ht="15">
      <c r="E1241" s="49"/>
    </row>
    <row r="1242" spans="5:5" ht="15">
      <c r="E1242" s="49"/>
    </row>
    <row r="1243" spans="5:5" ht="15">
      <c r="E1243" s="49"/>
    </row>
    <row r="1244" spans="5:5" ht="15">
      <c r="E1244" s="49"/>
    </row>
    <row r="1245" spans="5:5" ht="15">
      <c r="E1245" s="49"/>
    </row>
    <row r="1246" spans="5:5" ht="15">
      <c r="E1246" s="49"/>
    </row>
    <row r="1247" spans="5:5" ht="15">
      <c r="E1247" s="49"/>
    </row>
    <row r="1248" spans="5:5" ht="15">
      <c r="E1248" s="49"/>
    </row>
    <row r="1249" spans="5:5" ht="15">
      <c r="E1249" s="49"/>
    </row>
    <row r="1250" spans="5:5" ht="15">
      <c r="E1250" s="49"/>
    </row>
    <row r="1251" spans="5:5" ht="15">
      <c r="E1251" s="49"/>
    </row>
    <row r="1252" spans="5:5" ht="15">
      <c r="E1252" s="49"/>
    </row>
    <row r="1253" spans="5:5" ht="15">
      <c r="E1253" s="49"/>
    </row>
    <row r="1254" spans="5:5" ht="15">
      <c r="E1254" s="49"/>
    </row>
    <row r="1255" spans="5:5" ht="15">
      <c r="E1255" s="49"/>
    </row>
    <row r="1256" spans="5:5" ht="15">
      <c r="E1256" s="49"/>
    </row>
    <row r="1257" spans="5:5" ht="15">
      <c r="E1257" s="49"/>
    </row>
    <row r="1258" spans="5:5" ht="15">
      <c r="E1258" s="49"/>
    </row>
    <row r="1259" spans="5:5" ht="15">
      <c r="E1259" s="49"/>
    </row>
    <row r="1260" spans="5:5" ht="15">
      <c r="E1260" s="49"/>
    </row>
    <row r="1261" spans="5:5" ht="15">
      <c r="E1261" s="49"/>
    </row>
    <row r="1262" spans="5:5" ht="15">
      <c r="E1262" s="49"/>
    </row>
    <row r="1263" spans="5:5" ht="15">
      <c r="E1263" s="49"/>
    </row>
    <row r="1264" spans="5:5" ht="15">
      <c r="E1264" s="49"/>
    </row>
  </sheetData>
  <mergeCells count="3">
    <mergeCell ref="B2:H2"/>
    <mergeCell ref="J2:U2"/>
    <mergeCell ref="W2:AB2"/>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2"/>
  <sheetViews>
    <sheetView showGridLines="0" tabSelected="1" workbookViewId="0"/>
  </sheetViews>
  <sheetFormatPr defaultColWidth="12.5703125" defaultRowHeight="15.75" customHeight="1"/>
  <cols>
    <col min="1" max="1" width="4.28515625" customWidth="1"/>
    <col min="2" max="2" width="75.42578125" customWidth="1"/>
    <col min="3" max="3" width="18.42578125" customWidth="1"/>
  </cols>
  <sheetData>
    <row r="1" spans="1:3">
      <c r="A1" s="25"/>
      <c r="B1" s="25"/>
      <c r="C1" s="25"/>
    </row>
    <row r="2" spans="1:3">
      <c r="A2" s="25"/>
      <c r="B2" s="197" t="s">
        <v>672</v>
      </c>
      <c r="C2" s="196"/>
    </row>
    <row r="3" spans="1:3">
      <c r="A3" s="25"/>
      <c r="B3" s="13" t="s">
        <v>673</v>
      </c>
      <c r="C3" s="189" t="s">
        <v>674</v>
      </c>
    </row>
    <row r="4" spans="1:3">
      <c r="A4" s="190"/>
      <c r="B4" s="191" t="s">
        <v>675</v>
      </c>
      <c r="C4" s="89" t="s">
        <v>648</v>
      </c>
    </row>
    <row r="5" spans="1:3">
      <c r="A5" s="20"/>
      <c r="B5" s="27" t="s">
        <v>676</v>
      </c>
      <c r="C5" s="89" t="s">
        <v>648</v>
      </c>
    </row>
    <row r="6" spans="1:3">
      <c r="A6" s="190"/>
      <c r="B6" s="191" t="s">
        <v>677</v>
      </c>
      <c r="C6" s="89" t="s">
        <v>678</v>
      </c>
    </row>
    <row r="7" spans="1:3">
      <c r="A7" s="190"/>
      <c r="B7" s="191" t="s">
        <v>679</v>
      </c>
      <c r="C7" s="89" t="s">
        <v>627</v>
      </c>
    </row>
    <row r="8" spans="1:3">
      <c r="A8" s="20"/>
      <c r="B8" s="27" t="s">
        <v>680</v>
      </c>
      <c r="C8" s="89" t="s">
        <v>648</v>
      </c>
    </row>
    <row r="9" spans="1:3">
      <c r="A9" s="20"/>
      <c r="B9" s="27" t="s">
        <v>681</v>
      </c>
      <c r="C9" s="89" t="s">
        <v>648</v>
      </c>
    </row>
    <row r="10" spans="1:3">
      <c r="A10" s="20"/>
      <c r="B10" s="28" t="s">
        <v>682</v>
      </c>
      <c r="C10" s="173" t="s">
        <v>650</v>
      </c>
    </row>
    <row r="11" spans="1:3">
      <c r="B11" s="169"/>
      <c r="C11" s="170"/>
    </row>
    <row r="12" spans="1:3">
      <c r="B12" s="106"/>
      <c r="C12" s="86"/>
    </row>
    <row r="13" spans="1:3">
      <c r="B13" s="106"/>
      <c r="C13" s="86"/>
    </row>
    <row r="14" spans="1:3">
      <c r="B14" s="106"/>
      <c r="C14" s="86"/>
    </row>
    <row r="15" spans="1:3">
      <c r="B15" s="106"/>
      <c r="C15" s="86"/>
    </row>
    <row r="16" spans="1:3">
      <c r="B16" s="106"/>
      <c r="C16" s="86"/>
    </row>
    <row r="17" spans="2:3">
      <c r="B17" s="106"/>
      <c r="C17" s="86"/>
    </row>
    <row r="18" spans="2:3">
      <c r="B18" s="106"/>
      <c r="C18" s="86"/>
    </row>
    <row r="19" spans="2:3">
      <c r="B19" s="106"/>
      <c r="C19" s="86"/>
    </row>
    <row r="20" spans="2:3">
      <c r="B20" s="106"/>
      <c r="C20" s="86"/>
    </row>
    <row r="21" spans="2:3">
      <c r="B21" s="106"/>
      <c r="C21" s="86"/>
    </row>
    <row r="22" spans="2:3">
      <c r="B22" s="106"/>
      <c r="C22" s="86"/>
    </row>
    <row r="23" spans="2:3">
      <c r="B23" s="106"/>
      <c r="C23" s="86"/>
    </row>
    <row r="24" spans="2:3">
      <c r="B24" s="106"/>
      <c r="C24" s="86"/>
    </row>
    <row r="25" spans="2:3">
      <c r="B25" s="106"/>
      <c r="C25" s="86"/>
    </row>
    <row r="26" spans="2:3">
      <c r="B26" s="106"/>
      <c r="C26" s="86"/>
    </row>
    <row r="27" spans="2:3">
      <c r="B27" s="106"/>
      <c r="C27" s="86"/>
    </row>
    <row r="28" spans="2:3">
      <c r="B28" s="106"/>
      <c r="C28" s="86"/>
    </row>
    <row r="29" spans="2:3">
      <c r="B29" s="106"/>
      <c r="C29" s="86"/>
    </row>
    <row r="30" spans="2:3">
      <c r="B30" s="106"/>
      <c r="C30" s="86"/>
    </row>
    <row r="31" spans="2:3">
      <c r="B31" s="106"/>
      <c r="C31" s="86"/>
    </row>
    <row r="32" spans="2:3">
      <c r="B32" s="107"/>
      <c r="C32" s="90"/>
    </row>
  </sheetData>
  <mergeCells count="1">
    <mergeCell ref="B2:C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
  <sheetViews>
    <sheetView showGridLines="0" workbookViewId="0"/>
  </sheetViews>
  <sheetFormatPr defaultColWidth="12.5703125" defaultRowHeight="15.75" customHeight="1"/>
  <cols>
    <col min="1" max="1" width="4" customWidth="1"/>
    <col min="3" max="3" width="27.5703125" customWidth="1"/>
    <col min="4" max="4" width="105.7109375" customWidth="1"/>
  </cols>
  <sheetData>
    <row r="1" spans="1:4">
      <c r="A1" s="11"/>
      <c r="B1" s="11"/>
      <c r="C1" s="11"/>
      <c r="D1" s="12"/>
    </row>
    <row r="2" spans="1:4">
      <c r="A2" s="11"/>
      <c r="B2" s="197" t="s">
        <v>25</v>
      </c>
      <c r="C2" s="195"/>
      <c r="D2" s="196"/>
    </row>
    <row r="3" spans="1:4">
      <c r="A3" s="11"/>
      <c r="B3" s="14" t="s">
        <v>26</v>
      </c>
      <c r="C3" s="15" t="s">
        <v>27</v>
      </c>
      <c r="D3" s="16" t="s">
        <v>2</v>
      </c>
    </row>
    <row r="4" spans="1:4">
      <c r="A4" s="17"/>
      <c r="B4" s="18" t="s">
        <v>28</v>
      </c>
      <c r="C4" s="17" t="s">
        <v>29</v>
      </c>
      <c r="D4" s="19" t="s">
        <v>30</v>
      </c>
    </row>
    <row r="5" spans="1:4">
      <c r="A5" s="17"/>
      <c r="B5" s="18" t="s">
        <v>31</v>
      </c>
      <c r="C5" s="17" t="s">
        <v>32</v>
      </c>
      <c r="D5" s="19" t="s">
        <v>33</v>
      </c>
    </row>
    <row r="6" spans="1:4">
      <c r="A6" s="17"/>
      <c r="B6" s="18" t="s">
        <v>34</v>
      </c>
      <c r="C6" s="17" t="s">
        <v>35</v>
      </c>
      <c r="D6" s="19" t="s">
        <v>36</v>
      </c>
    </row>
    <row r="7" spans="1:4">
      <c r="A7" s="17"/>
      <c r="B7" s="18" t="s">
        <v>37</v>
      </c>
      <c r="C7" s="17" t="s">
        <v>38</v>
      </c>
      <c r="D7" s="19" t="s">
        <v>39</v>
      </c>
    </row>
    <row r="8" spans="1:4">
      <c r="A8" s="17"/>
      <c r="B8" s="18" t="s">
        <v>40</v>
      </c>
      <c r="C8" s="17" t="s">
        <v>41</v>
      </c>
      <c r="D8" s="19" t="s">
        <v>42</v>
      </c>
    </row>
    <row r="9" spans="1:4">
      <c r="A9" s="17"/>
      <c r="B9" s="18" t="s">
        <v>43</v>
      </c>
      <c r="C9" s="20" t="s">
        <v>44</v>
      </c>
      <c r="D9" s="21" t="s">
        <v>45</v>
      </c>
    </row>
    <row r="10" spans="1:4">
      <c r="A10" s="17"/>
      <c r="B10" s="22" t="s">
        <v>46</v>
      </c>
      <c r="C10" s="23" t="s">
        <v>47</v>
      </c>
      <c r="D10" s="24" t="s">
        <v>48</v>
      </c>
    </row>
  </sheetData>
  <mergeCells count="1">
    <mergeCell ref="B2:D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showGridLines="0" workbookViewId="0"/>
  </sheetViews>
  <sheetFormatPr defaultColWidth="12.5703125" defaultRowHeight="15.75" customHeight="1"/>
  <cols>
    <col min="1" max="1" width="3.42578125" customWidth="1"/>
    <col min="2" max="2" width="23.42578125" customWidth="1"/>
    <col min="3" max="3" width="42" customWidth="1"/>
    <col min="4" max="4" width="91" customWidth="1"/>
  </cols>
  <sheetData>
    <row r="1" spans="1:4">
      <c r="A1" s="25"/>
      <c r="B1" s="25"/>
      <c r="C1" s="25"/>
      <c r="D1" s="12"/>
    </row>
    <row r="2" spans="1:4">
      <c r="A2" s="25"/>
      <c r="B2" s="197" t="s">
        <v>49</v>
      </c>
      <c r="C2" s="195"/>
      <c r="D2" s="196"/>
    </row>
    <row r="3" spans="1:4">
      <c r="A3" s="25"/>
      <c r="B3" s="13" t="s">
        <v>2</v>
      </c>
      <c r="C3" s="26" t="s">
        <v>50</v>
      </c>
      <c r="D3" s="16" t="s">
        <v>3</v>
      </c>
    </row>
    <row r="4" spans="1:4">
      <c r="A4" s="20"/>
      <c r="B4" s="27" t="s">
        <v>51</v>
      </c>
      <c r="C4" s="20" t="s">
        <v>52</v>
      </c>
      <c r="D4" s="19" t="s">
        <v>53</v>
      </c>
    </row>
    <row r="5" spans="1:4">
      <c r="A5" s="20"/>
      <c r="B5" s="27" t="s">
        <v>54</v>
      </c>
      <c r="C5" s="20" t="s">
        <v>55</v>
      </c>
      <c r="D5" s="19" t="s">
        <v>56</v>
      </c>
    </row>
    <row r="6" spans="1:4">
      <c r="A6" s="20"/>
      <c r="B6" s="27" t="s">
        <v>57</v>
      </c>
      <c r="C6" s="20" t="s">
        <v>58</v>
      </c>
      <c r="D6" s="19" t="s">
        <v>59</v>
      </c>
    </row>
    <row r="7" spans="1:4">
      <c r="A7" s="20"/>
      <c r="B7" s="27" t="s">
        <v>60</v>
      </c>
      <c r="C7" s="20" t="s">
        <v>61</v>
      </c>
      <c r="D7" s="19" t="s">
        <v>62</v>
      </c>
    </row>
    <row r="8" spans="1:4">
      <c r="A8" s="20"/>
      <c r="B8" s="28" t="s">
        <v>63</v>
      </c>
      <c r="C8" s="29" t="s">
        <v>64</v>
      </c>
      <c r="D8" s="30" t="s">
        <v>65</v>
      </c>
    </row>
    <row r="9" spans="1:4">
      <c r="D9" s="31"/>
    </row>
    <row r="10" spans="1:4">
      <c r="D10" s="31"/>
    </row>
    <row r="11" spans="1:4">
      <c r="D11" s="31"/>
    </row>
    <row r="12" spans="1:4">
      <c r="D12" s="31"/>
    </row>
    <row r="13" spans="1:4">
      <c r="D13" s="31"/>
    </row>
    <row r="14" spans="1:4">
      <c r="D14" s="31"/>
    </row>
    <row r="15" spans="1:4">
      <c r="D15" s="31"/>
    </row>
    <row r="16" spans="1:4">
      <c r="D16" s="31"/>
    </row>
    <row r="17" spans="4:4">
      <c r="D17" s="31"/>
    </row>
    <row r="18" spans="4:4">
      <c r="D18" s="31"/>
    </row>
    <row r="19" spans="4:4">
      <c r="D19" s="31"/>
    </row>
    <row r="20" spans="4:4">
      <c r="D20" s="31"/>
    </row>
    <row r="21" spans="4:4">
      <c r="D21" s="31"/>
    </row>
    <row r="22" spans="4:4">
      <c r="D22" s="31"/>
    </row>
    <row r="23" spans="4:4">
      <c r="D23" s="31"/>
    </row>
    <row r="24" spans="4:4">
      <c r="D24" s="31"/>
    </row>
    <row r="25" spans="4:4">
      <c r="D25" s="31"/>
    </row>
    <row r="26" spans="4:4">
      <c r="D26" s="31"/>
    </row>
    <row r="27" spans="4:4">
      <c r="D27" s="31"/>
    </row>
    <row r="28" spans="4:4">
      <c r="D28" s="31"/>
    </row>
    <row r="29" spans="4:4">
      <c r="D29" s="31"/>
    </row>
    <row r="30" spans="4:4">
      <c r="D30" s="31"/>
    </row>
    <row r="31" spans="4:4">
      <c r="D31" s="31"/>
    </row>
    <row r="32" spans="4:4">
      <c r="D32" s="31"/>
    </row>
    <row r="33" spans="4:4">
      <c r="D33" s="31"/>
    </row>
    <row r="34" spans="4:4">
      <c r="D34" s="31"/>
    </row>
    <row r="35" spans="4:4">
      <c r="D35" s="31"/>
    </row>
    <row r="36" spans="4:4">
      <c r="D36" s="31"/>
    </row>
    <row r="37" spans="4:4">
      <c r="D37" s="31"/>
    </row>
    <row r="38" spans="4:4">
      <c r="D38" s="31"/>
    </row>
    <row r="39" spans="4:4">
      <c r="D39" s="31"/>
    </row>
    <row r="40" spans="4:4">
      <c r="D40" s="31"/>
    </row>
    <row r="41" spans="4:4">
      <c r="D41" s="31"/>
    </row>
    <row r="42" spans="4:4">
      <c r="D42" s="31"/>
    </row>
    <row r="43" spans="4:4">
      <c r="D43" s="31"/>
    </row>
    <row r="44" spans="4:4">
      <c r="D44" s="31"/>
    </row>
    <row r="45" spans="4:4">
      <c r="D45" s="31"/>
    </row>
    <row r="46" spans="4:4">
      <c r="D46" s="31"/>
    </row>
    <row r="47" spans="4:4">
      <c r="D47" s="31"/>
    </row>
    <row r="48" spans="4:4">
      <c r="D48" s="31"/>
    </row>
    <row r="49" spans="4:4">
      <c r="D49" s="31"/>
    </row>
    <row r="50" spans="4:4">
      <c r="D50" s="31"/>
    </row>
    <row r="51" spans="4:4">
      <c r="D51" s="31"/>
    </row>
    <row r="52" spans="4:4">
      <c r="D52" s="31"/>
    </row>
    <row r="53" spans="4:4">
      <c r="D53" s="31"/>
    </row>
    <row r="54" spans="4:4">
      <c r="D54" s="31"/>
    </row>
    <row r="55" spans="4:4">
      <c r="D55" s="31"/>
    </row>
    <row r="56" spans="4:4">
      <c r="D56" s="31"/>
    </row>
    <row r="57" spans="4:4">
      <c r="D57" s="31"/>
    </row>
    <row r="58" spans="4:4">
      <c r="D58" s="31"/>
    </row>
    <row r="59" spans="4:4">
      <c r="D59" s="31"/>
    </row>
    <row r="60" spans="4:4">
      <c r="D60" s="31"/>
    </row>
    <row r="61" spans="4:4">
      <c r="D61" s="31"/>
    </row>
    <row r="62" spans="4:4">
      <c r="D62" s="31"/>
    </row>
    <row r="63" spans="4:4">
      <c r="D63" s="31"/>
    </row>
    <row r="64" spans="4:4">
      <c r="D64" s="31"/>
    </row>
    <row r="65" spans="4:4">
      <c r="D65" s="31"/>
    </row>
    <row r="66" spans="4:4">
      <c r="D66" s="31"/>
    </row>
    <row r="67" spans="4:4">
      <c r="D67" s="31"/>
    </row>
    <row r="68" spans="4:4">
      <c r="D68" s="31"/>
    </row>
    <row r="69" spans="4:4">
      <c r="D69" s="31"/>
    </row>
    <row r="70" spans="4:4">
      <c r="D70" s="31"/>
    </row>
    <row r="71" spans="4:4">
      <c r="D71" s="31"/>
    </row>
    <row r="72" spans="4:4">
      <c r="D72" s="31"/>
    </row>
    <row r="73" spans="4:4">
      <c r="D73" s="31"/>
    </row>
    <row r="74" spans="4:4">
      <c r="D74" s="31"/>
    </row>
    <row r="75" spans="4:4">
      <c r="D75" s="31"/>
    </row>
    <row r="76" spans="4:4">
      <c r="D76" s="31"/>
    </row>
    <row r="77" spans="4:4">
      <c r="D77" s="31"/>
    </row>
    <row r="78" spans="4:4">
      <c r="D78" s="31"/>
    </row>
    <row r="79" spans="4:4">
      <c r="D79" s="31"/>
    </row>
    <row r="80" spans="4:4">
      <c r="D80" s="31"/>
    </row>
    <row r="81" spans="4:4">
      <c r="D81" s="31"/>
    </row>
    <row r="82" spans="4:4">
      <c r="D82" s="31"/>
    </row>
    <row r="83" spans="4:4">
      <c r="D83" s="31"/>
    </row>
    <row r="84" spans="4:4">
      <c r="D84" s="31"/>
    </row>
    <row r="85" spans="4:4">
      <c r="D85" s="31"/>
    </row>
    <row r="86" spans="4:4">
      <c r="D86" s="31"/>
    </row>
    <row r="87" spans="4:4">
      <c r="D87" s="31"/>
    </row>
    <row r="88" spans="4:4">
      <c r="D88" s="31"/>
    </row>
    <row r="89" spans="4:4">
      <c r="D89" s="31"/>
    </row>
    <row r="90" spans="4:4">
      <c r="D90" s="31"/>
    </row>
    <row r="91" spans="4:4">
      <c r="D91" s="31"/>
    </row>
    <row r="92" spans="4:4">
      <c r="D92" s="31"/>
    </row>
    <row r="93" spans="4:4">
      <c r="D93" s="31"/>
    </row>
    <row r="94" spans="4:4">
      <c r="D94" s="31"/>
    </row>
    <row r="95" spans="4:4">
      <c r="D95" s="31"/>
    </row>
    <row r="96" spans="4:4">
      <c r="D96" s="31"/>
    </row>
    <row r="97" spans="4:4">
      <c r="D97" s="31"/>
    </row>
    <row r="98" spans="4:4">
      <c r="D98" s="31"/>
    </row>
    <row r="99" spans="4:4">
      <c r="D99" s="31"/>
    </row>
    <row r="100" spans="4:4">
      <c r="D100" s="31"/>
    </row>
    <row r="101" spans="4:4">
      <c r="D101" s="31"/>
    </row>
    <row r="102" spans="4:4">
      <c r="D102" s="31"/>
    </row>
    <row r="103" spans="4:4">
      <c r="D103" s="31"/>
    </row>
    <row r="104" spans="4:4">
      <c r="D104" s="31"/>
    </row>
    <row r="105" spans="4:4">
      <c r="D105" s="31"/>
    </row>
    <row r="106" spans="4:4">
      <c r="D106" s="31"/>
    </row>
    <row r="107" spans="4:4">
      <c r="D107" s="31"/>
    </row>
    <row r="108" spans="4:4">
      <c r="D108" s="31"/>
    </row>
    <row r="109" spans="4:4">
      <c r="D109" s="31"/>
    </row>
    <row r="110" spans="4:4">
      <c r="D110" s="31"/>
    </row>
    <row r="111" spans="4:4">
      <c r="D111" s="31"/>
    </row>
    <row r="112" spans="4:4">
      <c r="D112" s="31"/>
    </row>
    <row r="113" spans="4:4">
      <c r="D113" s="31"/>
    </row>
    <row r="114" spans="4:4">
      <c r="D114" s="31"/>
    </row>
    <row r="115" spans="4:4">
      <c r="D115" s="31"/>
    </row>
    <row r="116" spans="4:4">
      <c r="D116" s="31"/>
    </row>
    <row r="117" spans="4:4">
      <c r="D117" s="31"/>
    </row>
    <row r="118" spans="4:4">
      <c r="D118" s="31"/>
    </row>
    <row r="119" spans="4:4">
      <c r="D119" s="31"/>
    </row>
    <row r="120" spans="4:4">
      <c r="D120" s="31"/>
    </row>
    <row r="121" spans="4:4">
      <c r="D121" s="31"/>
    </row>
    <row r="122" spans="4:4">
      <c r="D122" s="31"/>
    </row>
    <row r="123" spans="4:4">
      <c r="D123" s="31"/>
    </row>
    <row r="124" spans="4:4">
      <c r="D124" s="31"/>
    </row>
    <row r="125" spans="4:4">
      <c r="D125" s="31"/>
    </row>
    <row r="126" spans="4:4">
      <c r="D126" s="31"/>
    </row>
    <row r="127" spans="4:4">
      <c r="D127" s="31"/>
    </row>
    <row r="128" spans="4:4">
      <c r="D128" s="31"/>
    </row>
    <row r="129" spans="4:4">
      <c r="D129" s="31"/>
    </row>
    <row r="130" spans="4:4">
      <c r="D130" s="31"/>
    </row>
    <row r="131" spans="4:4">
      <c r="D131" s="31"/>
    </row>
    <row r="132" spans="4:4">
      <c r="D132" s="31"/>
    </row>
    <row r="133" spans="4:4">
      <c r="D133" s="31"/>
    </row>
    <row r="134" spans="4:4">
      <c r="D134" s="31"/>
    </row>
    <row r="135" spans="4:4">
      <c r="D135" s="31"/>
    </row>
    <row r="136" spans="4:4">
      <c r="D136" s="31"/>
    </row>
    <row r="137" spans="4:4">
      <c r="D137" s="31"/>
    </row>
    <row r="138" spans="4:4">
      <c r="D138" s="31"/>
    </row>
    <row r="139" spans="4:4">
      <c r="D139" s="31"/>
    </row>
    <row r="140" spans="4:4">
      <c r="D140" s="31"/>
    </row>
    <row r="141" spans="4:4">
      <c r="D141" s="31"/>
    </row>
    <row r="142" spans="4:4">
      <c r="D142" s="31"/>
    </row>
    <row r="143" spans="4:4">
      <c r="D143" s="31"/>
    </row>
    <row r="144" spans="4:4">
      <c r="D144" s="31"/>
    </row>
    <row r="145" spans="4:4">
      <c r="D145" s="31"/>
    </row>
    <row r="146" spans="4:4">
      <c r="D146" s="31"/>
    </row>
    <row r="147" spans="4:4">
      <c r="D147" s="31"/>
    </row>
    <row r="148" spans="4:4">
      <c r="D148" s="31"/>
    </row>
    <row r="149" spans="4:4">
      <c r="D149" s="31"/>
    </row>
    <row r="150" spans="4:4">
      <c r="D150" s="31"/>
    </row>
    <row r="151" spans="4:4">
      <c r="D151" s="31"/>
    </row>
    <row r="152" spans="4:4">
      <c r="D152" s="31"/>
    </row>
    <row r="153" spans="4:4">
      <c r="D153" s="31"/>
    </row>
    <row r="154" spans="4:4">
      <c r="D154" s="31"/>
    </row>
    <row r="155" spans="4:4">
      <c r="D155" s="31"/>
    </row>
    <row r="156" spans="4:4">
      <c r="D156" s="31"/>
    </row>
    <row r="157" spans="4:4">
      <c r="D157" s="31"/>
    </row>
    <row r="158" spans="4:4">
      <c r="D158" s="31"/>
    </row>
    <row r="159" spans="4:4">
      <c r="D159" s="31"/>
    </row>
    <row r="160" spans="4:4">
      <c r="D160" s="31"/>
    </row>
    <row r="161" spans="4:4">
      <c r="D161" s="31"/>
    </row>
    <row r="162" spans="4:4">
      <c r="D162" s="31"/>
    </row>
    <row r="163" spans="4:4">
      <c r="D163" s="31"/>
    </row>
    <row r="164" spans="4:4">
      <c r="D164" s="31"/>
    </row>
    <row r="165" spans="4:4">
      <c r="D165" s="31"/>
    </row>
    <row r="166" spans="4:4">
      <c r="D166" s="31"/>
    </row>
    <row r="167" spans="4:4">
      <c r="D167" s="31"/>
    </row>
    <row r="168" spans="4:4">
      <c r="D168" s="31"/>
    </row>
    <row r="169" spans="4:4">
      <c r="D169" s="31"/>
    </row>
    <row r="170" spans="4:4">
      <c r="D170" s="31"/>
    </row>
    <row r="171" spans="4:4">
      <c r="D171" s="31"/>
    </row>
    <row r="172" spans="4:4">
      <c r="D172" s="31"/>
    </row>
    <row r="173" spans="4:4">
      <c r="D173" s="31"/>
    </row>
    <row r="174" spans="4:4">
      <c r="D174" s="31"/>
    </row>
    <row r="175" spans="4:4">
      <c r="D175" s="31"/>
    </row>
    <row r="176" spans="4:4">
      <c r="D176" s="31"/>
    </row>
    <row r="177" spans="4:4">
      <c r="D177" s="31"/>
    </row>
    <row r="178" spans="4:4">
      <c r="D178" s="31"/>
    </row>
    <row r="179" spans="4:4">
      <c r="D179" s="31"/>
    </row>
    <row r="180" spans="4:4">
      <c r="D180" s="31"/>
    </row>
    <row r="181" spans="4:4">
      <c r="D181" s="31"/>
    </row>
    <row r="182" spans="4:4">
      <c r="D182" s="31"/>
    </row>
    <row r="183" spans="4:4">
      <c r="D183" s="31"/>
    </row>
    <row r="184" spans="4:4">
      <c r="D184" s="31"/>
    </row>
    <row r="185" spans="4:4">
      <c r="D185" s="31"/>
    </row>
    <row r="186" spans="4:4">
      <c r="D186" s="31"/>
    </row>
    <row r="187" spans="4:4">
      <c r="D187" s="31"/>
    </row>
    <row r="188" spans="4:4">
      <c r="D188" s="31"/>
    </row>
    <row r="189" spans="4:4">
      <c r="D189" s="31"/>
    </row>
    <row r="190" spans="4:4">
      <c r="D190" s="31"/>
    </row>
    <row r="191" spans="4:4">
      <c r="D191" s="31"/>
    </row>
    <row r="192" spans="4:4">
      <c r="D192" s="31"/>
    </row>
    <row r="193" spans="4:4">
      <c r="D193" s="31"/>
    </row>
    <row r="194" spans="4:4">
      <c r="D194" s="31"/>
    </row>
    <row r="195" spans="4:4">
      <c r="D195" s="31"/>
    </row>
    <row r="196" spans="4:4">
      <c r="D196" s="31"/>
    </row>
    <row r="197" spans="4:4">
      <c r="D197" s="31"/>
    </row>
    <row r="198" spans="4:4">
      <c r="D198" s="31"/>
    </row>
    <row r="199" spans="4:4">
      <c r="D199" s="31"/>
    </row>
    <row r="200" spans="4:4">
      <c r="D200" s="31"/>
    </row>
    <row r="201" spans="4:4">
      <c r="D201" s="31"/>
    </row>
    <row r="202" spans="4:4">
      <c r="D202" s="31"/>
    </row>
    <row r="203" spans="4:4">
      <c r="D203" s="31"/>
    </row>
    <row r="204" spans="4:4">
      <c r="D204" s="31"/>
    </row>
    <row r="205" spans="4:4">
      <c r="D205" s="31"/>
    </row>
    <row r="206" spans="4:4">
      <c r="D206" s="31"/>
    </row>
    <row r="207" spans="4:4">
      <c r="D207" s="31"/>
    </row>
    <row r="208" spans="4:4">
      <c r="D208" s="31"/>
    </row>
    <row r="209" spans="4:4">
      <c r="D209" s="31"/>
    </row>
    <row r="210" spans="4:4">
      <c r="D210" s="31"/>
    </row>
    <row r="211" spans="4:4">
      <c r="D211" s="31"/>
    </row>
    <row r="212" spans="4:4">
      <c r="D212" s="31"/>
    </row>
    <row r="213" spans="4:4">
      <c r="D213" s="31"/>
    </row>
    <row r="214" spans="4:4">
      <c r="D214" s="31"/>
    </row>
    <row r="215" spans="4:4">
      <c r="D215" s="31"/>
    </row>
    <row r="216" spans="4:4">
      <c r="D216" s="31"/>
    </row>
    <row r="217" spans="4:4">
      <c r="D217" s="31"/>
    </row>
    <row r="218" spans="4:4">
      <c r="D218" s="31"/>
    </row>
    <row r="219" spans="4:4">
      <c r="D219" s="31"/>
    </row>
    <row r="220" spans="4:4">
      <c r="D220" s="31"/>
    </row>
    <row r="221" spans="4:4">
      <c r="D221" s="31"/>
    </row>
    <row r="222" spans="4:4">
      <c r="D222" s="31"/>
    </row>
    <row r="223" spans="4:4">
      <c r="D223" s="31"/>
    </row>
    <row r="224" spans="4:4">
      <c r="D224" s="31"/>
    </row>
    <row r="225" spans="4:4">
      <c r="D225" s="31"/>
    </row>
    <row r="226" spans="4:4">
      <c r="D226" s="31"/>
    </row>
    <row r="227" spans="4:4">
      <c r="D227" s="31"/>
    </row>
    <row r="228" spans="4:4">
      <c r="D228" s="31"/>
    </row>
    <row r="229" spans="4:4">
      <c r="D229" s="31"/>
    </row>
    <row r="230" spans="4:4">
      <c r="D230" s="31"/>
    </row>
    <row r="231" spans="4:4">
      <c r="D231" s="31"/>
    </row>
    <row r="232" spans="4:4">
      <c r="D232" s="31"/>
    </row>
    <row r="233" spans="4:4">
      <c r="D233" s="31"/>
    </row>
    <row r="234" spans="4:4">
      <c r="D234" s="31"/>
    </row>
    <row r="235" spans="4:4">
      <c r="D235" s="31"/>
    </row>
    <row r="236" spans="4:4">
      <c r="D236" s="31"/>
    </row>
    <row r="237" spans="4:4">
      <c r="D237" s="31"/>
    </row>
    <row r="238" spans="4:4">
      <c r="D238" s="31"/>
    </row>
    <row r="239" spans="4:4">
      <c r="D239" s="31"/>
    </row>
    <row r="240" spans="4:4">
      <c r="D240" s="31"/>
    </row>
    <row r="241" spans="4:4">
      <c r="D241" s="31"/>
    </row>
    <row r="242" spans="4:4">
      <c r="D242" s="31"/>
    </row>
    <row r="243" spans="4:4">
      <c r="D243" s="31"/>
    </row>
    <row r="244" spans="4:4">
      <c r="D244" s="31"/>
    </row>
    <row r="245" spans="4:4">
      <c r="D245" s="31"/>
    </row>
    <row r="246" spans="4:4">
      <c r="D246" s="31"/>
    </row>
    <row r="247" spans="4:4">
      <c r="D247" s="31"/>
    </row>
    <row r="248" spans="4:4">
      <c r="D248" s="31"/>
    </row>
    <row r="249" spans="4:4">
      <c r="D249" s="31"/>
    </row>
    <row r="250" spans="4:4">
      <c r="D250" s="31"/>
    </row>
    <row r="251" spans="4:4">
      <c r="D251" s="31"/>
    </row>
    <row r="252" spans="4:4">
      <c r="D252" s="31"/>
    </row>
    <row r="253" spans="4:4">
      <c r="D253" s="31"/>
    </row>
    <row r="254" spans="4:4">
      <c r="D254" s="31"/>
    </row>
    <row r="255" spans="4:4">
      <c r="D255" s="31"/>
    </row>
    <row r="256" spans="4:4">
      <c r="D256" s="31"/>
    </row>
    <row r="257" spans="4:4">
      <c r="D257" s="31"/>
    </row>
    <row r="258" spans="4:4">
      <c r="D258" s="31"/>
    </row>
    <row r="259" spans="4:4">
      <c r="D259" s="31"/>
    </row>
    <row r="260" spans="4:4">
      <c r="D260" s="31"/>
    </row>
    <row r="261" spans="4:4">
      <c r="D261" s="31"/>
    </row>
    <row r="262" spans="4:4">
      <c r="D262" s="31"/>
    </row>
    <row r="263" spans="4:4">
      <c r="D263" s="31"/>
    </row>
    <row r="264" spans="4:4">
      <c r="D264" s="31"/>
    </row>
    <row r="265" spans="4:4">
      <c r="D265" s="31"/>
    </row>
    <row r="266" spans="4:4">
      <c r="D266" s="31"/>
    </row>
    <row r="267" spans="4:4">
      <c r="D267" s="31"/>
    </row>
    <row r="268" spans="4:4">
      <c r="D268" s="31"/>
    </row>
    <row r="269" spans="4:4">
      <c r="D269" s="31"/>
    </row>
    <row r="270" spans="4:4">
      <c r="D270" s="31"/>
    </row>
    <row r="271" spans="4:4">
      <c r="D271" s="31"/>
    </row>
    <row r="272" spans="4:4">
      <c r="D272" s="31"/>
    </row>
    <row r="273" spans="4:4">
      <c r="D273" s="31"/>
    </row>
    <row r="274" spans="4:4">
      <c r="D274" s="31"/>
    </row>
    <row r="275" spans="4:4">
      <c r="D275" s="31"/>
    </row>
    <row r="276" spans="4:4">
      <c r="D276" s="31"/>
    </row>
    <row r="277" spans="4:4">
      <c r="D277" s="31"/>
    </row>
    <row r="278" spans="4:4">
      <c r="D278" s="31"/>
    </row>
    <row r="279" spans="4:4">
      <c r="D279" s="31"/>
    </row>
    <row r="280" spans="4:4">
      <c r="D280" s="31"/>
    </row>
    <row r="281" spans="4:4">
      <c r="D281" s="31"/>
    </row>
    <row r="282" spans="4:4">
      <c r="D282" s="31"/>
    </row>
    <row r="283" spans="4:4">
      <c r="D283" s="31"/>
    </row>
    <row r="284" spans="4:4">
      <c r="D284" s="31"/>
    </row>
    <row r="285" spans="4:4">
      <c r="D285" s="31"/>
    </row>
    <row r="286" spans="4:4">
      <c r="D286" s="31"/>
    </row>
    <row r="287" spans="4:4">
      <c r="D287" s="31"/>
    </row>
    <row r="288" spans="4:4">
      <c r="D288" s="31"/>
    </row>
    <row r="289" spans="4:4">
      <c r="D289" s="31"/>
    </row>
    <row r="290" spans="4:4">
      <c r="D290" s="31"/>
    </row>
    <row r="291" spans="4:4">
      <c r="D291" s="31"/>
    </row>
    <row r="292" spans="4:4">
      <c r="D292" s="31"/>
    </row>
    <row r="293" spans="4:4">
      <c r="D293" s="31"/>
    </row>
    <row r="294" spans="4:4">
      <c r="D294" s="31"/>
    </row>
    <row r="295" spans="4:4">
      <c r="D295" s="31"/>
    </row>
    <row r="296" spans="4:4">
      <c r="D296" s="31"/>
    </row>
    <row r="297" spans="4:4">
      <c r="D297" s="31"/>
    </row>
    <row r="298" spans="4:4">
      <c r="D298" s="31"/>
    </row>
    <row r="299" spans="4:4">
      <c r="D299" s="31"/>
    </row>
    <row r="300" spans="4:4">
      <c r="D300" s="31"/>
    </row>
    <row r="301" spans="4:4">
      <c r="D301" s="31"/>
    </row>
    <row r="302" spans="4:4">
      <c r="D302" s="31"/>
    </row>
    <row r="303" spans="4:4">
      <c r="D303" s="31"/>
    </row>
    <row r="304" spans="4:4">
      <c r="D304" s="31"/>
    </row>
    <row r="305" spans="4:4">
      <c r="D305" s="31"/>
    </row>
    <row r="306" spans="4:4">
      <c r="D306" s="31"/>
    </row>
    <row r="307" spans="4:4">
      <c r="D307" s="31"/>
    </row>
    <row r="308" spans="4:4">
      <c r="D308" s="31"/>
    </row>
    <row r="309" spans="4:4">
      <c r="D309" s="31"/>
    </row>
    <row r="310" spans="4:4">
      <c r="D310" s="31"/>
    </row>
    <row r="311" spans="4:4">
      <c r="D311" s="31"/>
    </row>
    <row r="312" spans="4:4">
      <c r="D312" s="31"/>
    </row>
    <row r="313" spans="4:4">
      <c r="D313" s="31"/>
    </row>
    <row r="314" spans="4:4">
      <c r="D314" s="31"/>
    </row>
    <row r="315" spans="4:4">
      <c r="D315" s="31"/>
    </row>
    <row r="316" spans="4:4">
      <c r="D316" s="31"/>
    </row>
    <row r="317" spans="4:4">
      <c r="D317" s="31"/>
    </row>
    <row r="318" spans="4:4">
      <c r="D318" s="31"/>
    </row>
    <row r="319" spans="4:4">
      <c r="D319" s="31"/>
    </row>
    <row r="320" spans="4:4">
      <c r="D320" s="31"/>
    </row>
    <row r="321" spans="4:4">
      <c r="D321" s="31"/>
    </row>
    <row r="322" spans="4:4">
      <c r="D322" s="31"/>
    </row>
    <row r="323" spans="4:4">
      <c r="D323" s="31"/>
    </row>
    <row r="324" spans="4:4">
      <c r="D324" s="31"/>
    </row>
    <row r="325" spans="4:4">
      <c r="D325" s="31"/>
    </row>
    <row r="326" spans="4:4">
      <c r="D326" s="31"/>
    </row>
    <row r="327" spans="4:4">
      <c r="D327" s="31"/>
    </row>
    <row r="328" spans="4:4">
      <c r="D328" s="31"/>
    </row>
    <row r="329" spans="4:4">
      <c r="D329" s="31"/>
    </row>
    <row r="330" spans="4:4">
      <c r="D330" s="31"/>
    </row>
    <row r="331" spans="4:4">
      <c r="D331" s="31"/>
    </row>
    <row r="332" spans="4:4">
      <c r="D332" s="31"/>
    </row>
    <row r="333" spans="4:4">
      <c r="D333" s="31"/>
    </row>
    <row r="334" spans="4:4">
      <c r="D334" s="31"/>
    </row>
    <row r="335" spans="4:4">
      <c r="D335" s="31"/>
    </row>
    <row r="336" spans="4:4">
      <c r="D336" s="31"/>
    </row>
    <row r="337" spans="4:4">
      <c r="D337" s="31"/>
    </row>
    <row r="338" spans="4:4">
      <c r="D338" s="31"/>
    </row>
    <row r="339" spans="4:4">
      <c r="D339" s="31"/>
    </row>
    <row r="340" spans="4:4">
      <c r="D340" s="31"/>
    </row>
    <row r="341" spans="4:4">
      <c r="D341" s="31"/>
    </row>
    <row r="342" spans="4:4">
      <c r="D342" s="31"/>
    </row>
    <row r="343" spans="4:4">
      <c r="D343" s="31"/>
    </row>
    <row r="344" spans="4:4">
      <c r="D344" s="31"/>
    </row>
    <row r="345" spans="4:4">
      <c r="D345" s="31"/>
    </row>
    <row r="346" spans="4:4">
      <c r="D346" s="31"/>
    </row>
    <row r="347" spans="4:4">
      <c r="D347" s="31"/>
    </row>
    <row r="348" spans="4:4">
      <c r="D348" s="31"/>
    </row>
    <row r="349" spans="4:4">
      <c r="D349" s="31"/>
    </row>
    <row r="350" spans="4:4">
      <c r="D350" s="31"/>
    </row>
    <row r="351" spans="4:4">
      <c r="D351" s="31"/>
    </row>
    <row r="352" spans="4:4">
      <c r="D352" s="31"/>
    </row>
    <row r="353" spans="4:4">
      <c r="D353" s="31"/>
    </row>
    <row r="354" spans="4:4">
      <c r="D354" s="31"/>
    </row>
    <row r="355" spans="4:4">
      <c r="D355" s="31"/>
    </row>
    <row r="356" spans="4:4">
      <c r="D356" s="31"/>
    </row>
    <row r="357" spans="4:4">
      <c r="D357" s="31"/>
    </row>
    <row r="358" spans="4:4">
      <c r="D358" s="31"/>
    </row>
    <row r="359" spans="4:4">
      <c r="D359" s="31"/>
    </row>
    <row r="360" spans="4:4">
      <c r="D360" s="31"/>
    </row>
    <row r="361" spans="4:4">
      <c r="D361" s="31"/>
    </row>
    <row r="362" spans="4:4">
      <c r="D362" s="31"/>
    </row>
    <row r="363" spans="4:4">
      <c r="D363" s="31"/>
    </row>
    <row r="364" spans="4:4">
      <c r="D364" s="31"/>
    </row>
    <row r="365" spans="4:4">
      <c r="D365" s="31"/>
    </row>
    <row r="366" spans="4:4">
      <c r="D366" s="31"/>
    </row>
    <row r="367" spans="4:4">
      <c r="D367" s="31"/>
    </row>
    <row r="368" spans="4:4">
      <c r="D368" s="31"/>
    </row>
    <row r="369" spans="4:4">
      <c r="D369" s="31"/>
    </row>
    <row r="370" spans="4:4">
      <c r="D370" s="31"/>
    </row>
    <row r="371" spans="4:4">
      <c r="D371" s="31"/>
    </row>
    <row r="372" spans="4:4">
      <c r="D372" s="31"/>
    </row>
    <row r="373" spans="4:4">
      <c r="D373" s="31"/>
    </row>
    <row r="374" spans="4:4">
      <c r="D374" s="31"/>
    </row>
    <row r="375" spans="4:4">
      <c r="D375" s="31"/>
    </row>
    <row r="376" spans="4:4">
      <c r="D376" s="31"/>
    </row>
    <row r="377" spans="4:4">
      <c r="D377" s="31"/>
    </row>
    <row r="378" spans="4:4">
      <c r="D378" s="31"/>
    </row>
    <row r="379" spans="4:4">
      <c r="D379" s="31"/>
    </row>
    <row r="380" spans="4:4">
      <c r="D380" s="31"/>
    </row>
    <row r="381" spans="4:4">
      <c r="D381" s="31"/>
    </row>
    <row r="382" spans="4:4">
      <c r="D382" s="31"/>
    </row>
    <row r="383" spans="4:4">
      <c r="D383" s="31"/>
    </row>
    <row r="384" spans="4:4">
      <c r="D384" s="31"/>
    </row>
    <row r="385" spans="4:4">
      <c r="D385" s="31"/>
    </row>
    <row r="386" spans="4:4">
      <c r="D386" s="31"/>
    </row>
    <row r="387" spans="4:4">
      <c r="D387" s="31"/>
    </row>
    <row r="388" spans="4:4">
      <c r="D388" s="31"/>
    </row>
    <row r="389" spans="4:4">
      <c r="D389" s="31"/>
    </row>
    <row r="390" spans="4:4">
      <c r="D390" s="31"/>
    </row>
    <row r="391" spans="4:4">
      <c r="D391" s="31"/>
    </row>
    <row r="392" spans="4:4">
      <c r="D392" s="31"/>
    </row>
    <row r="393" spans="4:4">
      <c r="D393" s="31"/>
    </row>
    <row r="394" spans="4:4">
      <c r="D394" s="31"/>
    </row>
    <row r="395" spans="4:4">
      <c r="D395" s="31"/>
    </row>
    <row r="396" spans="4:4">
      <c r="D396" s="31"/>
    </row>
    <row r="397" spans="4:4">
      <c r="D397" s="31"/>
    </row>
    <row r="398" spans="4:4">
      <c r="D398" s="31"/>
    </row>
    <row r="399" spans="4:4">
      <c r="D399" s="31"/>
    </row>
    <row r="400" spans="4:4">
      <c r="D400" s="31"/>
    </row>
    <row r="401" spans="4:4">
      <c r="D401" s="31"/>
    </row>
    <row r="402" spans="4:4">
      <c r="D402" s="31"/>
    </row>
    <row r="403" spans="4:4">
      <c r="D403" s="31"/>
    </row>
    <row r="404" spans="4:4">
      <c r="D404" s="31"/>
    </row>
    <row r="405" spans="4:4">
      <c r="D405" s="31"/>
    </row>
    <row r="406" spans="4:4">
      <c r="D406" s="31"/>
    </row>
    <row r="407" spans="4:4">
      <c r="D407" s="31"/>
    </row>
    <row r="408" spans="4:4">
      <c r="D408" s="31"/>
    </row>
    <row r="409" spans="4:4">
      <c r="D409" s="31"/>
    </row>
    <row r="410" spans="4:4">
      <c r="D410" s="31"/>
    </row>
    <row r="411" spans="4:4">
      <c r="D411" s="31"/>
    </row>
    <row r="412" spans="4:4">
      <c r="D412" s="31"/>
    </row>
    <row r="413" spans="4:4">
      <c r="D413" s="31"/>
    </row>
    <row r="414" spans="4:4">
      <c r="D414" s="31"/>
    </row>
    <row r="415" spans="4:4">
      <c r="D415" s="31"/>
    </row>
    <row r="416" spans="4:4">
      <c r="D416" s="31"/>
    </row>
    <row r="417" spans="4:4">
      <c r="D417" s="31"/>
    </row>
    <row r="418" spans="4:4">
      <c r="D418" s="31"/>
    </row>
    <row r="419" spans="4:4">
      <c r="D419" s="31"/>
    </row>
    <row r="420" spans="4:4">
      <c r="D420" s="31"/>
    </row>
    <row r="421" spans="4:4">
      <c r="D421" s="31"/>
    </row>
    <row r="422" spans="4:4">
      <c r="D422" s="31"/>
    </row>
    <row r="423" spans="4:4">
      <c r="D423" s="31"/>
    </row>
    <row r="424" spans="4:4">
      <c r="D424" s="31"/>
    </row>
    <row r="425" spans="4:4">
      <c r="D425" s="31"/>
    </row>
    <row r="426" spans="4:4">
      <c r="D426" s="31"/>
    </row>
    <row r="427" spans="4:4">
      <c r="D427" s="31"/>
    </row>
    <row r="428" spans="4:4">
      <c r="D428" s="31"/>
    </row>
    <row r="429" spans="4:4">
      <c r="D429" s="31"/>
    </row>
    <row r="430" spans="4:4">
      <c r="D430" s="31"/>
    </row>
    <row r="431" spans="4:4">
      <c r="D431" s="31"/>
    </row>
    <row r="432" spans="4:4">
      <c r="D432" s="31"/>
    </row>
    <row r="433" spans="4:4">
      <c r="D433" s="31"/>
    </row>
    <row r="434" spans="4:4">
      <c r="D434" s="31"/>
    </row>
    <row r="435" spans="4:4">
      <c r="D435" s="31"/>
    </row>
    <row r="436" spans="4:4">
      <c r="D436" s="31"/>
    </row>
    <row r="437" spans="4:4">
      <c r="D437" s="31"/>
    </row>
    <row r="438" spans="4:4">
      <c r="D438" s="31"/>
    </row>
    <row r="439" spans="4:4">
      <c r="D439" s="31"/>
    </row>
    <row r="440" spans="4:4">
      <c r="D440" s="31"/>
    </row>
    <row r="441" spans="4:4">
      <c r="D441" s="31"/>
    </row>
    <row r="442" spans="4:4">
      <c r="D442" s="31"/>
    </row>
    <row r="443" spans="4:4">
      <c r="D443" s="31"/>
    </row>
    <row r="444" spans="4:4">
      <c r="D444" s="31"/>
    </row>
    <row r="445" spans="4:4">
      <c r="D445" s="31"/>
    </row>
    <row r="446" spans="4:4">
      <c r="D446" s="31"/>
    </row>
    <row r="447" spans="4:4">
      <c r="D447" s="31"/>
    </row>
    <row r="448" spans="4:4">
      <c r="D448" s="31"/>
    </row>
    <row r="449" spans="4:4">
      <c r="D449" s="31"/>
    </row>
    <row r="450" spans="4:4">
      <c r="D450" s="31"/>
    </row>
    <row r="451" spans="4:4">
      <c r="D451" s="31"/>
    </row>
    <row r="452" spans="4:4">
      <c r="D452" s="31"/>
    </row>
    <row r="453" spans="4:4">
      <c r="D453" s="31"/>
    </row>
    <row r="454" spans="4:4">
      <c r="D454" s="31"/>
    </row>
    <row r="455" spans="4:4">
      <c r="D455" s="31"/>
    </row>
    <row r="456" spans="4:4">
      <c r="D456" s="31"/>
    </row>
    <row r="457" spans="4:4">
      <c r="D457" s="31"/>
    </row>
    <row r="458" spans="4:4">
      <c r="D458" s="31"/>
    </row>
    <row r="459" spans="4:4">
      <c r="D459" s="31"/>
    </row>
    <row r="460" spans="4:4">
      <c r="D460" s="31"/>
    </row>
    <row r="461" spans="4:4">
      <c r="D461" s="31"/>
    </row>
    <row r="462" spans="4:4">
      <c r="D462" s="31"/>
    </row>
    <row r="463" spans="4:4">
      <c r="D463" s="31"/>
    </row>
    <row r="464" spans="4:4">
      <c r="D464" s="31"/>
    </row>
    <row r="465" spans="4:4">
      <c r="D465" s="31"/>
    </row>
    <row r="466" spans="4:4">
      <c r="D466" s="31"/>
    </row>
    <row r="467" spans="4:4">
      <c r="D467" s="31"/>
    </row>
    <row r="468" spans="4:4">
      <c r="D468" s="31"/>
    </row>
    <row r="469" spans="4:4">
      <c r="D469" s="31"/>
    </row>
    <row r="470" spans="4:4">
      <c r="D470" s="31"/>
    </row>
    <row r="471" spans="4:4">
      <c r="D471" s="31"/>
    </row>
    <row r="472" spans="4:4">
      <c r="D472" s="31"/>
    </row>
    <row r="473" spans="4:4">
      <c r="D473" s="31"/>
    </row>
    <row r="474" spans="4:4">
      <c r="D474" s="31"/>
    </row>
    <row r="475" spans="4:4">
      <c r="D475" s="31"/>
    </row>
    <row r="476" spans="4:4">
      <c r="D476" s="31"/>
    </row>
    <row r="477" spans="4:4">
      <c r="D477" s="31"/>
    </row>
    <row r="478" spans="4:4">
      <c r="D478" s="31"/>
    </row>
    <row r="479" spans="4:4">
      <c r="D479" s="31"/>
    </row>
    <row r="480" spans="4:4">
      <c r="D480" s="31"/>
    </row>
    <row r="481" spans="4:4">
      <c r="D481" s="31"/>
    </row>
    <row r="482" spans="4:4">
      <c r="D482" s="31"/>
    </row>
    <row r="483" spans="4:4">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row r="947" spans="4:4">
      <c r="D947" s="31"/>
    </row>
    <row r="948" spans="4:4">
      <c r="D948" s="31"/>
    </row>
    <row r="949" spans="4:4">
      <c r="D949" s="31"/>
    </row>
    <row r="950" spans="4:4">
      <c r="D950" s="31"/>
    </row>
    <row r="951" spans="4:4">
      <c r="D951" s="31"/>
    </row>
    <row r="952" spans="4:4">
      <c r="D952" s="31"/>
    </row>
    <row r="953" spans="4:4">
      <c r="D953" s="31"/>
    </row>
    <row r="954" spans="4:4">
      <c r="D954" s="31"/>
    </row>
    <row r="955" spans="4:4">
      <c r="D955" s="31"/>
    </row>
    <row r="956" spans="4:4">
      <c r="D956" s="31"/>
    </row>
    <row r="957" spans="4:4">
      <c r="D957" s="31"/>
    </row>
    <row r="958" spans="4:4">
      <c r="D958" s="31"/>
    </row>
    <row r="959" spans="4:4">
      <c r="D959" s="31"/>
    </row>
    <row r="960" spans="4:4">
      <c r="D960" s="31"/>
    </row>
    <row r="961" spans="4:4">
      <c r="D961" s="31"/>
    </row>
    <row r="962" spans="4:4">
      <c r="D962" s="31"/>
    </row>
    <row r="963" spans="4:4">
      <c r="D963" s="31"/>
    </row>
    <row r="964" spans="4:4">
      <c r="D964" s="31"/>
    </row>
    <row r="965" spans="4:4">
      <c r="D965" s="31"/>
    </row>
    <row r="966" spans="4:4">
      <c r="D966" s="31"/>
    </row>
    <row r="967" spans="4:4">
      <c r="D967" s="31"/>
    </row>
    <row r="968" spans="4:4">
      <c r="D968" s="31"/>
    </row>
    <row r="969" spans="4:4">
      <c r="D969" s="31"/>
    </row>
    <row r="970" spans="4:4">
      <c r="D970" s="31"/>
    </row>
    <row r="971" spans="4:4">
      <c r="D971" s="31"/>
    </row>
    <row r="972" spans="4:4">
      <c r="D972" s="31"/>
    </row>
    <row r="973" spans="4:4">
      <c r="D973" s="31"/>
    </row>
    <row r="974" spans="4:4">
      <c r="D974" s="31"/>
    </row>
    <row r="975" spans="4:4">
      <c r="D975" s="31"/>
    </row>
    <row r="976" spans="4:4">
      <c r="D976" s="31"/>
    </row>
    <row r="977" spans="4:4">
      <c r="D977" s="31"/>
    </row>
    <row r="978" spans="4:4">
      <c r="D978" s="31"/>
    </row>
    <row r="979" spans="4:4">
      <c r="D979" s="31"/>
    </row>
    <row r="980" spans="4:4">
      <c r="D980" s="31"/>
    </row>
    <row r="981" spans="4:4">
      <c r="D981" s="31"/>
    </row>
    <row r="982" spans="4:4">
      <c r="D982" s="31"/>
    </row>
    <row r="983" spans="4:4">
      <c r="D983" s="31"/>
    </row>
    <row r="984" spans="4:4">
      <c r="D984" s="31"/>
    </row>
    <row r="985" spans="4:4">
      <c r="D985" s="31"/>
    </row>
    <row r="986" spans="4:4">
      <c r="D986" s="31"/>
    </row>
    <row r="987" spans="4:4">
      <c r="D987" s="31"/>
    </row>
    <row r="988" spans="4:4">
      <c r="D988" s="31"/>
    </row>
    <row r="989" spans="4:4">
      <c r="D989" s="31"/>
    </row>
    <row r="990" spans="4:4">
      <c r="D990" s="31"/>
    </row>
    <row r="991" spans="4:4">
      <c r="D991" s="31"/>
    </row>
    <row r="992" spans="4:4">
      <c r="D992" s="31"/>
    </row>
    <row r="993" spans="4:4">
      <c r="D993" s="31"/>
    </row>
    <row r="994" spans="4:4">
      <c r="D994" s="31"/>
    </row>
    <row r="995" spans="4:4">
      <c r="D995" s="31"/>
    </row>
    <row r="996" spans="4:4">
      <c r="D996" s="31"/>
    </row>
    <row r="997" spans="4:4">
      <c r="D997" s="31"/>
    </row>
    <row r="998" spans="4:4">
      <c r="D998" s="31"/>
    </row>
    <row r="999" spans="4:4">
      <c r="D999" s="31"/>
    </row>
    <row r="1000" spans="4:4">
      <c r="D1000" s="31"/>
    </row>
    <row r="1001" spans="4:4">
      <c r="D1001" s="31"/>
    </row>
    <row r="1002" spans="4:4">
      <c r="D1002" s="31"/>
    </row>
  </sheetData>
  <mergeCells count="1">
    <mergeCell ref="B2:D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2"/>
  <sheetViews>
    <sheetView showGridLines="0" workbookViewId="0"/>
  </sheetViews>
  <sheetFormatPr defaultColWidth="12.5703125" defaultRowHeight="15.75" customHeight="1"/>
  <cols>
    <col min="1" max="1" width="4" customWidth="1"/>
    <col min="2" max="2" width="11.7109375" customWidth="1"/>
    <col min="3" max="3" width="19.28515625" customWidth="1"/>
    <col min="4" max="4" width="69.140625" customWidth="1"/>
  </cols>
  <sheetData>
    <row r="1" spans="1:4">
      <c r="A1" s="25"/>
      <c r="B1" s="25"/>
      <c r="C1" s="25"/>
      <c r="D1" s="12"/>
    </row>
    <row r="2" spans="1:4">
      <c r="A2" s="25"/>
      <c r="B2" s="197" t="s">
        <v>66</v>
      </c>
      <c r="C2" s="195"/>
      <c r="D2" s="196"/>
    </row>
    <row r="3" spans="1:4">
      <c r="A3" s="25"/>
      <c r="B3" s="13" t="s">
        <v>26</v>
      </c>
      <c r="C3" s="26" t="s">
        <v>67</v>
      </c>
      <c r="D3" s="16" t="s">
        <v>2</v>
      </c>
    </row>
    <row r="4" spans="1:4">
      <c r="A4" s="20"/>
      <c r="B4" s="27" t="s">
        <v>68</v>
      </c>
      <c r="C4" s="20" t="s">
        <v>69</v>
      </c>
      <c r="D4" s="19" t="s">
        <v>70</v>
      </c>
    </row>
    <row r="5" spans="1:4">
      <c r="A5" s="20"/>
      <c r="B5" s="27" t="s">
        <v>71</v>
      </c>
      <c r="C5" s="20" t="s">
        <v>72</v>
      </c>
      <c r="D5" s="19" t="s">
        <v>73</v>
      </c>
    </row>
    <row r="6" spans="1:4">
      <c r="A6" s="20"/>
      <c r="B6" s="27" t="s">
        <v>74</v>
      </c>
      <c r="C6" s="20" t="s">
        <v>75</v>
      </c>
      <c r="D6" s="19" t="s">
        <v>76</v>
      </c>
    </row>
    <row r="7" spans="1:4">
      <c r="A7" s="20"/>
      <c r="B7" s="28" t="s">
        <v>77</v>
      </c>
      <c r="C7" s="23" t="s">
        <v>78</v>
      </c>
      <c r="D7" s="30" t="s">
        <v>79</v>
      </c>
    </row>
    <row r="8" spans="1:4">
      <c r="D8" s="31"/>
    </row>
    <row r="9" spans="1:4">
      <c r="D9" s="31"/>
    </row>
    <row r="10" spans="1:4">
      <c r="D10" s="31"/>
    </row>
    <row r="11" spans="1:4">
      <c r="D11" s="31"/>
    </row>
    <row r="12" spans="1:4">
      <c r="D12" s="31"/>
    </row>
    <row r="13" spans="1:4">
      <c r="D13" s="31"/>
    </row>
    <row r="14" spans="1:4">
      <c r="D14" s="31"/>
    </row>
    <row r="15" spans="1:4">
      <c r="D15" s="31"/>
    </row>
    <row r="16" spans="1:4">
      <c r="D16" s="31"/>
    </row>
    <row r="17" spans="4:4">
      <c r="D17" s="31"/>
    </row>
    <row r="18" spans="4:4">
      <c r="D18" s="31"/>
    </row>
    <row r="19" spans="4:4">
      <c r="D19" s="31"/>
    </row>
    <row r="20" spans="4:4">
      <c r="D20" s="31"/>
    </row>
    <row r="21" spans="4:4">
      <c r="D21" s="31"/>
    </row>
    <row r="22" spans="4:4">
      <c r="D22" s="31"/>
    </row>
    <row r="23" spans="4:4">
      <c r="D23" s="31"/>
    </row>
    <row r="24" spans="4:4">
      <c r="D24" s="31"/>
    </row>
    <row r="25" spans="4:4">
      <c r="D25" s="31"/>
    </row>
    <row r="26" spans="4:4">
      <c r="D26" s="31"/>
    </row>
    <row r="27" spans="4:4">
      <c r="D27" s="31"/>
    </row>
    <row r="28" spans="4:4">
      <c r="D28" s="31"/>
    </row>
    <row r="29" spans="4:4">
      <c r="D29" s="31"/>
    </row>
    <row r="30" spans="4:4">
      <c r="D30" s="31"/>
    </row>
    <row r="31" spans="4:4">
      <c r="D31" s="31"/>
    </row>
    <row r="32" spans="4:4">
      <c r="D32" s="31"/>
    </row>
    <row r="33" spans="4:4">
      <c r="D33" s="31"/>
    </row>
    <row r="34" spans="4:4">
      <c r="D34" s="31"/>
    </row>
    <row r="35" spans="4:4">
      <c r="D35" s="31"/>
    </row>
    <row r="36" spans="4:4">
      <c r="D36" s="31"/>
    </row>
    <row r="37" spans="4:4">
      <c r="D37" s="31"/>
    </row>
    <row r="38" spans="4:4">
      <c r="D38" s="31"/>
    </row>
    <row r="39" spans="4:4">
      <c r="D39" s="31"/>
    </row>
    <row r="40" spans="4:4">
      <c r="D40" s="31"/>
    </row>
    <row r="41" spans="4:4">
      <c r="D41" s="31"/>
    </row>
    <row r="42" spans="4:4">
      <c r="D42" s="31"/>
    </row>
    <row r="43" spans="4:4">
      <c r="D43" s="31"/>
    </row>
    <row r="44" spans="4:4">
      <c r="D44" s="31"/>
    </row>
    <row r="45" spans="4:4">
      <c r="D45" s="31"/>
    </row>
    <row r="46" spans="4:4">
      <c r="D46" s="31"/>
    </row>
    <row r="47" spans="4:4">
      <c r="D47" s="31"/>
    </row>
    <row r="48" spans="4:4">
      <c r="D48" s="31"/>
    </row>
    <row r="49" spans="4:4">
      <c r="D49" s="31"/>
    </row>
    <row r="50" spans="4:4">
      <c r="D50" s="31"/>
    </row>
    <row r="51" spans="4:4">
      <c r="D51" s="31"/>
    </row>
    <row r="52" spans="4:4">
      <c r="D52" s="31"/>
    </row>
    <row r="53" spans="4:4">
      <c r="D53" s="31"/>
    </row>
    <row r="54" spans="4:4">
      <c r="D54" s="31"/>
    </row>
    <row r="55" spans="4:4">
      <c r="D55" s="31"/>
    </row>
    <row r="56" spans="4:4">
      <c r="D56" s="31"/>
    </row>
    <row r="57" spans="4:4">
      <c r="D57" s="31"/>
    </row>
    <row r="58" spans="4:4">
      <c r="D58" s="31"/>
    </row>
    <row r="59" spans="4:4">
      <c r="D59" s="31"/>
    </row>
    <row r="60" spans="4:4">
      <c r="D60" s="31"/>
    </row>
    <row r="61" spans="4:4">
      <c r="D61" s="31"/>
    </row>
    <row r="62" spans="4:4">
      <c r="D62" s="31"/>
    </row>
    <row r="63" spans="4:4">
      <c r="D63" s="31"/>
    </row>
    <row r="64" spans="4:4">
      <c r="D64" s="31"/>
    </row>
    <row r="65" spans="4:4">
      <c r="D65" s="31"/>
    </row>
    <row r="66" spans="4:4">
      <c r="D66" s="31"/>
    </row>
    <row r="67" spans="4:4">
      <c r="D67" s="31"/>
    </row>
    <row r="68" spans="4:4">
      <c r="D68" s="31"/>
    </row>
    <row r="69" spans="4:4">
      <c r="D69" s="31"/>
    </row>
    <row r="70" spans="4:4">
      <c r="D70" s="31"/>
    </row>
    <row r="71" spans="4:4">
      <c r="D71" s="31"/>
    </row>
    <row r="72" spans="4:4">
      <c r="D72" s="31"/>
    </row>
    <row r="73" spans="4:4">
      <c r="D73" s="31"/>
    </row>
    <row r="74" spans="4:4">
      <c r="D74" s="31"/>
    </row>
    <row r="75" spans="4:4">
      <c r="D75" s="31"/>
    </row>
    <row r="76" spans="4:4">
      <c r="D76" s="31"/>
    </row>
    <row r="77" spans="4:4">
      <c r="D77" s="31"/>
    </row>
    <row r="78" spans="4:4">
      <c r="D78" s="31"/>
    </row>
    <row r="79" spans="4:4">
      <c r="D79" s="31"/>
    </row>
    <row r="80" spans="4:4">
      <c r="D80" s="31"/>
    </row>
    <row r="81" spans="4:4">
      <c r="D81" s="31"/>
    </row>
    <row r="82" spans="4:4">
      <c r="D82" s="31"/>
    </row>
    <row r="83" spans="4:4">
      <c r="D83" s="31"/>
    </row>
    <row r="84" spans="4:4">
      <c r="D84" s="31"/>
    </row>
    <row r="85" spans="4:4">
      <c r="D85" s="31"/>
    </row>
    <row r="86" spans="4:4">
      <c r="D86" s="31"/>
    </row>
    <row r="87" spans="4:4">
      <c r="D87" s="31"/>
    </row>
    <row r="88" spans="4:4">
      <c r="D88" s="31"/>
    </row>
    <row r="89" spans="4:4">
      <c r="D89" s="31"/>
    </row>
    <row r="90" spans="4:4">
      <c r="D90" s="31"/>
    </row>
    <row r="91" spans="4:4">
      <c r="D91" s="31"/>
    </row>
    <row r="92" spans="4:4">
      <c r="D92" s="31"/>
    </row>
    <row r="93" spans="4:4">
      <c r="D93" s="31"/>
    </row>
    <row r="94" spans="4:4">
      <c r="D94" s="31"/>
    </row>
    <row r="95" spans="4:4">
      <c r="D95" s="31"/>
    </row>
    <row r="96" spans="4:4">
      <c r="D96" s="31"/>
    </row>
    <row r="97" spans="4:4">
      <c r="D97" s="31"/>
    </row>
    <row r="98" spans="4:4">
      <c r="D98" s="31"/>
    </row>
    <row r="99" spans="4:4">
      <c r="D99" s="31"/>
    </row>
    <row r="100" spans="4:4">
      <c r="D100" s="31"/>
    </row>
    <row r="101" spans="4:4">
      <c r="D101" s="31"/>
    </row>
    <row r="102" spans="4:4">
      <c r="D102" s="31"/>
    </row>
    <row r="103" spans="4:4">
      <c r="D103" s="31"/>
    </row>
    <row r="104" spans="4:4">
      <c r="D104" s="31"/>
    </row>
    <row r="105" spans="4:4">
      <c r="D105" s="31"/>
    </row>
    <row r="106" spans="4:4">
      <c r="D106" s="31"/>
    </row>
    <row r="107" spans="4:4">
      <c r="D107" s="31"/>
    </row>
    <row r="108" spans="4:4">
      <c r="D108" s="31"/>
    </row>
    <row r="109" spans="4:4">
      <c r="D109" s="31"/>
    </row>
    <row r="110" spans="4:4">
      <c r="D110" s="31"/>
    </row>
    <row r="111" spans="4:4">
      <c r="D111" s="31"/>
    </row>
    <row r="112" spans="4:4">
      <c r="D112" s="31"/>
    </row>
    <row r="113" spans="4:4">
      <c r="D113" s="31"/>
    </row>
    <row r="114" spans="4:4">
      <c r="D114" s="31"/>
    </row>
    <row r="115" spans="4:4">
      <c r="D115" s="31"/>
    </row>
    <row r="116" spans="4:4">
      <c r="D116" s="31"/>
    </row>
    <row r="117" spans="4:4">
      <c r="D117" s="31"/>
    </row>
    <row r="118" spans="4:4">
      <c r="D118" s="31"/>
    </row>
    <row r="119" spans="4:4">
      <c r="D119" s="31"/>
    </row>
    <row r="120" spans="4:4">
      <c r="D120" s="31"/>
    </row>
    <row r="121" spans="4:4">
      <c r="D121" s="31"/>
    </row>
    <row r="122" spans="4:4">
      <c r="D122" s="31"/>
    </row>
    <row r="123" spans="4:4">
      <c r="D123" s="31"/>
    </row>
    <row r="124" spans="4:4">
      <c r="D124" s="31"/>
    </row>
    <row r="125" spans="4:4">
      <c r="D125" s="31"/>
    </row>
    <row r="126" spans="4:4">
      <c r="D126" s="31"/>
    </row>
    <row r="127" spans="4:4">
      <c r="D127" s="31"/>
    </row>
    <row r="128" spans="4:4">
      <c r="D128" s="31"/>
    </row>
    <row r="129" spans="4:4">
      <c r="D129" s="31"/>
    </row>
    <row r="130" spans="4:4">
      <c r="D130" s="31"/>
    </row>
    <row r="131" spans="4:4">
      <c r="D131" s="31"/>
    </row>
    <row r="132" spans="4:4">
      <c r="D132" s="31"/>
    </row>
    <row r="133" spans="4:4">
      <c r="D133" s="31"/>
    </row>
    <row r="134" spans="4:4">
      <c r="D134" s="31"/>
    </row>
    <row r="135" spans="4:4">
      <c r="D135" s="31"/>
    </row>
    <row r="136" spans="4:4">
      <c r="D136" s="31"/>
    </row>
    <row r="137" spans="4:4">
      <c r="D137" s="31"/>
    </row>
    <row r="138" spans="4:4">
      <c r="D138" s="31"/>
    </row>
    <row r="139" spans="4:4">
      <c r="D139" s="31"/>
    </row>
    <row r="140" spans="4:4">
      <c r="D140" s="31"/>
    </row>
    <row r="141" spans="4:4">
      <c r="D141" s="31"/>
    </row>
    <row r="142" spans="4:4">
      <c r="D142" s="31"/>
    </row>
    <row r="143" spans="4:4">
      <c r="D143" s="31"/>
    </row>
    <row r="144" spans="4:4">
      <c r="D144" s="31"/>
    </row>
    <row r="145" spans="4:4">
      <c r="D145" s="31"/>
    </row>
    <row r="146" spans="4:4">
      <c r="D146" s="31"/>
    </row>
    <row r="147" spans="4:4">
      <c r="D147" s="31"/>
    </row>
    <row r="148" spans="4:4">
      <c r="D148" s="31"/>
    </row>
    <row r="149" spans="4:4">
      <c r="D149" s="31"/>
    </row>
    <row r="150" spans="4:4">
      <c r="D150" s="31"/>
    </row>
    <row r="151" spans="4:4">
      <c r="D151" s="31"/>
    </row>
    <row r="152" spans="4:4">
      <c r="D152" s="31"/>
    </row>
    <row r="153" spans="4:4">
      <c r="D153" s="31"/>
    </row>
    <row r="154" spans="4:4">
      <c r="D154" s="31"/>
    </row>
    <row r="155" spans="4:4">
      <c r="D155" s="31"/>
    </row>
    <row r="156" spans="4:4">
      <c r="D156" s="31"/>
    </row>
    <row r="157" spans="4:4">
      <c r="D157" s="31"/>
    </row>
    <row r="158" spans="4:4">
      <c r="D158" s="31"/>
    </row>
    <row r="159" spans="4:4">
      <c r="D159" s="31"/>
    </row>
    <row r="160" spans="4:4">
      <c r="D160" s="31"/>
    </row>
    <row r="161" spans="4:4">
      <c r="D161" s="31"/>
    </row>
    <row r="162" spans="4:4">
      <c r="D162" s="31"/>
    </row>
    <row r="163" spans="4:4">
      <c r="D163" s="31"/>
    </row>
    <row r="164" spans="4:4">
      <c r="D164" s="31"/>
    </row>
    <row r="165" spans="4:4">
      <c r="D165" s="31"/>
    </row>
    <row r="166" spans="4:4">
      <c r="D166" s="31"/>
    </row>
    <row r="167" spans="4:4">
      <c r="D167" s="31"/>
    </row>
    <row r="168" spans="4:4">
      <c r="D168" s="31"/>
    </row>
    <row r="169" spans="4:4">
      <c r="D169" s="31"/>
    </row>
    <row r="170" spans="4:4">
      <c r="D170" s="31"/>
    </row>
    <row r="171" spans="4:4">
      <c r="D171" s="31"/>
    </row>
    <row r="172" spans="4:4">
      <c r="D172" s="31"/>
    </row>
    <row r="173" spans="4:4">
      <c r="D173" s="31"/>
    </row>
    <row r="174" spans="4:4">
      <c r="D174" s="31"/>
    </row>
    <row r="175" spans="4:4">
      <c r="D175" s="31"/>
    </row>
    <row r="176" spans="4:4">
      <c r="D176" s="31"/>
    </row>
    <row r="177" spans="4:4">
      <c r="D177" s="31"/>
    </row>
    <row r="178" spans="4:4">
      <c r="D178" s="31"/>
    </row>
    <row r="179" spans="4:4">
      <c r="D179" s="31"/>
    </row>
    <row r="180" spans="4:4">
      <c r="D180" s="31"/>
    </row>
    <row r="181" spans="4:4">
      <c r="D181" s="31"/>
    </row>
    <row r="182" spans="4:4">
      <c r="D182" s="31"/>
    </row>
    <row r="183" spans="4:4">
      <c r="D183" s="31"/>
    </row>
    <row r="184" spans="4:4">
      <c r="D184" s="31"/>
    </row>
    <row r="185" spans="4:4">
      <c r="D185" s="31"/>
    </row>
    <row r="186" spans="4:4">
      <c r="D186" s="31"/>
    </row>
    <row r="187" spans="4:4">
      <c r="D187" s="31"/>
    </row>
    <row r="188" spans="4:4">
      <c r="D188" s="31"/>
    </row>
    <row r="189" spans="4:4">
      <c r="D189" s="31"/>
    </row>
    <row r="190" spans="4:4">
      <c r="D190" s="31"/>
    </row>
    <row r="191" spans="4:4">
      <c r="D191" s="31"/>
    </row>
    <row r="192" spans="4:4">
      <c r="D192" s="31"/>
    </row>
    <row r="193" spans="4:4">
      <c r="D193" s="31"/>
    </row>
    <row r="194" spans="4:4">
      <c r="D194" s="31"/>
    </row>
    <row r="195" spans="4:4">
      <c r="D195" s="31"/>
    </row>
    <row r="196" spans="4:4">
      <c r="D196" s="31"/>
    </row>
    <row r="197" spans="4:4">
      <c r="D197" s="31"/>
    </row>
    <row r="198" spans="4:4">
      <c r="D198" s="31"/>
    </row>
    <row r="199" spans="4:4">
      <c r="D199" s="31"/>
    </row>
    <row r="200" spans="4:4">
      <c r="D200" s="31"/>
    </row>
    <row r="201" spans="4:4">
      <c r="D201" s="31"/>
    </row>
    <row r="202" spans="4:4">
      <c r="D202" s="31"/>
    </row>
    <row r="203" spans="4:4">
      <c r="D203" s="31"/>
    </row>
    <row r="204" spans="4:4">
      <c r="D204" s="31"/>
    </row>
    <row r="205" spans="4:4">
      <c r="D205" s="31"/>
    </row>
    <row r="206" spans="4:4">
      <c r="D206" s="31"/>
    </row>
    <row r="207" spans="4:4">
      <c r="D207" s="31"/>
    </row>
    <row r="208" spans="4:4">
      <c r="D208" s="31"/>
    </row>
    <row r="209" spans="4:4">
      <c r="D209" s="31"/>
    </row>
    <row r="210" spans="4:4">
      <c r="D210" s="31"/>
    </row>
    <row r="211" spans="4:4">
      <c r="D211" s="31"/>
    </row>
    <row r="212" spans="4:4">
      <c r="D212" s="31"/>
    </row>
    <row r="213" spans="4:4">
      <c r="D213" s="31"/>
    </row>
    <row r="214" spans="4:4">
      <c r="D214" s="31"/>
    </row>
    <row r="215" spans="4:4">
      <c r="D215" s="31"/>
    </row>
    <row r="216" spans="4:4">
      <c r="D216" s="31"/>
    </row>
    <row r="217" spans="4:4">
      <c r="D217" s="31"/>
    </row>
    <row r="218" spans="4:4">
      <c r="D218" s="31"/>
    </row>
    <row r="219" spans="4:4">
      <c r="D219" s="31"/>
    </row>
    <row r="220" spans="4:4">
      <c r="D220" s="31"/>
    </row>
    <row r="221" spans="4:4">
      <c r="D221" s="31"/>
    </row>
    <row r="222" spans="4:4">
      <c r="D222" s="31"/>
    </row>
    <row r="223" spans="4:4">
      <c r="D223" s="31"/>
    </row>
    <row r="224" spans="4:4">
      <c r="D224" s="31"/>
    </row>
    <row r="225" spans="4:4">
      <c r="D225" s="31"/>
    </row>
    <row r="226" spans="4:4">
      <c r="D226" s="31"/>
    </row>
    <row r="227" spans="4:4">
      <c r="D227" s="31"/>
    </row>
    <row r="228" spans="4:4">
      <c r="D228" s="31"/>
    </row>
    <row r="229" spans="4:4">
      <c r="D229" s="31"/>
    </row>
    <row r="230" spans="4:4">
      <c r="D230" s="31"/>
    </row>
    <row r="231" spans="4:4">
      <c r="D231" s="31"/>
    </row>
    <row r="232" spans="4:4">
      <c r="D232" s="31"/>
    </row>
    <row r="233" spans="4:4">
      <c r="D233" s="31"/>
    </row>
    <row r="234" spans="4:4">
      <c r="D234" s="31"/>
    </row>
    <row r="235" spans="4:4">
      <c r="D235" s="31"/>
    </row>
    <row r="236" spans="4:4">
      <c r="D236" s="31"/>
    </row>
    <row r="237" spans="4:4">
      <c r="D237" s="31"/>
    </row>
    <row r="238" spans="4:4">
      <c r="D238" s="31"/>
    </row>
    <row r="239" spans="4:4">
      <c r="D239" s="31"/>
    </row>
    <row r="240" spans="4:4">
      <c r="D240" s="31"/>
    </row>
    <row r="241" spans="4:4">
      <c r="D241" s="31"/>
    </row>
    <row r="242" spans="4:4">
      <c r="D242" s="31"/>
    </row>
    <row r="243" spans="4:4">
      <c r="D243" s="31"/>
    </row>
    <row r="244" spans="4:4">
      <c r="D244" s="31"/>
    </row>
    <row r="245" spans="4:4">
      <c r="D245" s="31"/>
    </row>
    <row r="246" spans="4:4">
      <c r="D246" s="31"/>
    </row>
    <row r="247" spans="4:4">
      <c r="D247" s="31"/>
    </row>
    <row r="248" spans="4:4">
      <c r="D248" s="31"/>
    </row>
    <row r="249" spans="4:4">
      <c r="D249" s="31"/>
    </row>
    <row r="250" spans="4:4">
      <c r="D250" s="31"/>
    </row>
    <row r="251" spans="4:4">
      <c r="D251" s="31"/>
    </row>
    <row r="252" spans="4:4">
      <c r="D252" s="31"/>
    </row>
    <row r="253" spans="4:4">
      <c r="D253" s="31"/>
    </row>
    <row r="254" spans="4:4">
      <c r="D254" s="31"/>
    </row>
    <row r="255" spans="4:4">
      <c r="D255" s="31"/>
    </row>
    <row r="256" spans="4:4">
      <c r="D256" s="31"/>
    </row>
    <row r="257" spans="4:4">
      <c r="D257" s="31"/>
    </row>
    <row r="258" spans="4:4">
      <c r="D258" s="31"/>
    </row>
    <row r="259" spans="4:4">
      <c r="D259" s="31"/>
    </row>
    <row r="260" spans="4:4">
      <c r="D260" s="31"/>
    </row>
    <row r="261" spans="4:4">
      <c r="D261" s="31"/>
    </row>
    <row r="262" spans="4:4">
      <c r="D262" s="31"/>
    </row>
    <row r="263" spans="4:4">
      <c r="D263" s="31"/>
    </row>
    <row r="264" spans="4:4">
      <c r="D264" s="31"/>
    </row>
    <row r="265" spans="4:4">
      <c r="D265" s="31"/>
    </row>
    <row r="266" spans="4:4">
      <c r="D266" s="31"/>
    </row>
    <row r="267" spans="4:4">
      <c r="D267" s="31"/>
    </row>
    <row r="268" spans="4:4">
      <c r="D268" s="31"/>
    </row>
    <row r="269" spans="4:4">
      <c r="D269" s="31"/>
    </row>
    <row r="270" spans="4:4">
      <c r="D270" s="31"/>
    </row>
    <row r="271" spans="4:4">
      <c r="D271" s="31"/>
    </row>
    <row r="272" spans="4:4">
      <c r="D272" s="31"/>
    </row>
    <row r="273" spans="4:4">
      <c r="D273" s="31"/>
    </row>
    <row r="274" spans="4:4">
      <c r="D274" s="31"/>
    </row>
    <row r="275" spans="4:4">
      <c r="D275" s="31"/>
    </row>
    <row r="276" spans="4:4">
      <c r="D276" s="31"/>
    </row>
    <row r="277" spans="4:4">
      <c r="D277" s="31"/>
    </row>
    <row r="278" spans="4:4">
      <c r="D278" s="31"/>
    </row>
    <row r="279" spans="4:4">
      <c r="D279" s="31"/>
    </row>
    <row r="280" spans="4:4">
      <c r="D280" s="31"/>
    </row>
    <row r="281" spans="4:4">
      <c r="D281" s="31"/>
    </row>
    <row r="282" spans="4:4">
      <c r="D282" s="31"/>
    </row>
    <row r="283" spans="4:4">
      <c r="D283" s="31"/>
    </row>
    <row r="284" spans="4:4">
      <c r="D284" s="31"/>
    </row>
    <row r="285" spans="4:4">
      <c r="D285" s="31"/>
    </row>
    <row r="286" spans="4:4">
      <c r="D286" s="31"/>
    </row>
    <row r="287" spans="4:4">
      <c r="D287" s="31"/>
    </row>
    <row r="288" spans="4:4">
      <c r="D288" s="31"/>
    </row>
    <row r="289" spans="4:4">
      <c r="D289" s="31"/>
    </row>
    <row r="290" spans="4:4">
      <c r="D290" s="31"/>
    </row>
    <row r="291" spans="4:4">
      <c r="D291" s="31"/>
    </row>
    <row r="292" spans="4:4">
      <c r="D292" s="31"/>
    </row>
    <row r="293" spans="4:4">
      <c r="D293" s="31"/>
    </row>
    <row r="294" spans="4:4">
      <c r="D294" s="31"/>
    </row>
    <row r="295" spans="4:4">
      <c r="D295" s="31"/>
    </row>
    <row r="296" spans="4:4">
      <c r="D296" s="31"/>
    </row>
    <row r="297" spans="4:4">
      <c r="D297" s="31"/>
    </row>
    <row r="298" spans="4:4">
      <c r="D298" s="31"/>
    </row>
    <row r="299" spans="4:4">
      <c r="D299" s="31"/>
    </row>
    <row r="300" spans="4:4">
      <c r="D300" s="31"/>
    </row>
    <row r="301" spans="4:4">
      <c r="D301" s="31"/>
    </row>
    <row r="302" spans="4:4">
      <c r="D302" s="31"/>
    </row>
    <row r="303" spans="4:4">
      <c r="D303" s="31"/>
    </row>
    <row r="304" spans="4:4">
      <c r="D304" s="31"/>
    </row>
    <row r="305" spans="4:4">
      <c r="D305" s="31"/>
    </row>
    <row r="306" spans="4:4">
      <c r="D306" s="31"/>
    </row>
    <row r="307" spans="4:4">
      <c r="D307" s="31"/>
    </row>
    <row r="308" spans="4:4">
      <c r="D308" s="31"/>
    </row>
    <row r="309" spans="4:4">
      <c r="D309" s="31"/>
    </row>
    <row r="310" spans="4:4">
      <c r="D310" s="31"/>
    </row>
    <row r="311" spans="4:4">
      <c r="D311" s="31"/>
    </row>
    <row r="312" spans="4:4">
      <c r="D312" s="31"/>
    </row>
    <row r="313" spans="4:4">
      <c r="D313" s="31"/>
    </row>
    <row r="314" spans="4:4">
      <c r="D314" s="31"/>
    </row>
    <row r="315" spans="4:4">
      <c r="D315" s="31"/>
    </row>
    <row r="316" spans="4:4">
      <c r="D316" s="31"/>
    </row>
    <row r="317" spans="4:4">
      <c r="D317" s="31"/>
    </row>
    <row r="318" spans="4:4">
      <c r="D318" s="31"/>
    </row>
    <row r="319" spans="4:4">
      <c r="D319" s="31"/>
    </row>
    <row r="320" spans="4:4">
      <c r="D320" s="31"/>
    </row>
    <row r="321" spans="4:4">
      <c r="D321" s="31"/>
    </row>
    <row r="322" spans="4:4">
      <c r="D322" s="31"/>
    </row>
    <row r="323" spans="4:4">
      <c r="D323" s="31"/>
    </row>
    <row r="324" spans="4:4">
      <c r="D324" s="31"/>
    </row>
    <row r="325" spans="4:4">
      <c r="D325" s="31"/>
    </row>
    <row r="326" spans="4:4">
      <c r="D326" s="31"/>
    </row>
    <row r="327" spans="4:4">
      <c r="D327" s="31"/>
    </row>
    <row r="328" spans="4:4">
      <c r="D328" s="31"/>
    </row>
    <row r="329" spans="4:4">
      <c r="D329" s="31"/>
    </row>
    <row r="330" spans="4:4">
      <c r="D330" s="31"/>
    </row>
    <row r="331" spans="4:4">
      <c r="D331" s="31"/>
    </row>
    <row r="332" spans="4:4">
      <c r="D332" s="31"/>
    </row>
    <row r="333" spans="4:4">
      <c r="D333" s="31"/>
    </row>
    <row r="334" spans="4:4">
      <c r="D334" s="31"/>
    </row>
    <row r="335" spans="4:4">
      <c r="D335" s="31"/>
    </row>
    <row r="336" spans="4:4">
      <c r="D336" s="31"/>
    </row>
    <row r="337" spans="4:4">
      <c r="D337" s="31"/>
    </row>
    <row r="338" spans="4:4">
      <c r="D338" s="31"/>
    </row>
    <row r="339" spans="4:4">
      <c r="D339" s="31"/>
    </row>
    <row r="340" spans="4:4">
      <c r="D340" s="31"/>
    </row>
    <row r="341" spans="4:4">
      <c r="D341" s="31"/>
    </row>
    <row r="342" spans="4:4">
      <c r="D342" s="31"/>
    </row>
    <row r="343" spans="4:4">
      <c r="D343" s="31"/>
    </row>
    <row r="344" spans="4:4">
      <c r="D344" s="31"/>
    </row>
    <row r="345" spans="4:4">
      <c r="D345" s="31"/>
    </row>
    <row r="346" spans="4:4">
      <c r="D346" s="31"/>
    </row>
    <row r="347" spans="4:4">
      <c r="D347" s="31"/>
    </row>
    <row r="348" spans="4:4">
      <c r="D348" s="31"/>
    </row>
    <row r="349" spans="4:4">
      <c r="D349" s="31"/>
    </row>
    <row r="350" spans="4:4">
      <c r="D350" s="31"/>
    </row>
    <row r="351" spans="4:4">
      <c r="D351" s="31"/>
    </row>
    <row r="352" spans="4:4">
      <c r="D352" s="31"/>
    </row>
    <row r="353" spans="4:4">
      <c r="D353" s="31"/>
    </row>
    <row r="354" spans="4:4">
      <c r="D354" s="31"/>
    </row>
    <row r="355" spans="4:4">
      <c r="D355" s="31"/>
    </row>
    <row r="356" spans="4:4">
      <c r="D356" s="31"/>
    </row>
    <row r="357" spans="4:4">
      <c r="D357" s="31"/>
    </row>
    <row r="358" spans="4:4">
      <c r="D358" s="31"/>
    </row>
    <row r="359" spans="4:4">
      <c r="D359" s="31"/>
    </row>
    <row r="360" spans="4:4">
      <c r="D360" s="31"/>
    </row>
    <row r="361" spans="4:4">
      <c r="D361" s="31"/>
    </row>
    <row r="362" spans="4:4">
      <c r="D362" s="31"/>
    </row>
    <row r="363" spans="4:4">
      <c r="D363" s="31"/>
    </row>
    <row r="364" spans="4:4">
      <c r="D364" s="31"/>
    </row>
    <row r="365" spans="4:4">
      <c r="D365" s="31"/>
    </row>
    <row r="366" spans="4:4">
      <c r="D366" s="31"/>
    </row>
    <row r="367" spans="4:4">
      <c r="D367" s="31"/>
    </row>
    <row r="368" spans="4:4">
      <c r="D368" s="31"/>
    </row>
    <row r="369" spans="4:4">
      <c r="D369" s="31"/>
    </row>
    <row r="370" spans="4:4">
      <c r="D370" s="31"/>
    </row>
    <row r="371" spans="4:4">
      <c r="D371" s="31"/>
    </row>
    <row r="372" spans="4:4">
      <c r="D372" s="31"/>
    </row>
    <row r="373" spans="4:4">
      <c r="D373" s="31"/>
    </row>
    <row r="374" spans="4:4">
      <c r="D374" s="31"/>
    </row>
    <row r="375" spans="4:4">
      <c r="D375" s="31"/>
    </row>
    <row r="376" spans="4:4">
      <c r="D376" s="31"/>
    </row>
    <row r="377" spans="4:4">
      <c r="D377" s="31"/>
    </row>
    <row r="378" spans="4:4">
      <c r="D378" s="31"/>
    </row>
    <row r="379" spans="4:4">
      <c r="D379" s="31"/>
    </row>
    <row r="380" spans="4:4">
      <c r="D380" s="31"/>
    </row>
    <row r="381" spans="4:4">
      <c r="D381" s="31"/>
    </row>
    <row r="382" spans="4:4">
      <c r="D382" s="31"/>
    </row>
    <row r="383" spans="4:4">
      <c r="D383" s="31"/>
    </row>
    <row r="384" spans="4:4">
      <c r="D384" s="31"/>
    </row>
    <row r="385" spans="4:4">
      <c r="D385" s="31"/>
    </row>
    <row r="386" spans="4:4">
      <c r="D386" s="31"/>
    </row>
    <row r="387" spans="4:4">
      <c r="D387" s="31"/>
    </row>
    <row r="388" spans="4:4">
      <c r="D388" s="31"/>
    </row>
    <row r="389" spans="4:4">
      <c r="D389" s="31"/>
    </row>
    <row r="390" spans="4:4">
      <c r="D390" s="31"/>
    </row>
    <row r="391" spans="4:4">
      <c r="D391" s="31"/>
    </row>
    <row r="392" spans="4:4">
      <c r="D392" s="31"/>
    </row>
    <row r="393" spans="4:4">
      <c r="D393" s="31"/>
    </row>
    <row r="394" spans="4:4">
      <c r="D394" s="31"/>
    </row>
    <row r="395" spans="4:4">
      <c r="D395" s="31"/>
    </row>
    <row r="396" spans="4:4">
      <c r="D396" s="31"/>
    </row>
    <row r="397" spans="4:4">
      <c r="D397" s="31"/>
    </row>
    <row r="398" spans="4:4">
      <c r="D398" s="31"/>
    </row>
    <row r="399" spans="4:4">
      <c r="D399" s="31"/>
    </row>
    <row r="400" spans="4:4">
      <c r="D400" s="31"/>
    </row>
    <row r="401" spans="4:4">
      <c r="D401" s="31"/>
    </row>
    <row r="402" spans="4:4">
      <c r="D402" s="31"/>
    </row>
    <row r="403" spans="4:4">
      <c r="D403" s="31"/>
    </row>
    <row r="404" spans="4:4">
      <c r="D404" s="31"/>
    </row>
    <row r="405" spans="4:4">
      <c r="D405" s="31"/>
    </row>
    <row r="406" spans="4:4">
      <c r="D406" s="31"/>
    </row>
    <row r="407" spans="4:4">
      <c r="D407" s="31"/>
    </row>
    <row r="408" spans="4:4">
      <c r="D408" s="31"/>
    </row>
    <row r="409" spans="4:4">
      <c r="D409" s="31"/>
    </row>
    <row r="410" spans="4:4">
      <c r="D410" s="31"/>
    </row>
    <row r="411" spans="4:4">
      <c r="D411" s="31"/>
    </row>
    <row r="412" spans="4:4">
      <c r="D412" s="31"/>
    </row>
    <row r="413" spans="4:4">
      <c r="D413" s="31"/>
    </row>
    <row r="414" spans="4:4">
      <c r="D414" s="31"/>
    </row>
    <row r="415" spans="4:4">
      <c r="D415" s="31"/>
    </row>
    <row r="416" spans="4:4">
      <c r="D416" s="31"/>
    </row>
    <row r="417" spans="4:4">
      <c r="D417" s="31"/>
    </row>
    <row r="418" spans="4:4">
      <c r="D418" s="31"/>
    </row>
    <row r="419" spans="4:4">
      <c r="D419" s="31"/>
    </row>
    <row r="420" spans="4:4">
      <c r="D420" s="31"/>
    </row>
    <row r="421" spans="4:4">
      <c r="D421" s="31"/>
    </row>
    <row r="422" spans="4:4">
      <c r="D422" s="31"/>
    </row>
    <row r="423" spans="4:4">
      <c r="D423" s="31"/>
    </row>
    <row r="424" spans="4:4">
      <c r="D424" s="31"/>
    </row>
    <row r="425" spans="4:4">
      <c r="D425" s="31"/>
    </row>
    <row r="426" spans="4:4">
      <c r="D426" s="31"/>
    </row>
    <row r="427" spans="4:4">
      <c r="D427" s="31"/>
    </row>
    <row r="428" spans="4:4">
      <c r="D428" s="31"/>
    </row>
    <row r="429" spans="4:4">
      <c r="D429" s="31"/>
    </row>
    <row r="430" spans="4:4">
      <c r="D430" s="31"/>
    </row>
    <row r="431" spans="4:4">
      <c r="D431" s="31"/>
    </row>
    <row r="432" spans="4:4">
      <c r="D432" s="31"/>
    </row>
    <row r="433" spans="4:4">
      <c r="D433" s="31"/>
    </row>
    <row r="434" spans="4:4">
      <c r="D434" s="31"/>
    </row>
    <row r="435" spans="4:4">
      <c r="D435" s="31"/>
    </row>
    <row r="436" spans="4:4">
      <c r="D436" s="31"/>
    </row>
    <row r="437" spans="4:4">
      <c r="D437" s="31"/>
    </row>
    <row r="438" spans="4:4">
      <c r="D438" s="31"/>
    </row>
    <row r="439" spans="4:4">
      <c r="D439" s="31"/>
    </row>
    <row r="440" spans="4:4">
      <c r="D440" s="31"/>
    </row>
    <row r="441" spans="4:4">
      <c r="D441" s="31"/>
    </row>
    <row r="442" spans="4:4">
      <c r="D442" s="31"/>
    </row>
    <row r="443" spans="4:4">
      <c r="D443" s="31"/>
    </row>
    <row r="444" spans="4:4">
      <c r="D444" s="31"/>
    </row>
    <row r="445" spans="4:4">
      <c r="D445" s="31"/>
    </row>
    <row r="446" spans="4:4">
      <c r="D446" s="31"/>
    </row>
    <row r="447" spans="4:4">
      <c r="D447" s="31"/>
    </row>
    <row r="448" spans="4:4">
      <c r="D448" s="31"/>
    </row>
    <row r="449" spans="4:4">
      <c r="D449" s="31"/>
    </row>
    <row r="450" spans="4:4">
      <c r="D450" s="31"/>
    </row>
    <row r="451" spans="4:4">
      <c r="D451" s="31"/>
    </row>
    <row r="452" spans="4:4">
      <c r="D452" s="31"/>
    </row>
    <row r="453" spans="4:4">
      <c r="D453" s="31"/>
    </row>
    <row r="454" spans="4:4">
      <c r="D454" s="31"/>
    </row>
    <row r="455" spans="4:4">
      <c r="D455" s="31"/>
    </row>
    <row r="456" spans="4:4">
      <c r="D456" s="31"/>
    </row>
    <row r="457" spans="4:4">
      <c r="D457" s="31"/>
    </row>
    <row r="458" spans="4:4">
      <c r="D458" s="31"/>
    </row>
    <row r="459" spans="4:4">
      <c r="D459" s="31"/>
    </row>
    <row r="460" spans="4:4">
      <c r="D460" s="31"/>
    </row>
    <row r="461" spans="4:4">
      <c r="D461" s="31"/>
    </row>
    <row r="462" spans="4:4">
      <c r="D462" s="31"/>
    </row>
    <row r="463" spans="4:4">
      <c r="D463" s="31"/>
    </row>
    <row r="464" spans="4:4">
      <c r="D464" s="31"/>
    </row>
    <row r="465" spans="4:4">
      <c r="D465" s="31"/>
    </row>
    <row r="466" spans="4:4">
      <c r="D466" s="31"/>
    </row>
    <row r="467" spans="4:4">
      <c r="D467" s="31"/>
    </row>
    <row r="468" spans="4:4">
      <c r="D468" s="31"/>
    </row>
    <row r="469" spans="4:4">
      <c r="D469" s="31"/>
    </row>
    <row r="470" spans="4:4">
      <c r="D470" s="31"/>
    </row>
    <row r="471" spans="4:4">
      <c r="D471" s="31"/>
    </row>
    <row r="472" spans="4:4">
      <c r="D472" s="31"/>
    </row>
    <row r="473" spans="4:4">
      <c r="D473" s="31"/>
    </row>
    <row r="474" spans="4:4">
      <c r="D474" s="31"/>
    </row>
    <row r="475" spans="4:4">
      <c r="D475" s="31"/>
    </row>
    <row r="476" spans="4:4">
      <c r="D476" s="31"/>
    </row>
    <row r="477" spans="4:4">
      <c r="D477" s="31"/>
    </row>
    <row r="478" spans="4:4">
      <c r="D478" s="31"/>
    </row>
    <row r="479" spans="4:4">
      <c r="D479" s="31"/>
    </row>
    <row r="480" spans="4:4">
      <c r="D480" s="31"/>
    </row>
    <row r="481" spans="4:4">
      <c r="D481" s="31"/>
    </row>
    <row r="482" spans="4:4">
      <c r="D482" s="31"/>
    </row>
    <row r="483" spans="4:4">
      <c r="D483" s="31"/>
    </row>
    <row r="484" spans="4:4">
      <c r="D484" s="31"/>
    </row>
    <row r="485" spans="4:4">
      <c r="D485" s="31"/>
    </row>
    <row r="486" spans="4:4">
      <c r="D486" s="31"/>
    </row>
    <row r="487" spans="4:4">
      <c r="D487" s="31"/>
    </row>
    <row r="488" spans="4:4">
      <c r="D488" s="31"/>
    </row>
    <row r="489" spans="4:4">
      <c r="D489" s="31"/>
    </row>
    <row r="490" spans="4:4">
      <c r="D490" s="31"/>
    </row>
    <row r="491" spans="4:4">
      <c r="D491" s="31"/>
    </row>
    <row r="492" spans="4:4">
      <c r="D492" s="31"/>
    </row>
    <row r="493" spans="4:4">
      <c r="D493" s="31"/>
    </row>
    <row r="494" spans="4:4">
      <c r="D494" s="31"/>
    </row>
    <row r="495" spans="4:4">
      <c r="D495" s="31"/>
    </row>
    <row r="496" spans="4:4">
      <c r="D496" s="31"/>
    </row>
    <row r="497" spans="4:4">
      <c r="D497" s="31"/>
    </row>
    <row r="498" spans="4:4">
      <c r="D498" s="31"/>
    </row>
    <row r="499" spans="4:4">
      <c r="D499" s="31"/>
    </row>
    <row r="500" spans="4:4">
      <c r="D500" s="31"/>
    </row>
    <row r="501" spans="4:4">
      <c r="D501" s="31"/>
    </row>
    <row r="502" spans="4:4">
      <c r="D502" s="31"/>
    </row>
    <row r="503" spans="4:4">
      <c r="D503" s="31"/>
    </row>
    <row r="504" spans="4:4">
      <c r="D504" s="31"/>
    </row>
    <row r="505" spans="4:4">
      <c r="D505" s="31"/>
    </row>
    <row r="506" spans="4:4">
      <c r="D506" s="31"/>
    </row>
    <row r="507" spans="4:4">
      <c r="D507" s="31"/>
    </row>
    <row r="508" spans="4:4">
      <c r="D508" s="31"/>
    </row>
    <row r="509" spans="4:4">
      <c r="D509" s="31"/>
    </row>
    <row r="510" spans="4:4">
      <c r="D510" s="31"/>
    </row>
    <row r="511" spans="4:4">
      <c r="D511" s="31"/>
    </row>
    <row r="512" spans="4:4">
      <c r="D512" s="31"/>
    </row>
    <row r="513" spans="4:4">
      <c r="D513" s="31"/>
    </row>
    <row r="514" spans="4:4">
      <c r="D514" s="31"/>
    </row>
    <row r="515" spans="4:4">
      <c r="D515" s="31"/>
    </row>
    <row r="516" spans="4:4">
      <c r="D516" s="31"/>
    </row>
    <row r="517" spans="4:4">
      <c r="D517" s="31"/>
    </row>
    <row r="518" spans="4:4">
      <c r="D518" s="31"/>
    </row>
    <row r="519" spans="4:4">
      <c r="D519" s="31"/>
    </row>
    <row r="520" spans="4:4">
      <c r="D520" s="31"/>
    </row>
    <row r="521" spans="4:4">
      <c r="D521" s="31"/>
    </row>
    <row r="522" spans="4:4">
      <c r="D522" s="31"/>
    </row>
    <row r="523" spans="4:4">
      <c r="D523" s="31"/>
    </row>
    <row r="524" spans="4:4">
      <c r="D524" s="31"/>
    </row>
    <row r="525" spans="4:4">
      <c r="D525" s="31"/>
    </row>
    <row r="526" spans="4:4">
      <c r="D526" s="31"/>
    </row>
    <row r="527" spans="4:4">
      <c r="D527" s="31"/>
    </row>
    <row r="528" spans="4:4">
      <c r="D528" s="31"/>
    </row>
    <row r="529" spans="4:4">
      <c r="D529" s="31"/>
    </row>
    <row r="530" spans="4:4">
      <c r="D530" s="31"/>
    </row>
    <row r="531" spans="4:4">
      <c r="D531" s="31"/>
    </row>
    <row r="532" spans="4:4">
      <c r="D532" s="31"/>
    </row>
    <row r="533" spans="4:4">
      <c r="D533" s="31"/>
    </row>
    <row r="534" spans="4:4">
      <c r="D534" s="31"/>
    </row>
    <row r="535" spans="4:4">
      <c r="D535" s="31"/>
    </row>
    <row r="536" spans="4:4">
      <c r="D536" s="31"/>
    </row>
    <row r="537" spans="4:4">
      <c r="D537" s="31"/>
    </row>
    <row r="538" spans="4:4">
      <c r="D538" s="31"/>
    </row>
    <row r="539" spans="4:4">
      <c r="D539" s="31"/>
    </row>
    <row r="540" spans="4:4">
      <c r="D540" s="31"/>
    </row>
    <row r="541" spans="4:4">
      <c r="D541" s="31"/>
    </row>
    <row r="542" spans="4:4">
      <c r="D542" s="31"/>
    </row>
    <row r="543" spans="4:4">
      <c r="D543" s="31"/>
    </row>
    <row r="544" spans="4:4">
      <c r="D544" s="31"/>
    </row>
    <row r="545" spans="4:4">
      <c r="D545" s="31"/>
    </row>
    <row r="546" spans="4:4">
      <c r="D546" s="31"/>
    </row>
    <row r="547" spans="4:4">
      <c r="D547" s="31"/>
    </row>
    <row r="548" spans="4:4">
      <c r="D548" s="31"/>
    </row>
    <row r="549" spans="4:4">
      <c r="D549" s="31"/>
    </row>
    <row r="550" spans="4:4">
      <c r="D550" s="31"/>
    </row>
    <row r="551" spans="4:4">
      <c r="D551" s="31"/>
    </row>
    <row r="552" spans="4:4">
      <c r="D552" s="31"/>
    </row>
    <row r="553" spans="4:4">
      <c r="D553" s="31"/>
    </row>
    <row r="554" spans="4:4">
      <c r="D554" s="31"/>
    </row>
    <row r="555" spans="4:4">
      <c r="D555" s="31"/>
    </row>
    <row r="556" spans="4:4">
      <c r="D556" s="31"/>
    </row>
    <row r="557" spans="4:4">
      <c r="D557" s="31"/>
    </row>
    <row r="558" spans="4:4">
      <c r="D558" s="31"/>
    </row>
    <row r="559" spans="4:4">
      <c r="D559" s="31"/>
    </row>
    <row r="560" spans="4:4">
      <c r="D560" s="31"/>
    </row>
    <row r="561" spans="4:4">
      <c r="D561" s="31"/>
    </row>
    <row r="562" spans="4:4">
      <c r="D562" s="31"/>
    </row>
    <row r="563" spans="4:4">
      <c r="D563" s="31"/>
    </row>
    <row r="564" spans="4:4">
      <c r="D564" s="31"/>
    </row>
    <row r="565" spans="4:4">
      <c r="D565" s="31"/>
    </row>
    <row r="566" spans="4:4">
      <c r="D566" s="31"/>
    </row>
    <row r="567" spans="4:4">
      <c r="D567" s="31"/>
    </row>
    <row r="568" spans="4:4">
      <c r="D568" s="31"/>
    </row>
    <row r="569" spans="4:4">
      <c r="D569" s="31"/>
    </row>
    <row r="570" spans="4:4">
      <c r="D570" s="31"/>
    </row>
    <row r="571" spans="4:4">
      <c r="D571" s="31"/>
    </row>
    <row r="572" spans="4:4">
      <c r="D572" s="31"/>
    </row>
    <row r="573" spans="4:4">
      <c r="D573" s="31"/>
    </row>
    <row r="574" spans="4:4">
      <c r="D574" s="31"/>
    </row>
    <row r="575" spans="4:4">
      <c r="D575" s="31"/>
    </row>
    <row r="576" spans="4:4">
      <c r="D576" s="31"/>
    </row>
    <row r="577" spans="4:4">
      <c r="D577" s="31"/>
    </row>
    <row r="578" spans="4:4">
      <c r="D578" s="31"/>
    </row>
    <row r="579" spans="4:4">
      <c r="D579" s="31"/>
    </row>
    <row r="580" spans="4:4">
      <c r="D580" s="31"/>
    </row>
    <row r="581" spans="4:4">
      <c r="D581" s="31"/>
    </row>
    <row r="582" spans="4:4">
      <c r="D582" s="31"/>
    </row>
    <row r="583" spans="4:4">
      <c r="D583" s="31"/>
    </row>
    <row r="584" spans="4:4">
      <c r="D584" s="31"/>
    </row>
    <row r="585" spans="4:4">
      <c r="D585" s="31"/>
    </row>
    <row r="586" spans="4:4">
      <c r="D586" s="31"/>
    </row>
    <row r="587" spans="4:4">
      <c r="D587" s="31"/>
    </row>
    <row r="588" spans="4:4">
      <c r="D588" s="31"/>
    </row>
    <row r="589" spans="4:4">
      <c r="D589" s="31"/>
    </row>
    <row r="590" spans="4:4">
      <c r="D590" s="31"/>
    </row>
    <row r="591" spans="4:4">
      <c r="D591" s="31"/>
    </row>
    <row r="592" spans="4:4">
      <c r="D592" s="31"/>
    </row>
    <row r="593" spans="4:4">
      <c r="D593" s="31"/>
    </row>
    <row r="594" spans="4:4">
      <c r="D594" s="31"/>
    </row>
    <row r="595" spans="4:4">
      <c r="D595" s="31"/>
    </row>
    <row r="596" spans="4:4">
      <c r="D596" s="31"/>
    </row>
    <row r="597" spans="4:4">
      <c r="D597" s="31"/>
    </row>
    <row r="598" spans="4:4">
      <c r="D598" s="31"/>
    </row>
    <row r="599" spans="4:4">
      <c r="D599" s="31"/>
    </row>
    <row r="600" spans="4:4">
      <c r="D600" s="31"/>
    </row>
    <row r="601" spans="4:4">
      <c r="D601" s="31"/>
    </row>
    <row r="602" spans="4:4">
      <c r="D602" s="31"/>
    </row>
    <row r="603" spans="4:4">
      <c r="D603" s="31"/>
    </row>
    <row r="604" spans="4:4">
      <c r="D604" s="31"/>
    </row>
    <row r="605" spans="4:4">
      <c r="D605" s="31"/>
    </row>
    <row r="606" spans="4:4">
      <c r="D606" s="31"/>
    </row>
    <row r="607" spans="4:4">
      <c r="D607" s="31"/>
    </row>
    <row r="608" spans="4:4">
      <c r="D608" s="31"/>
    </row>
    <row r="609" spans="4:4">
      <c r="D609" s="31"/>
    </row>
    <row r="610" spans="4:4">
      <c r="D610" s="31"/>
    </row>
    <row r="611" spans="4:4">
      <c r="D611" s="31"/>
    </row>
    <row r="612" spans="4:4">
      <c r="D612" s="31"/>
    </row>
    <row r="613" spans="4:4">
      <c r="D613" s="31"/>
    </row>
    <row r="614" spans="4:4">
      <c r="D614" s="31"/>
    </row>
    <row r="615" spans="4:4">
      <c r="D615" s="31"/>
    </row>
    <row r="616" spans="4:4">
      <c r="D616" s="31"/>
    </row>
    <row r="617" spans="4:4">
      <c r="D617" s="31"/>
    </row>
    <row r="618" spans="4:4">
      <c r="D618" s="31"/>
    </row>
    <row r="619" spans="4:4">
      <c r="D619" s="31"/>
    </row>
    <row r="620" spans="4:4">
      <c r="D620" s="31"/>
    </row>
    <row r="621" spans="4:4">
      <c r="D621" s="31"/>
    </row>
    <row r="622" spans="4:4">
      <c r="D622" s="31"/>
    </row>
    <row r="623" spans="4:4">
      <c r="D623" s="31"/>
    </row>
    <row r="624" spans="4:4">
      <c r="D624" s="31"/>
    </row>
    <row r="625" spans="4:4">
      <c r="D625" s="31"/>
    </row>
    <row r="626" spans="4:4">
      <c r="D626" s="31"/>
    </row>
    <row r="627" spans="4:4">
      <c r="D627" s="31"/>
    </row>
    <row r="628" spans="4:4">
      <c r="D628" s="31"/>
    </row>
    <row r="629" spans="4:4">
      <c r="D629" s="31"/>
    </row>
    <row r="630" spans="4:4">
      <c r="D630" s="31"/>
    </row>
    <row r="631" spans="4:4">
      <c r="D631" s="31"/>
    </row>
    <row r="632" spans="4:4">
      <c r="D632" s="31"/>
    </row>
    <row r="633" spans="4:4">
      <c r="D633" s="31"/>
    </row>
    <row r="634" spans="4:4">
      <c r="D634" s="31"/>
    </row>
    <row r="635" spans="4:4">
      <c r="D635" s="31"/>
    </row>
    <row r="636" spans="4:4">
      <c r="D636" s="31"/>
    </row>
    <row r="637" spans="4:4">
      <c r="D637" s="31"/>
    </row>
    <row r="638" spans="4:4">
      <c r="D638" s="31"/>
    </row>
    <row r="639" spans="4:4">
      <c r="D639" s="31"/>
    </row>
    <row r="640" spans="4:4">
      <c r="D640" s="31"/>
    </row>
    <row r="641" spans="4:4">
      <c r="D641" s="31"/>
    </row>
    <row r="642" spans="4:4">
      <c r="D642" s="31"/>
    </row>
    <row r="643" spans="4:4">
      <c r="D643" s="31"/>
    </row>
    <row r="644" spans="4:4">
      <c r="D644" s="31"/>
    </row>
    <row r="645" spans="4:4">
      <c r="D645" s="31"/>
    </row>
    <row r="646" spans="4:4">
      <c r="D646" s="31"/>
    </row>
    <row r="647" spans="4:4">
      <c r="D647" s="31"/>
    </row>
    <row r="648" spans="4:4">
      <c r="D648" s="31"/>
    </row>
    <row r="649" spans="4:4">
      <c r="D649" s="31"/>
    </row>
    <row r="650" spans="4:4">
      <c r="D650" s="31"/>
    </row>
    <row r="651" spans="4:4">
      <c r="D651" s="31"/>
    </row>
    <row r="652" spans="4:4">
      <c r="D652" s="31"/>
    </row>
    <row r="653" spans="4:4">
      <c r="D653" s="31"/>
    </row>
    <row r="654" spans="4:4">
      <c r="D654" s="31"/>
    </row>
    <row r="655" spans="4:4">
      <c r="D655" s="31"/>
    </row>
    <row r="656" spans="4:4">
      <c r="D656" s="31"/>
    </row>
    <row r="657" spans="4:4">
      <c r="D657" s="31"/>
    </row>
    <row r="658" spans="4:4">
      <c r="D658" s="31"/>
    </row>
    <row r="659" spans="4:4">
      <c r="D659" s="31"/>
    </row>
    <row r="660" spans="4:4">
      <c r="D660" s="31"/>
    </row>
    <row r="661" spans="4:4">
      <c r="D661" s="31"/>
    </row>
    <row r="662" spans="4:4">
      <c r="D662" s="31"/>
    </row>
    <row r="663" spans="4:4">
      <c r="D663" s="31"/>
    </row>
    <row r="664" spans="4:4">
      <c r="D664" s="31"/>
    </row>
    <row r="665" spans="4:4">
      <c r="D665" s="31"/>
    </row>
    <row r="666" spans="4:4">
      <c r="D666" s="31"/>
    </row>
    <row r="667" spans="4:4">
      <c r="D667" s="31"/>
    </row>
    <row r="668" spans="4:4">
      <c r="D668" s="31"/>
    </row>
    <row r="669" spans="4:4">
      <c r="D669" s="31"/>
    </row>
    <row r="670" spans="4:4">
      <c r="D670" s="31"/>
    </row>
    <row r="671" spans="4:4">
      <c r="D671" s="31"/>
    </row>
    <row r="672" spans="4:4">
      <c r="D672" s="31"/>
    </row>
    <row r="673" spans="4:4">
      <c r="D673" s="31"/>
    </row>
    <row r="674" spans="4:4">
      <c r="D674" s="31"/>
    </row>
    <row r="675" spans="4:4">
      <c r="D675" s="31"/>
    </row>
    <row r="676" spans="4:4">
      <c r="D676" s="31"/>
    </row>
    <row r="677" spans="4:4">
      <c r="D677" s="31"/>
    </row>
    <row r="678" spans="4:4">
      <c r="D678" s="31"/>
    </row>
    <row r="679" spans="4:4">
      <c r="D679" s="31"/>
    </row>
    <row r="680" spans="4:4">
      <c r="D680" s="31"/>
    </row>
    <row r="681" spans="4:4">
      <c r="D681" s="31"/>
    </row>
    <row r="682" spans="4:4">
      <c r="D682" s="31"/>
    </row>
    <row r="683" spans="4:4">
      <c r="D683" s="31"/>
    </row>
    <row r="684" spans="4:4">
      <c r="D684" s="31"/>
    </row>
    <row r="685" spans="4:4">
      <c r="D685" s="31"/>
    </row>
    <row r="686" spans="4:4">
      <c r="D686" s="31"/>
    </row>
    <row r="687" spans="4:4">
      <c r="D687" s="31"/>
    </row>
    <row r="688" spans="4:4">
      <c r="D688" s="31"/>
    </row>
    <row r="689" spans="4:4">
      <c r="D689" s="31"/>
    </row>
    <row r="690" spans="4:4">
      <c r="D690" s="31"/>
    </row>
    <row r="691" spans="4:4">
      <c r="D691" s="31"/>
    </row>
    <row r="692" spans="4:4">
      <c r="D692" s="31"/>
    </row>
    <row r="693" spans="4:4">
      <c r="D693" s="31"/>
    </row>
    <row r="694" spans="4:4">
      <c r="D694" s="31"/>
    </row>
    <row r="695" spans="4:4">
      <c r="D695" s="31"/>
    </row>
    <row r="696" spans="4:4">
      <c r="D696" s="31"/>
    </row>
    <row r="697" spans="4:4">
      <c r="D697" s="31"/>
    </row>
    <row r="698" spans="4:4">
      <c r="D698" s="31"/>
    </row>
    <row r="699" spans="4:4">
      <c r="D699" s="31"/>
    </row>
    <row r="700" spans="4:4">
      <c r="D700" s="31"/>
    </row>
    <row r="701" spans="4:4">
      <c r="D701" s="31"/>
    </row>
    <row r="702" spans="4:4">
      <c r="D702" s="31"/>
    </row>
    <row r="703" spans="4:4">
      <c r="D703" s="31"/>
    </row>
    <row r="704" spans="4:4">
      <c r="D704" s="31"/>
    </row>
    <row r="705" spans="4:4">
      <c r="D705" s="31"/>
    </row>
    <row r="706" spans="4:4">
      <c r="D706" s="31"/>
    </row>
    <row r="707" spans="4:4">
      <c r="D707" s="31"/>
    </row>
    <row r="708" spans="4:4">
      <c r="D708" s="31"/>
    </row>
    <row r="709" spans="4:4">
      <c r="D709" s="31"/>
    </row>
    <row r="710" spans="4:4">
      <c r="D710" s="31"/>
    </row>
    <row r="711" spans="4:4">
      <c r="D711" s="31"/>
    </row>
    <row r="712" spans="4:4">
      <c r="D712" s="31"/>
    </row>
    <row r="713" spans="4:4">
      <c r="D713" s="31"/>
    </row>
    <row r="714" spans="4:4">
      <c r="D714" s="31"/>
    </row>
    <row r="715" spans="4:4">
      <c r="D715" s="31"/>
    </row>
    <row r="716" spans="4:4">
      <c r="D716" s="31"/>
    </row>
    <row r="717" spans="4:4">
      <c r="D717" s="31"/>
    </row>
    <row r="718" spans="4:4">
      <c r="D718" s="31"/>
    </row>
    <row r="719" spans="4:4">
      <c r="D719" s="31"/>
    </row>
    <row r="720" spans="4:4">
      <c r="D720" s="31"/>
    </row>
    <row r="721" spans="4:4">
      <c r="D721" s="31"/>
    </row>
    <row r="722" spans="4:4">
      <c r="D722" s="31"/>
    </row>
    <row r="723" spans="4:4">
      <c r="D723" s="31"/>
    </row>
    <row r="724" spans="4:4">
      <c r="D724" s="31"/>
    </row>
    <row r="725" spans="4:4">
      <c r="D725" s="31"/>
    </row>
    <row r="726" spans="4:4">
      <c r="D726" s="31"/>
    </row>
    <row r="727" spans="4:4">
      <c r="D727" s="31"/>
    </row>
    <row r="728" spans="4:4">
      <c r="D728" s="31"/>
    </row>
    <row r="729" spans="4:4">
      <c r="D729" s="31"/>
    </row>
    <row r="730" spans="4:4">
      <c r="D730" s="31"/>
    </row>
    <row r="731" spans="4:4">
      <c r="D731" s="31"/>
    </row>
    <row r="732" spans="4:4">
      <c r="D732" s="31"/>
    </row>
    <row r="733" spans="4:4">
      <c r="D733" s="31"/>
    </row>
    <row r="734" spans="4:4">
      <c r="D734" s="31"/>
    </row>
    <row r="735" spans="4:4">
      <c r="D735" s="31"/>
    </row>
    <row r="736" spans="4:4">
      <c r="D736" s="31"/>
    </row>
    <row r="737" spans="4:4">
      <c r="D737" s="31"/>
    </row>
    <row r="738" spans="4:4">
      <c r="D738" s="31"/>
    </row>
    <row r="739" spans="4:4">
      <c r="D739" s="31"/>
    </row>
    <row r="740" spans="4:4">
      <c r="D740" s="31"/>
    </row>
    <row r="741" spans="4:4">
      <c r="D741" s="31"/>
    </row>
    <row r="742" spans="4:4">
      <c r="D742" s="31"/>
    </row>
    <row r="743" spans="4:4">
      <c r="D743" s="31"/>
    </row>
    <row r="744" spans="4:4">
      <c r="D744" s="31"/>
    </row>
    <row r="745" spans="4:4">
      <c r="D745" s="31"/>
    </row>
    <row r="746" spans="4:4">
      <c r="D746" s="31"/>
    </row>
    <row r="747" spans="4:4">
      <c r="D747" s="31"/>
    </row>
    <row r="748" spans="4:4">
      <c r="D748" s="31"/>
    </row>
    <row r="749" spans="4:4">
      <c r="D749" s="31"/>
    </row>
    <row r="750" spans="4:4">
      <c r="D750" s="31"/>
    </row>
    <row r="751" spans="4:4">
      <c r="D751" s="31"/>
    </row>
    <row r="752" spans="4:4">
      <c r="D752" s="31"/>
    </row>
    <row r="753" spans="4:4">
      <c r="D753" s="31"/>
    </row>
    <row r="754" spans="4:4">
      <c r="D754" s="31"/>
    </row>
    <row r="755" spans="4:4">
      <c r="D755" s="31"/>
    </row>
    <row r="756" spans="4:4">
      <c r="D756" s="31"/>
    </row>
    <row r="757" spans="4:4">
      <c r="D757" s="31"/>
    </row>
    <row r="758" spans="4:4">
      <c r="D758" s="31"/>
    </row>
    <row r="759" spans="4:4">
      <c r="D759" s="31"/>
    </row>
    <row r="760" spans="4:4">
      <c r="D760" s="31"/>
    </row>
    <row r="761" spans="4:4">
      <c r="D761" s="31"/>
    </row>
    <row r="762" spans="4:4">
      <c r="D762" s="31"/>
    </row>
    <row r="763" spans="4:4">
      <c r="D763" s="31"/>
    </row>
    <row r="764" spans="4:4">
      <c r="D764" s="31"/>
    </row>
    <row r="765" spans="4:4">
      <c r="D765" s="31"/>
    </row>
    <row r="766" spans="4:4">
      <c r="D766" s="31"/>
    </row>
    <row r="767" spans="4:4">
      <c r="D767" s="31"/>
    </row>
    <row r="768" spans="4:4">
      <c r="D768" s="31"/>
    </row>
    <row r="769" spans="4:4">
      <c r="D769" s="31"/>
    </row>
    <row r="770" spans="4:4">
      <c r="D770" s="31"/>
    </row>
    <row r="771" spans="4:4">
      <c r="D771" s="31"/>
    </row>
    <row r="772" spans="4:4">
      <c r="D772" s="31"/>
    </row>
    <row r="773" spans="4:4">
      <c r="D773" s="31"/>
    </row>
    <row r="774" spans="4:4">
      <c r="D774" s="31"/>
    </row>
    <row r="775" spans="4:4">
      <c r="D775" s="31"/>
    </row>
    <row r="776" spans="4:4">
      <c r="D776" s="31"/>
    </row>
    <row r="777" spans="4:4">
      <c r="D777" s="31"/>
    </row>
    <row r="778" spans="4:4">
      <c r="D778" s="31"/>
    </row>
    <row r="779" spans="4:4">
      <c r="D779" s="31"/>
    </row>
    <row r="780" spans="4:4">
      <c r="D780" s="31"/>
    </row>
    <row r="781" spans="4:4">
      <c r="D781" s="31"/>
    </row>
    <row r="782" spans="4:4">
      <c r="D782" s="31"/>
    </row>
    <row r="783" spans="4:4">
      <c r="D783" s="31"/>
    </row>
    <row r="784" spans="4:4">
      <c r="D784" s="31"/>
    </row>
    <row r="785" spans="4:4">
      <c r="D785" s="31"/>
    </row>
    <row r="786" spans="4:4">
      <c r="D786" s="31"/>
    </row>
    <row r="787" spans="4:4">
      <c r="D787" s="31"/>
    </row>
    <row r="788" spans="4:4">
      <c r="D788" s="31"/>
    </row>
    <row r="789" spans="4:4">
      <c r="D789" s="31"/>
    </row>
    <row r="790" spans="4:4">
      <c r="D790" s="31"/>
    </row>
    <row r="791" spans="4:4">
      <c r="D791" s="31"/>
    </row>
    <row r="792" spans="4:4">
      <c r="D792" s="31"/>
    </row>
    <row r="793" spans="4:4">
      <c r="D793" s="31"/>
    </row>
    <row r="794" spans="4:4">
      <c r="D794" s="31"/>
    </row>
    <row r="795" spans="4:4">
      <c r="D795" s="31"/>
    </row>
    <row r="796" spans="4:4">
      <c r="D796" s="31"/>
    </row>
    <row r="797" spans="4:4">
      <c r="D797" s="31"/>
    </row>
    <row r="798" spans="4:4">
      <c r="D798" s="31"/>
    </row>
    <row r="799" spans="4:4">
      <c r="D799" s="31"/>
    </row>
    <row r="800" spans="4:4">
      <c r="D800" s="31"/>
    </row>
    <row r="801" spans="4:4">
      <c r="D801" s="31"/>
    </row>
    <row r="802" spans="4:4">
      <c r="D802" s="31"/>
    </row>
    <row r="803" spans="4:4">
      <c r="D803" s="31"/>
    </row>
    <row r="804" spans="4:4">
      <c r="D804" s="31"/>
    </row>
    <row r="805" spans="4:4">
      <c r="D805" s="31"/>
    </row>
    <row r="806" spans="4:4">
      <c r="D806" s="31"/>
    </row>
    <row r="807" spans="4:4">
      <c r="D807" s="31"/>
    </row>
    <row r="808" spans="4:4">
      <c r="D808" s="31"/>
    </row>
    <row r="809" spans="4:4">
      <c r="D809" s="31"/>
    </row>
    <row r="810" spans="4:4">
      <c r="D810" s="31"/>
    </row>
    <row r="811" spans="4:4">
      <c r="D811" s="31"/>
    </row>
    <row r="812" spans="4:4">
      <c r="D812" s="31"/>
    </row>
    <row r="813" spans="4:4">
      <c r="D813" s="31"/>
    </row>
    <row r="814" spans="4:4">
      <c r="D814" s="31"/>
    </row>
    <row r="815" spans="4:4">
      <c r="D815" s="31"/>
    </row>
    <row r="816" spans="4:4">
      <c r="D816" s="31"/>
    </row>
    <row r="817" spans="4:4">
      <c r="D817" s="31"/>
    </row>
    <row r="818" spans="4:4">
      <c r="D818" s="31"/>
    </row>
    <row r="819" spans="4:4">
      <c r="D819" s="31"/>
    </row>
    <row r="820" spans="4:4">
      <c r="D820" s="31"/>
    </row>
    <row r="821" spans="4:4">
      <c r="D821" s="31"/>
    </row>
    <row r="822" spans="4:4">
      <c r="D822" s="31"/>
    </row>
    <row r="823" spans="4:4">
      <c r="D823" s="31"/>
    </row>
    <row r="824" spans="4:4">
      <c r="D824" s="31"/>
    </row>
    <row r="825" spans="4:4">
      <c r="D825" s="31"/>
    </row>
    <row r="826" spans="4:4">
      <c r="D826" s="31"/>
    </row>
    <row r="827" spans="4:4">
      <c r="D827" s="31"/>
    </row>
    <row r="828" spans="4:4">
      <c r="D828" s="31"/>
    </row>
    <row r="829" spans="4:4">
      <c r="D829" s="31"/>
    </row>
    <row r="830" spans="4:4">
      <c r="D830" s="31"/>
    </row>
    <row r="831" spans="4:4">
      <c r="D831" s="31"/>
    </row>
    <row r="832" spans="4:4">
      <c r="D832" s="31"/>
    </row>
    <row r="833" spans="4:4">
      <c r="D833" s="31"/>
    </row>
    <row r="834" spans="4:4">
      <c r="D834" s="31"/>
    </row>
    <row r="835" spans="4:4">
      <c r="D835" s="31"/>
    </row>
    <row r="836" spans="4:4">
      <c r="D836" s="31"/>
    </row>
    <row r="837" spans="4:4">
      <c r="D837" s="31"/>
    </row>
    <row r="838" spans="4:4">
      <c r="D838" s="31"/>
    </row>
    <row r="839" spans="4:4">
      <c r="D839" s="31"/>
    </row>
    <row r="840" spans="4:4">
      <c r="D840" s="31"/>
    </row>
    <row r="841" spans="4:4">
      <c r="D841" s="31"/>
    </row>
    <row r="842" spans="4:4">
      <c r="D842" s="31"/>
    </row>
    <row r="843" spans="4:4">
      <c r="D843" s="31"/>
    </row>
    <row r="844" spans="4:4">
      <c r="D844" s="31"/>
    </row>
    <row r="845" spans="4:4">
      <c r="D845" s="31"/>
    </row>
    <row r="846" spans="4:4">
      <c r="D846" s="31"/>
    </row>
    <row r="847" spans="4:4">
      <c r="D847" s="31"/>
    </row>
    <row r="848" spans="4:4">
      <c r="D848" s="31"/>
    </row>
    <row r="849" spans="4:4">
      <c r="D849" s="31"/>
    </row>
    <row r="850" spans="4:4">
      <c r="D850" s="31"/>
    </row>
    <row r="851" spans="4:4">
      <c r="D851" s="31"/>
    </row>
    <row r="852" spans="4:4">
      <c r="D852" s="31"/>
    </row>
    <row r="853" spans="4:4">
      <c r="D853" s="31"/>
    </row>
    <row r="854" spans="4:4">
      <c r="D854" s="31"/>
    </row>
    <row r="855" spans="4:4">
      <c r="D855" s="31"/>
    </row>
    <row r="856" spans="4:4">
      <c r="D856" s="31"/>
    </row>
    <row r="857" spans="4:4">
      <c r="D857" s="31"/>
    </row>
    <row r="858" spans="4:4">
      <c r="D858" s="31"/>
    </row>
    <row r="859" spans="4:4">
      <c r="D859" s="31"/>
    </row>
    <row r="860" spans="4:4">
      <c r="D860" s="31"/>
    </row>
    <row r="861" spans="4:4">
      <c r="D861" s="31"/>
    </row>
    <row r="862" spans="4:4">
      <c r="D862" s="31"/>
    </row>
    <row r="863" spans="4:4">
      <c r="D863" s="31"/>
    </row>
    <row r="864" spans="4:4">
      <c r="D864" s="31"/>
    </row>
    <row r="865" spans="4:4">
      <c r="D865" s="31"/>
    </row>
    <row r="866" spans="4:4">
      <c r="D866" s="31"/>
    </row>
    <row r="867" spans="4:4">
      <c r="D867" s="31"/>
    </row>
    <row r="868" spans="4:4">
      <c r="D868" s="31"/>
    </row>
    <row r="869" spans="4:4">
      <c r="D869" s="31"/>
    </row>
    <row r="870" spans="4:4">
      <c r="D870" s="31"/>
    </row>
    <row r="871" spans="4:4">
      <c r="D871" s="31"/>
    </row>
    <row r="872" spans="4:4">
      <c r="D872" s="31"/>
    </row>
    <row r="873" spans="4:4">
      <c r="D873" s="31"/>
    </row>
    <row r="874" spans="4:4">
      <c r="D874" s="31"/>
    </row>
    <row r="875" spans="4:4">
      <c r="D875" s="31"/>
    </row>
    <row r="876" spans="4:4">
      <c r="D876" s="31"/>
    </row>
    <row r="877" spans="4:4">
      <c r="D877" s="31"/>
    </row>
    <row r="878" spans="4:4">
      <c r="D878" s="31"/>
    </row>
    <row r="879" spans="4:4">
      <c r="D879" s="31"/>
    </row>
    <row r="880" spans="4:4">
      <c r="D880" s="31"/>
    </row>
    <row r="881" spans="4:4">
      <c r="D881" s="31"/>
    </row>
    <row r="882" spans="4:4">
      <c r="D882" s="31"/>
    </row>
    <row r="883" spans="4:4">
      <c r="D883" s="31"/>
    </row>
    <row r="884" spans="4:4">
      <c r="D884" s="31"/>
    </row>
    <row r="885" spans="4:4">
      <c r="D885" s="31"/>
    </row>
    <row r="886" spans="4:4">
      <c r="D886" s="31"/>
    </row>
    <row r="887" spans="4:4">
      <c r="D887" s="31"/>
    </row>
    <row r="888" spans="4:4">
      <c r="D888" s="31"/>
    </row>
    <row r="889" spans="4:4">
      <c r="D889" s="31"/>
    </row>
    <row r="890" spans="4:4">
      <c r="D890" s="31"/>
    </row>
    <row r="891" spans="4:4">
      <c r="D891" s="31"/>
    </row>
    <row r="892" spans="4:4">
      <c r="D892" s="31"/>
    </row>
    <row r="893" spans="4:4">
      <c r="D893" s="31"/>
    </row>
    <row r="894" spans="4:4">
      <c r="D894" s="31"/>
    </row>
    <row r="895" spans="4:4">
      <c r="D895" s="31"/>
    </row>
    <row r="896" spans="4:4">
      <c r="D896" s="31"/>
    </row>
    <row r="897" spans="4:4">
      <c r="D897" s="31"/>
    </row>
    <row r="898" spans="4:4">
      <c r="D898" s="31"/>
    </row>
    <row r="899" spans="4:4">
      <c r="D899" s="31"/>
    </row>
    <row r="900" spans="4:4">
      <c r="D900" s="31"/>
    </row>
    <row r="901" spans="4:4">
      <c r="D901" s="31"/>
    </row>
    <row r="902" spans="4:4">
      <c r="D902" s="31"/>
    </row>
    <row r="903" spans="4:4">
      <c r="D903" s="31"/>
    </row>
    <row r="904" spans="4:4">
      <c r="D904" s="31"/>
    </row>
    <row r="905" spans="4:4">
      <c r="D905" s="31"/>
    </row>
    <row r="906" spans="4:4">
      <c r="D906" s="31"/>
    </row>
    <row r="907" spans="4:4">
      <c r="D907" s="31"/>
    </row>
    <row r="908" spans="4:4">
      <c r="D908" s="31"/>
    </row>
    <row r="909" spans="4:4">
      <c r="D909" s="31"/>
    </row>
    <row r="910" spans="4:4">
      <c r="D910" s="31"/>
    </row>
    <row r="911" spans="4:4">
      <c r="D911" s="31"/>
    </row>
    <row r="912" spans="4:4">
      <c r="D912" s="31"/>
    </row>
    <row r="913" spans="4:4">
      <c r="D913" s="31"/>
    </row>
    <row r="914" spans="4:4">
      <c r="D914" s="31"/>
    </row>
    <row r="915" spans="4:4">
      <c r="D915" s="31"/>
    </row>
    <row r="916" spans="4:4">
      <c r="D916" s="31"/>
    </row>
    <row r="917" spans="4:4">
      <c r="D917" s="31"/>
    </row>
    <row r="918" spans="4:4">
      <c r="D918" s="31"/>
    </row>
    <row r="919" spans="4:4">
      <c r="D919" s="31"/>
    </row>
    <row r="920" spans="4:4">
      <c r="D920" s="31"/>
    </row>
    <row r="921" spans="4:4">
      <c r="D921" s="31"/>
    </row>
    <row r="922" spans="4:4">
      <c r="D922" s="31"/>
    </row>
    <row r="923" spans="4:4">
      <c r="D923" s="31"/>
    </row>
    <row r="924" spans="4:4">
      <c r="D924" s="31"/>
    </row>
    <row r="925" spans="4:4">
      <c r="D925" s="31"/>
    </row>
    <row r="926" spans="4:4">
      <c r="D926" s="31"/>
    </row>
    <row r="927" spans="4:4">
      <c r="D927" s="31"/>
    </row>
    <row r="928" spans="4:4">
      <c r="D928" s="31"/>
    </row>
    <row r="929" spans="4:4">
      <c r="D929" s="31"/>
    </row>
    <row r="930" spans="4:4">
      <c r="D930" s="31"/>
    </row>
    <row r="931" spans="4:4">
      <c r="D931" s="31"/>
    </row>
    <row r="932" spans="4:4">
      <c r="D932" s="31"/>
    </row>
    <row r="933" spans="4:4">
      <c r="D933" s="31"/>
    </row>
    <row r="934" spans="4:4">
      <c r="D934" s="31"/>
    </row>
    <row r="935" spans="4:4">
      <c r="D935" s="31"/>
    </row>
    <row r="936" spans="4:4">
      <c r="D936" s="31"/>
    </row>
    <row r="937" spans="4:4">
      <c r="D937" s="31"/>
    </row>
    <row r="938" spans="4:4">
      <c r="D938" s="31"/>
    </row>
    <row r="939" spans="4:4">
      <c r="D939" s="31"/>
    </row>
    <row r="940" spans="4:4">
      <c r="D940" s="31"/>
    </row>
    <row r="941" spans="4:4">
      <c r="D941" s="31"/>
    </row>
    <row r="942" spans="4:4">
      <c r="D942" s="31"/>
    </row>
    <row r="943" spans="4:4">
      <c r="D943" s="31"/>
    </row>
    <row r="944" spans="4:4">
      <c r="D944" s="31"/>
    </row>
    <row r="945" spans="4:4">
      <c r="D945" s="31"/>
    </row>
    <row r="946" spans="4:4">
      <c r="D946" s="31"/>
    </row>
    <row r="947" spans="4:4">
      <c r="D947" s="31"/>
    </row>
    <row r="948" spans="4:4">
      <c r="D948" s="31"/>
    </row>
    <row r="949" spans="4:4">
      <c r="D949" s="31"/>
    </row>
    <row r="950" spans="4:4">
      <c r="D950" s="31"/>
    </row>
    <row r="951" spans="4:4">
      <c r="D951" s="31"/>
    </row>
    <row r="952" spans="4:4">
      <c r="D952" s="31"/>
    </row>
    <row r="953" spans="4:4">
      <c r="D953" s="31"/>
    </row>
    <row r="954" spans="4:4">
      <c r="D954" s="31"/>
    </row>
    <row r="955" spans="4:4">
      <c r="D955" s="31"/>
    </row>
    <row r="956" spans="4:4">
      <c r="D956" s="31"/>
    </row>
    <row r="957" spans="4:4">
      <c r="D957" s="31"/>
    </row>
    <row r="958" spans="4:4">
      <c r="D958" s="31"/>
    </row>
    <row r="959" spans="4:4">
      <c r="D959" s="31"/>
    </row>
    <row r="960" spans="4:4">
      <c r="D960" s="31"/>
    </row>
    <row r="961" spans="4:4">
      <c r="D961" s="31"/>
    </row>
    <row r="962" spans="4:4">
      <c r="D962" s="31"/>
    </row>
    <row r="963" spans="4:4">
      <c r="D963" s="31"/>
    </row>
    <row r="964" spans="4:4">
      <c r="D964" s="31"/>
    </row>
    <row r="965" spans="4:4">
      <c r="D965" s="31"/>
    </row>
    <row r="966" spans="4:4">
      <c r="D966" s="31"/>
    </row>
    <row r="967" spans="4:4">
      <c r="D967" s="31"/>
    </row>
    <row r="968" spans="4:4">
      <c r="D968" s="31"/>
    </row>
    <row r="969" spans="4:4">
      <c r="D969" s="31"/>
    </row>
    <row r="970" spans="4:4">
      <c r="D970" s="31"/>
    </row>
    <row r="971" spans="4:4">
      <c r="D971" s="31"/>
    </row>
    <row r="972" spans="4:4">
      <c r="D972" s="31"/>
    </row>
    <row r="973" spans="4:4">
      <c r="D973" s="31"/>
    </row>
    <row r="974" spans="4:4">
      <c r="D974" s="31"/>
    </row>
    <row r="975" spans="4:4">
      <c r="D975" s="31"/>
    </row>
    <row r="976" spans="4:4">
      <c r="D976" s="31"/>
    </row>
    <row r="977" spans="4:4">
      <c r="D977" s="31"/>
    </row>
    <row r="978" spans="4:4">
      <c r="D978" s="31"/>
    </row>
    <row r="979" spans="4:4">
      <c r="D979" s="31"/>
    </row>
    <row r="980" spans="4:4">
      <c r="D980" s="31"/>
    </row>
    <row r="981" spans="4:4">
      <c r="D981" s="31"/>
    </row>
    <row r="982" spans="4:4">
      <c r="D982" s="31"/>
    </row>
    <row r="983" spans="4:4">
      <c r="D983" s="31"/>
    </row>
    <row r="984" spans="4:4">
      <c r="D984" s="31"/>
    </row>
    <row r="985" spans="4:4">
      <c r="D985" s="31"/>
    </row>
    <row r="986" spans="4:4">
      <c r="D986" s="31"/>
    </row>
    <row r="987" spans="4:4">
      <c r="D987" s="31"/>
    </row>
    <row r="988" spans="4:4">
      <c r="D988" s="31"/>
    </row>
    <row r="989" spans="4:4">
      <c r="D989" s="31"/>
    </row>
    <row r="990" spans="4:4">
      <c r="D990" s="31"/>
    </row>
    <row r="991" spans="4:4">
      <c r="D991" s="31"/>
    </row>
    <row r="992" spans="4:4">
      <c r="D992" s="31"/>
    </row>
    <row r="993" spans="4:4">
      <c r="D993" s="31"/>
    </row>
    <row r="994" spans="4:4">
      <c r="D994" s="31"/>
    </row>
    <row r="995" spans="4:4">
      <c r="D995" s="31"/>
    </row>
    <row r="996" spans="4:4">
      <c r="D996" s="31"/>
    </row>
    <row r="997" spans="4:4">
      <c r="D997" s="31"/>
    </row>
    <row r="998" spans="4:4">
      <c r="D998" s="31"/>
    </row>
    <row r="999" spans="4:4">
      <c r="D999" s="31"/>
    </row>
    <row r="1000" spans="4:4">
      <c r="D1000" s="31"/>
    </row>
    <row r="1001" spans="4:4">
      <c r="D1001" s="31"/>
    </row>
    <row r="1002" spans="4:4">
      <c r="D1002" s="31"/>
    </row>
  </sheetData>
  <mergeCells count="1">
    <mergeCell ref="B2:D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showGridLines="0" workbookViewId="0">
      <selection activeCell="E4" sqref="E4"/>
    </sheetView>
  </sheetViews>
  <sheetFormatPr defaultColWidth="12.5703125" defaultRowHeight="15.75" customHeight="1"/>
  <cols>
    <col min="1" max="1" width="3.28515625" customWidth="1"/>
    <col min="2" max="2" width="5.28515625" customWidth="1"/>
    <col min="3" max="3" width="33" customWidth="1"/>
    <col min="4" max="4" width="125.140625" customWidth="1"/>
  </cols>
  <sheetData>
    <row r="1" spans="1:4">
      <c r="A1" s="32"/>
      <c r="B1" s="32"/>
      <c r="C1" s="33"/>
      <c r="D1" s="32"/>
    </row>
    <row r="2" spans="1:4" ht="12.75">
      <c r="A2" s="32"/>
      <c r="B2" s="198" t="s">
        <v>80</v>
      </c>
      <c r="C2" s="199"/>
      <c r="D2" s="200"/>
    </row>
    <row r="3" spans="1:4">
      <c r="A3" s="32"/>
      <c r="B3" s="34" t="s">
        <v>26</v>
      </c>
      <c r="C3" s="35" t="s">
        <v>81</v>
      </c>
      <c r="D3" s="36" t="s">
        <v>2</v>
      </c>
    </row>
    <row r="4" spans="1:4" ht="140.25">
      <c r="A4" s="37"/>
      <c r="B4" s="38" t="s">
        <v>82</v>
      </c>
      <c r="C4" s="37" t="s">
        <v>83</v>
      </c>
      <c r="D4" s="192" t="s">
        <v>84</v>
      </c>
    </row>
    <row r="5" spans="1:4" ht="51">
      <c r="A5" s="37"/>
      <c r="B5" s="38" t="s">
        <v>85</v>
      </c>
      <c r="C5" s="37" t="s">
        <v>86</v>
      </c>
      <c r="D5" s="192" t="s">
        <v>87</v>
      </c>
    </row>
    <row r="6" spans="1:4" ht="51.75" customHeight="1">
      <c r="A6" s="37"/>
      <c r="B6" s="38" t="s">
        <v>88</v>
      </c>
      <c r="C6" s="37" t="s">
        <v>89</v>
      </c>
      <c r="D6" s="192" t="s">
        <v>90</v>
      </c>
    </row>
    <row r="7" spans="1:4" ht="51">
      <c r="A7" s="37"/>
      <c r="B7" s="39" t="s">
        <v>91</v>
      </c>
      <c r="C7" s="40" t="s">
        <v>92</v>
      </c>
      <c r="D7" s="193" t="s">
        <v>93</v>
      </c>
    </row>
  </sheetData>
  <mergeCells count="1">
    <mergeCell ref="B2:D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8" zoomScale="40" zoomScaleNormal="40" workbookViewId="0">
      <selection activeCell="R13" sqref="R13"/>
    </sheetView>
  </sheetViews>
  <sheetFormatPr defaultRowHeight="12.75"/>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3"/>
  <sheetViews>
    <sheetView showGridLines="0" workbookViewId="0"/>
  </sheetViews>
  <sheetFormatPr defaultColWidth="12.5703125" defaultRowHeight="15.75" customHeight="1"/>
  <cols>
    <col min="1" max="1" width="3.7109375" customWidth="1"/>
    <col min="3" max="3" width="20.42578125" customWidth="1"/>
    <col min="4" max="4" width="103.28515625" customWidth="1"/>
  </cols>
  <sheetData>
    <row r="1" spans="1:4">
      <c r="A1" s="25"/>
      <c r="B1" s="25"/>
      <c r="C1" s="25"/>
      <c r="D1" s="25"/>
    </row>
    <row r="2" spans="1:4">
      <c r="A2" s="25"/>
      <c r="B2" s="197" t="s">
        <v>94</v>
      </c>
      <c r="C2" s="195"/>
      <c r="D2" s="196"/>
    </row>
    <row r="3" spans="1:4">
      <c r="A3" s="25"/>
      <c r="B3" s="13" t="s">
        <v>26</v>
      </c>
      <c r="C3" s="26" t="s">
        <v>27</v>
      </c>
      <c r="D3" s="41" t="s">
        <v>2</v>
      </c>
    </row>
    <row r="4" spans="1:4">
      <c r="A4" s="20"/>
      <c r="B4" s="27" t="s">
        <v>95</v>
      </c>
      <c r="C4" s="42" t="s">
        <v>96</v>
      </c>
      <c r="D4" s="43" t="s">
        <v>97</v>
      </c>
    </row>
    <row r="5" spans="1:4">
      <c r="A5" s="20"/>
      <c r="B5" s="27" t="s">
        <v>98</v>
      </c>
      <c r="C5" s="42" t="s">
        <v>99</v>
      </c>
      <c r="D5" s="43" t="s">
        <v>100</v>
      </c>
    </row>
    <row r="6" spans="1:4">
      <c r="A6" s="20"/>
      <c r="B6" s="27" t="s">
        <v>101</v>
      </c>
      <c r="C6" s="42" t="s">
        <v>102</v>
      </c>
      <c r="D6" s="43" t="s">
        <v>103</v>
      </c>
    </row>
    <row r="7" spans="1:4">
      <c r="A7" s="20"/>
      <c r="B7" s="27" t="s">
        <v>104</v>
      </c>
      <c r="C7" s="42" t="s">
        <v>105</v>
      </c>
      <c r="D7" s="43" t="s">
        <v>106</v>
      </c>
    </row>
    <row r="8" spans="1:4">
      <c r="A8" s="20"/>
      <c r="B8" s="27" t="s">
        <v>107</v>
      </c>
      <c r="C8" s="42" t="s">
        <v>108</v>
      </c>
      <c r="D8" s="43" t="s">
        <v>109</v>
      </c>
    </row>
    <row r="9" spans="1:4">
      <c r="A9" s="20"/>
      <c r="B9" s="27" t="s">
        <v>110</v>
      </c>
      <c r="C9" s="42" t="s">
        <v>111</v>
      </c>
      <c r="D9" s="43" t="s">
        <v>112</v>
      </c>
    </row>
    <row r="10" spans="1:4">
      <c r="A10" s="20"/>
      <c r="B10" s="27" t="s">
        <v>113</v>
      </c>
      <c r="C10" s="42" t="s">
        <v>114</v>
      </c>
      <c r="D10" s="43" t="s">
        <v>115</v>
      </c>
    </row>
    <row r="11" spans="1:4">
      <c r="A11" s="20"/>
      <c r="B11" s="27" t="s">
        <v>116</v>
      </c>
      <c r="C11" s="42" t="s">
        <v>117</v>
      </c>
      <c r="D11" s="43" t="s">
        <v>118</v>
      </c>
    </row>
    <row r="12" spans="1:4">
      <c r="A12" s="20"/>
      <c r="B12" s="27" t="s">
        <v>119</v>
      </c>
      <c r="C12" s="42" t="s">
        <v>120</v>
      </c>
      <c r="D12" s="43" t="s">
        <v>121</v>
      </c>
    </row>
    <row r="13" spans="1:4">
      <c r="A13" s="20"/>
      <c r="B13" s="28" t="s">
        <v>122</v>
      </c>
      <c r="C13" s="44" t="s">
        <v>123</v>
      </c>
      <c r="D13" s="45" t="s">
        <v>124</v>
      </c>
    </row>
  </sheetData>
  <mergeCells count="1">
    <mergeCell ref="B2:D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9"/>
  <sheetViews>
    <sheetView showGridLines="0" workbookViewId="0"/>
  </sheetViews>
  <sheetFormatPr defaultColWidth="12.5703125" defaultRowHeight="15.75" customHeight="1"/>
  <cols>
    <col min="1" max="1" width="3.42578125" customWidth="1"/>
    <col min="2" max="2" width="18.140625" customWidth="1"/>
    <col min="5" max="5" width="7" customWidth="1"/>
  </cols>
  <sheetData>
    <row r="1" spans="1:5">
      <c r="A1" s="25"/>
      <c r="B1" s="25"/>
      <c r="C1" s="25"/>
      <c r="D1" s="25"/>
      <c r="E1" s="25"/>
    </row>
    <row r="2" spans="1:5">
      <c r="A2" s="25"/>
      <c r="B2" s="197" t="s">
        <v>125</v>
      </c>
      <c r="C2" s="195"/>
      <c r="D2" s="195"/>
      <c r="E2" s="196"/>
    </row>
    <row r="3" spans="1:5">
      <c r="A3" s="25"/>
      <c r="B3" s="13" t="s">
        <v>126</v>
      </c>
      <c r="C3" s="26" t="s">
        <v>127</v>
      </c>
      <c r="D3" s="26" t="s">
        <v>128</v>
      </c>
      <c r="E3" s="41" t="s">
        <v>129</v>
      </c>
    </row>
    <row r="4" spans="1:5">
      <c r="A4" s="20"/>
      <c r="B4" s="27" t="s">
        <v>130</v>
      </c>
      <c r="C4" s="20">
        <v>1</v>
      </c>
      <c r="D4" s="20">
        <v>1</v>
      </c>
      <c r="E4" s="21" t="s">
        <v>131</v>
      </c>
    </row>
    <row r="5" spans="1:5">
      <c r="A5" s="20"/>
      <c r="B5" s="27" t="s">
        <v>132</v>
      </c>
      <c r="C5" s="20">
        <v>1</v>
      </c>
      <c r="D5" s="20">
        <v>2</v>
      </c>
      <c r="E5" s="21" t="s">
        <v>131</v>
      </c>
    </row>
    <row r="6" spans="1:5">
      <c r="A6" s="20"/>
      <c r="B6" s="27" t="s">
        <v>133</v>
      </c>
      <c r="C6" s="20">
        <v>1</v>
      </c>
      <c r="D6" s="20">
        <v>3</v>
      </c>
      <c r="E6" s="21" t="s">
        <v>131</v>
      </c>
    </row>
    <row r="7" spans="1:5">
      <c r="A7" s="20"/>
      <c r="B7" s="27" t="s">
        <v>134</v>
      </c>
      <c r="C7" s="20">
        <v>1</v>
      </c>
      <c r="D7" s="20">
        <v>4</v>
      </c>
      <c r="E7" s="21" t="s">
        <v>131</v>
      </c>
    </row>
    <row r="8" spans="1:5">
      <c r="A8" s="20"/>
      <c r="B8" s="27" t="s">
        <v>135</v>
      </c>
      <c r="C8" s="20">
        <v>2</v>
      </c>
      <c r="D8" s="20">
        <v>1</v>
      </c>
      <c r="E8" s="21" t="s">
        <v>131</v>
      </c>
    </row>
    <row r="9" spans="1:5">
      <c r="A9" s="20"/>
      <c r="B9" s="27" t="s">
        <v>136</v>
      </c>
      <c r="C9" s="20">
        <v>2</v>
      </c>
      <c r="D9" s="20">
        <v>2</v>
      </c>
      <c r="E9" s="21" t="s">
        <v>131</v>
      </c>
    </row>
    <row r="10" spans="1:5">
      <c r="A10" s="20"/>
      <c r="B10" s="27" t="s">
        <v>137</v>
      </c>
      <c r="C10" s="20">
        <v>2</v>
      </c>
      <c r="D10" s="20">
        <v>3</v>
      </c>
      <c r="E10" s="21" t="s">
        <v>131</v>
      </c>
    </row>
    <row r="11" spans="1:5">
      <c r="A11" s="20"/>
      <c r="B11" s="27" t="s">
        <v>138</v>
      </c>
      <c r="C11" s="20">
        <v>2</v>
      </c>
      <c r="D11" s="20">
        <v>4</v>
      </c>
      <c r="E11" s="21" t="s">
        <v>131</v>
      </c>
    </row>
    <row r="12" spans="1:5">
      <c r="A12" s="20"/>
      <c r="B12" s="27" t="s">
        <v>139</v>
      </c>
      <c r="C12" s="20">
        <v>3</v>
      </c>
      <c r="D12" s="20">
        <v>1</v>
      </c>
      <c r="E12" s="21" t="s">
        <v>131</v>
      </c>
    </row>
    <row r="13" spans="1:5">
      <c r="A13" s="20"/>
      <c r="B13" s="27" t="s">
        <v>140</v>
      </c>
      <c r="C13" s="20">
        <v>3</v>
      </c>
      <c r="D13" s="20">
        <v>2</v>
      </c>
      <c r="E13" s="21" t="s">
        <v>131</v>
      </c>
    </row>
    <row r="14" spans="1:5">
      <c r="A14" s="20"/>
      <c r="B14" s="27" t="s">
        <v>141</v>
      </c>
      <c r="C14" s="20">
        <v>3</v>
      </c>
      <c r="D14" s="20">
        <v>3</v>
      </c>
      <c r="E14" s="21" t="s">
        <v>131</v>
      </c>
    </row>
    <row r="15" spans="1:5">
      <c r="A15" s="20"/>
      <c r="B15" s="27" t="s">
        <v>142</v>
      </c>
      <c r="C15" s="20">
        <v>3</v>
      </c>
      <c r="D15" s="20">
        <v>4</v>
      </c>
      <c r="E15" s="21" t="s">
        <v>131</v>
      </c>
    </row>
    <row r="16" spans="1:5">
      <c r="A16" s="20"/>
      <c r="B16" s="27" t="s">
        <v>143</v>
      </c>
      <c r="C16" s="20">
        <v>4</v>
      </c>
      <c r="D16" s="20">
        <v>1</v>
      </c>
      <c r="E16" s="21" t="s">
        <v>131</v>
      </c>
    </row>
    <row r="17" spans="1:5">
      <c r="A17" s="20"/>
      <c r="B17" s="27" t="s">
        <v>144</v>
      </c>
      <c r="C17" s="20">
        <v>4</v>
      </c>
      <c r="D17" s="20">
        <v>2</v>
      </c>
      <c r="E17" s="21" t="s">
        <v>131</v>
      </c>
    </row>
    <row r="18" spans="1:5">
      <c r="A18" s="20"/>
      <c r="B18" s="27" t="s">
        <v>145</v>
      </c>
      <c r="C18" s="20">
        <v>4</v>
      </c>
      <c r="D18" s="20">
        <v>3</v>
      </c>
      <c r="E18" s="21" t="s">
        <v>131</v>
      </c>
    </row>
    <row r="19" spans="1:5">
      <c r="A19" s="20"/>
      <c r="B19" s="27" t="s">
        <v>146</v>
      </c>
      <c r="C19" s="20">
        <v>4</v>
      </c>
      <c r="D19" s="20">
        <v>4</v>
      </c>
      <c r="E19" s="21" t="s">
        <v>131</v>
      </c>
    </row>
    <row r="20" spans="1:5">
      <c r="A20" s="20"/>
      <c r="B20" s="27" t="s">
        <v>147</v>
      </c>
      <c r="C20" s="20">
        <v>5</v>
      </c>
      <c r="D20" s="20">
        <v>1</v>
      </c>
      <c r="E20" s="21" t="s">
        <v>131</v>
      </c>
    </row>
    <row r="21" spans="1:5">
      <c r="A21" s="20"/>
      <c r="B21" s="27" t="s">
        <v>148</v>
      </c>
      <c r="C21" s="20">
        <v>5</v>
      </c>
      <c r="D21" s="20">
        <v>2</v>
      </c>
      <c r="E21" s="21" t="s">
        <v>131</v>
      </c>
    </row>
    <row r="22" spans="1:5">
      <c r="A22" s="20"/>
      <c r="B22" s="27" t="s">
        <v>149</v>
      </c>
      <c r="C22" s="20">
        <v>5</v>
      </c>
      <c r="D22" s="20">
        <v>3</v>
      </c>
      <c r="E22" s="21" t="s">
        <v>131</v>
      </c>
    </row>
    <row r="23" spans="1:5">
      <c r="A23" s="20"/>
      <c r="B23" s="27" t="s">
        <v>150</v>
      </c>
      <c r="C23" s="20">
        <v>5</v>
      </c>
      <c r="D23" s="20">
        <v>4</v>
      </c>
      <c r="E23" s="21" t="s">
        <v>131</v>
      </c>
    </row>
    <row r="24" spans="1:5">
      <c r="A24" s="20"/>
      <c r="B24" s="27" t="s">
        <v>151</v>
      </c>
      <c r="C24" s="20">
        <v>6</v>
      </c>
      <c r="D24" s="20">
        <v>1</v>
      </c>
      <c r="E24" s="21" t="s">
        <v>131</v>
      </c>
    </row>
    <row r="25" spans="1:5">
      <c r="A25" s="20"/>
      <c r="B25" s="27" t="s">
        <v>152</v>
      </c>
      <c r="C25" s="20">
        <v>6</v>
      </c>
      <c r="D25" s="20">
        <v>2</v>
      </c>
      <c r="E25" s="21" t="s">
        <v>131</v>
      </c>
    </row>
    <row r="26" spans="1:5">
      <c r="A26" s="20"/>
      <c r="B26" s="27" t="s">
        <v>153</v>
      </c>
      <c r="C26" s="20">
        <v>6</v>
      </c>
      <c r="D26" s="20">
        <v>3</v>
      </c>
      <c r="E26" s="21" t="s">
        <v>131</v>
      </c>
    </row>
    <row r="27" spans="1:5">
      <c r="A27" s="20"/>
      <c r="B27" s="27" t="s">
        <v>154</v>
      </c>
      <c r="C27" s="20">
        <v>6</v>
      </c>
      <c r="D27" s="20">
        <v>4</v>
      </c>
      <c r="E27" s="21" t="s">
        <v>131</v>
      </c>
    </row>
    <row r="28" spans="1:5">
      <c r="A28" s="20"/>
      <c r="B28" s="27" t="s">
        <v>155</v>
      </c>
      <c r="C28" s="20">
        <v>7</v>
      </c>
      <c r="D28" s="20">
        <v>1</v>
      </c>
      <c r="E28" s="21" t="s">
        <v>131</v>
      </c>
    </row>
    <row r="29" spans="1:5">
      <c r="A29" s="20"/>
      <c r="B29" s="27" t="s">
        <v>156</v>
      </c>
      <c r="C29" s="20">
        <v>7</v>
      </c>
      <c r="D29" s="20">
        <v>2</v>
      </c>
      <c r="E29" s="21" t="s">
        <v>131</v>
      </c>
    </row>
    <row r="30" spans="1:5">
      <c r="A30" s="20"/>
      <c r="B30" s="27" t="s">
        <v>157</v>
      </c>
      <c r="C30" s="20">
        <v>7</v>
      </c>
      <c r="D30" s="20">
        <v>3</v>
      </c>
      <c r="E30" s="21" t="s">
        <v>131</v>
      </c>
    </row>
    <row r="31" spans="1:5">
      <c r="A31" s="20"/>
      <c r="B31" s="27" t="s">
        <v>158</v>
      </c>
      <c r="C31" s="20">
        <v>7</v>
      </c>
      <c r="D31" s="20">
        <v>4</v>
      </c>
      <c r="E31" s="21" t="s">
        <v>131</v>
      </c>
    </row>
    <row r="32" spans="1:5">
      <c r="A32" s="20"/>
      <c r="B32" s="27" t="s">
        <v>159</v>
      </c>
      <c r="C32" s="20">
        <v>8</v>
      </c>
      <c r="D32" s="20">
        <v>1</v>
      </c>
      <c r="E32" s="21" t="s">
        <v>131</v>
      </c>
    </row>
    <row r="33" spans="1:5">
      <c r="A33" s="20"/>
      <c r="B33" s="27" t="s">
        <v>160</v>
      </c>
      <c r="C33" s="20">
        <v>8</v>
      </c>
      <c r="D33" s="20">
        <v>2</v>
      </c>
      <c r="E33" s="21" t="s">
        <v>131</v>
      </c>
    </row>
    <row r="34" spans="1:5">
      <c r="A34" s="20"/>
      <c r="B34" s="27" t="s">
        <v>161</v>
      </c>
      <c r="C34" s="20">
        <v>8</v>
      </c>
      <c r="D34" s="20">
        <v>3</v>
      </c>
      <c r="E34" s="21" t="s">
        <v>131</v>
      </c>
    </row>
    <row r="35" spans="1:5">
      <c r="A35" s="20"/>
      <c r="B35" s="27" t="s">
        <v>162</v>
      </c>
      <c r="C35" s="20">
        <v>8</v>
      </c>
      <c r="D35" s="20">
        <v>4</v>
      </c>
      <c r="E35" s="21" t="s">
        <v>131</v>
      </c>
    </row>
    <row r="36" spans="1:5">
      <c r="A36" s="20"/>
      <c r="B36" s="27" t="s">
        <v>163</v>
      </c>
      <c r="C36" s="20">
        <v>9</v>
      </c>
      <c r="D36" s="20">
        <v>1</v>
      </c>
      <c r="E36" s="21" t="s">
        <v>131</v>
      </c>
    </row>
    <row r="37" spans="1:5">
      <c r="A37" s="20"/>
      <c r="B37" s="27" t="s">
        <v>164</v>
      </c>
      <c r="C37" s="20">
        <v>9</v>
      </c>
      <c r="D37" s="20">
        <v>2</v>
      </c>
      <c r="E37" s="21" t="s">
        <v>131</v>
      </c>
    </row>
    <row r="38" spans="1:5">
      <c r="A38" s="20"/>
      <c r="B38" s="27" t="s">
        <v>165</v>
      </c>
      <c r="C38" s="20">
        <v>9</v>
      </c>
      <c r="D38" s="20">
        <v>3</v>
      </c>
      <c r="E38" s="21" t="s">
        <v>131</v>
      </c>
    </row>
    <row r="39" spans="1:5">
      <c r="A39" s="20"/>
      <c r="B39" s="28" t="s">
        <v>166</v>
      </c>
      <c r="C39" s="23">
        <v>9</v>
      </c>
      <c r="D39" s="23">
        <v>4</v>
      </c>
      <c r="E39" s="24" t="s">
        <v>131</v>
      </c>
    </row>
  </sheetData>
  <mergeCells count="1">
    <mergeCell ref="B2:E2"/>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1003"/>
  <sheetViews>
    <sheetView showGridLines="0" workbookViewId="0">
      <selection activeCell="J12" sqref="J12"/>
    </sheetView>
  </sheetViews>
  <sheetFormatPr defaultColWidth="12.5703125" defaultRowHeight="15.75" customHeight="1"/>
  <cols>
    <col min="1" max="1" width="4.28515625" customWidth="1"/>
    <col min="2" max="2" width="19.7109375" customWidth="1"/>
    <col min="3" max="3" width="18" customWidth="1"/>
    <col min="10" max="10" width="17" customWidth="1"/>
    <col min="11" max="11" width="22.5703125" customWidth="1"/>
    <col min="12" max="12" width="23.42578125" customWidth="1"/>
    <col min="13" max="13" width="23.5703125" customWidth="1"/>
    <col min="14" max="14" width="24.5703125" customWidth="1"/>
  </cols>
  <sheetData>
    <row r="1" spans="1:35" ht="15.75" customHeight="1">
      <c r="A1" s="46"/>
      <c r="B1" s="46"/>
      <c r="C1" s="47"/>
      <c r="D1" s="48"/>
      <c r="E1" s="47"/>
      <c r="F1" s="47"/>
      <c r="G1" s="25"/>
      <c r="H1" s="47"/>
      <c r="I1" s="49"/>
      <c r="J1" s="49"/>
      <c r="K1" s="49"/>
      <c r="L1" s="49"/>
      <c r="M1" s="49"/>
      <c r="N1" s="50"/>
      <c r="P1" s="25"/>
      <c r="Q1" s="47"/>
      <c r="T1" s="25"/>
      <c r="U1" s="25"/>
      <c r="V1" s="47"/>
      <c r="Y1" s="25"/>
      <c r="Z1" s="25"/>
      <c r="AA1" s="47"/>
      <c r="AD1" s="25"/>
      <c r="AE1" s="25"/>
      <c r="AF1" s="47"/>
    </row>
    <row r="2" spans="1:35" ht="15.75" customHeight="1">
      <c r="A2" s="46"/>
      <c r="B2" s="202" t="s">
        <v>167</v>
      </c>
      <c r="C2" s="195"/>
      <c r="D2" s="195"/>
      <c r="E2" s="195"/>
      <c r="F2" s="195"/>
      <c r="G2" s="195"/>
      <c r="H2" s="196"/>
      <c r="I2" s="49"/>
      <c r="J2" s="203" t="s">
        <v>168</v>
      </c>
      <c r="K2" s="195"/>
      <c r="L2" s="195"/>
      <c r="M2" s="195"/>
      <c r="N2" s="196"/>
      <c r="P2" s="201" t="s">
        <v>169</v>
      </c>
      <c r="Q2" s="195"/>
      <c r="R2" s="195"/>
      <c r="S2" s="196"/>
      <c r="T2" s="25"/>
      <c r="U2" s="201" t="s">
        <v>170</v>
      </c>
      <c r="V2" s="195"/>
      <c r="W2" s="195"/>
      <c r="X2" s="196"/>
      <c r="Y2" s="25"/>
      <c r="Z2" s="201" t="s">
        <v>171</v>
      </c>
      <c r="AA2" s="195"/>
      <c r="AB2" s="195"/>
      <c r="AC2" s="196"/>
      <c r="AD2" s="25"/>
      <c r="AE2" s="201" t="s">
        <v>172</v>
      </c>
      <c r="AF2" s="195"/>
      <c r="AG2" s="195"/>
      <c r="AH2" s="196"/>
    </row>
    <row r="3" spans="1:35" ht="15.75" customHeight="1">
      <c r="A3" s="46"/>
      <c r="B3" s="51" t="s">
        <v>173</v>
      </c>
      <c r="C3" s="52" t="s">
        <v>174</v>
      </c>
      <c r="D3" s="53" t="s">
        <v>26</v>
      </c>
      <c r="E3" s="52" t="s">
        <v>175</v>
      </c>
      <c r="F3" s="52" t="s">
        <v>176</v>
      </c>
      <c r="G3" s="26" t="s">
        <v>128</v>
      </c>
      <c r="H3" s="54" t="s">
        <v>175</v>
      </c>
      <c r="I3" s="49"/>
      <c r="J3" s="55" t="s">
        <v>177</v>
      </c>
      <c r="K3" s="56" t="s">
        <v>178</v>
      </c>
      <c r="L3" s="57" t="s">
        <v>179</v>
      </c>
      <c r="M3" s="57" t="s">
        <v>180</v>
      </c>
      <c r="N3" s="58" t="s">
        <v>181</v>
      </c>
      <c r="P3" s="13" t="s">
        <v>128</v>
      </c>
      <c r="Q3" s="54" t="s">
        <v>175</v>
      </c>
      <c r="R3" s="52" t="s">
        <v>175</v>
      </c>
      <c r="S3" s="59" t="s">
        <v>182</v>
      </c>
      <c r="T3" s="60"/>
      <c r="U3" s="26" t="s">
        <v>128</v>
      </c>
      <c r="V3" s="54" t="s">
        <v>175</v>
      </c>
      <c r="W3" s="52" t="s">
        <v>175</v>
      </c>
      <c r="X3" s="54" t="s">
        <v>182</v>
      </c>
      <c r="Y3" s="60"/>
      <c r="Z3" s="13" t="s">
        <v>128</v>
      </c>
      <c r="AA3" s="54" t="s">
        <v>175</v>
      </c>
      <c r="AB3" s="52" t="s">
        <v>175</v>
      </c>
      <c r="AC3" s="54" t="s">
        <v>182</v>
      </c>
      <c r="AD3" s="60"/>
      <c r="AE3" s="13" t="s">
        <v>128</v>
      </c>
      <c r="AF3" s="54" t="s">
        <v>175</v>
      </c>
      <c r="AG3" s="52" t="s">
        <v>175</v>
      </c>
      <c r="AH3" s="54" t="s">
        <v>182</v>
      </c>
    </row>
    <row r="4" spans="1:35" ht="15.75" customHeight="1">
      <c r="A4" s="61"/>
      <c r="B4" s="62">
        <v>45313.622453703705</v>
      </c>
      <c r="C4" s="63">
        <v>45313.626388888886</v>
      </c>
      <c r="D4" s="49" t="s">
        <v>130</v>
      </c>
      <c r="E4" s="49" t="s">
        <v>183</v>
      </c>
      <c r="F4" s="64">
        <f t="shared" ref="F4:F39" si="0">C4-B4</f>
        <v>3.9351851810351945E-3</v>
      </c>
      <c r="G4" s="65">
        <v>1</v>
      </c>
      <c r="H4" s="66" t="s">
        <v>183</v>
      </c>
      <c r="I4" s="50"/>
      <c r="J4" s="67" t="s">
        <v>184</v>
      </c>
      <c r="K4" s="68">
        <v>154</v>
      </c>
      <c r="L4" s="69">
        <v>0</v>
      </c>
      <c r="M4" s="69">
        <v>128</v>
      </c>
      <c r="N4" s="70">
        <v>334</v>
      </c>
      <c r="P4" s="27">
        <v>1</v>
      </c>
      <c r="Q4" s="71" t="s">
        <v>183</v>
      </c>
      <c r="R4" s="20" t="s">
        <v>183</v>
      </c>
      <c r="S4" s="72">
        <f t="shared" ref="S4:S5" si="1">COUNTIF(Q:Q,R4)</f>
        <v>4</v>
      </c>
      <c r="T4" s="20"/>
      <c r="U4" s="27">
        <v>2</v>
      </c>
      <c r="V4" s="71" t="s">
        <v>183</v>
      </c>
      <c r="W4" s="20" t="s">
        <v>183</v>
      </c>
      <c r="X4" s="72">
        <f t="shared" ref="X4:X5" si="2">COUNTIF(V:V,W4)</f>
        <v>2</v>
      </c>
      <c r="Y4" s="20"/>
      <c r="Z4" s="27">
        <v>3</v>
      </c>
      <c r="AA4" s="71" t="s">
        <v>185</v>
      </c>
      <c r="AB4" s="20" t="s">
        <v>183</v>
      </c>
      <c r="AC4" s="72">
        <f t="shared" ref="AC4:AC5" si="3">COUNTIF(AA:AA,AB4)</f>
        <v>3</v>
      </c>
      <c r="AD4" s="20"/>
      <c r="AE4" s="27">
        <v>4</v>
      </c>
      <c r="AF4" s="71" t="s">
        <v>183</v>
      </c>
      <c r="AG4" s="20" t="s">
        <v>183</v>
      </c>
      <c r="AH4" s="72">
        <f t="shared" ref="AH4:AH5" si="4">COUNTIF(AF:AF,AG4)</f>
        <v>8</v>
      </c>
      <c r="AI4" s="73"/>
    </row>
    <row r="5" spans="1:35" ht="15.75" customHeight="1">
      <c r="A5" s="61"/>
      <c r="B5" s="74">
        <v>45313.634293981479</v>
      </c>
      <c r="C5" s="75">
        <v>45313.638888888891</v>
      </c>
      <c r="D5" s="49" t="s">
        <v>132</v>
      </c>
      <c r="E5" s="49" t="s">
        <v>183</v>
      </c>
      <c r="F5" s="64">
        <f t="shared" si="0"/>
        <v>4.5949074119562283E-3</v>
      </c>
      <c r="G5" s="27">
        <v>2</v>
      </c>
      <c r="H5" s="71" t="s">
        <v>183</v>
      </c>
      <c r="I5" s="49"/>
      <c r="J5" s="49"/>
      <c r="K5" s="76" t="s">
        <v>186</v>
      </c>
      <c r="L5" s="77"/>
      <c r="M5" s="77" t="s">
        <v>187</v>
      </c>
      <c r="N5" s="78" t="s">
        <v>188</v>
      </c>
      <c r="P5" s="27">
        <v>1</v>
      </c>
      <c r="Q5" s="71" t="s">
        <v>185</v>
      </c>
      <c r="R5" s="20" t="s">
        <v>185</v>
      </c>
      <c r="S5" s="72">
        <f t="shared" si="1"/>
        <v>5</v>
      </c>
      <c r="T5" s="20"/>
      <c r="U5" s="27">
        <v>2</v>
      </c>
      <c r="V5" s="71" t="s">
        <v>185</v>
      </c>
      <c r="W5" s="20" t="s">
        <v>185</v>
      </c>
      <c r="X5" s="72">
        <f t="shared" si="2"/>
        <v>7</v>
      </c>
      <c r="Y5" s="20"/>
      <c r="Z5" s="27">
        <v>3</v>
      </c>
      <c r="AA5" s="71" t="s">
        <v>183</v>
      </c>
      <c r="AB5" s="20" t="s">
        <v>185</v>
      </c>
      <c r="AC5" s="72">
        <f t="shared" si="3"/>
        <v>6</v>
      </c>
      <c r="AD5" s="20"/>
      <c r="AE5" s="27">
        <v>4</v>
      </c>
      <c r="AF5" s="71" t="s">
        <v>183</v>
      </c>
      <c r="AG5" s="20" t="s">
        <v>185</v>
      </c>
      <c r="AH5" s="72">
        <f t="shared" si="4"/>
        <v>1</v>
      </c>
      <c r="AI5" s="73"/>
    </row>
    <row r="6" spans="1:35" ht="15.75" customHeight="1">
      <c r="A6" s="61"/>
      <c r="B6" s="74">
        <v>45313.641724537039</v>
      </c>
      <c r="C6" s="75">
        <v>45313.649305555555</v>
      </c>
      <c r="D6" s="49" t="s">
        <v>133</v>
      </c>
      <c r="E6" s="49" t="s">
        <v>185</v>
      </c>
      <c r="F6" s="64">
        <f t="shared" si="0"/>
        <v>7.5810185153386556E-3</v>
      </c>
      <c r="G6" s="27">
        <v>3</v>
      </c>
      <c r="H6" s="71" t="s">
        <v>185</v>
      </c>
      <c r="I6" s="49"/>
      <c r="J6" s="49"/>
      <c r="K6" s="79" t="s">
        <v>189</v>
      </c>
      <c r="L6" s="50"/>
      <c r="M6" s="50" t="s">
        <v>190</v>
      </c>
      <c r="N6" s="80" t="s">
        <v>191</v>
      </c>
      <c r="P6" s="27">
        <v>1</v>
      </c>
      <c r="Q6" s="71" t="s">
        <v>183</v>
      </c>
      <c r="R6" s="81" t="s">
        <v>175</v>
      </c>
      <c r="S6" s="54" t="s">
        <v>192</v>
      </c>
      <c r="T6" s="20"/>
      <c r="U6" s="27">
        <v>2</v>
      </c>
      <c r="V6" s="71" t="s">
        <v>185</v>
      </c>
      <c r="W6" s="81" t="s">
        <v>175</v>
      </c>
      <c r="X6" s="54" t="s">
        <v>192</v>
      </c>
      <c r="Y6" s="20"/>
      <c r="Z6" s="27">
        <v>3</v>
      </c>
      <c r="AA6" s="71" t="s">
        <v>183</v>
      </c>
      <c r="AB6" s="81" t="s">
        <v>175</v>
      </c>
      <c r="AC6" s="54" t="s">
        <v>192</v>
      </c>
      <c r="AD6" s="20"/>
      <c r="AE6" s="27">
        <v>4</v>
      </c>
      <c r="AF6" s="71" t="s">
        <v>183</v>
      </c>
      <c r="AG6" s="81" t="s">
        <v>175</v>
      </c>
      <c r="AH6" s="54" t="s">
        <v>192</v>
      </c>
    </row>
    <row r="7" spans="1:35" ht="15.75" customHeight="1">
      <c r="A7" s="61"/>
      <c r="B7" s="74">
        <v>45313.651006944441</v>
      </c>
      <c r="C7" s="75">
        <v>45313.65347222222</v>
      </c>
      <c r="D7" s="49" t="s">
        <v>134</v>
      </c>
      <c r="E7" s="49" t="s">
        <v>183</v>
      </c>
      <c r="F7" s="64">
        <f t="shared" si="0"/>
        <v>2.4652777792653069E-3</v>
      </c>
      <c r="G7" s="27">
        <v>4</v>
      </c>
      <c r="H7" s="71" t="s">
        <v>183</v>
      </c>
      <c r="I7" s="49"/>
      <c r="J7" s="49"/>
      <c r="K7" s="79" t="s">
        <v>193</v>
      </c>
      <c r="L7" s="50"/>
      <c r="M7" s="50" t="s">
        <v>194</v>
      </c>
      <c r="N7" s="80" t="s">
        <v>195</v>
      </c>
      <c r="P7" s="27">
        <v>1</v>
      </c>
      <c r="Q7" s="71" t="s">
        <v>185</v>
      </c>
      <c r="R7" s="20" t="s">
        <v>183</v>
      </c>
      <c r="S7" s="82">
        <f>S4/(S4+S5)</f>
        <v>0.44444444444444442</v>
      </c>
      <c r="T7" s="20"/>
      <c r="U7" s="27">
        <v>2</v>
      </c>
      <c r="V7" s="71" t="s">
        <v>185</v>
      </c>
      <c r="W7" s="20" t="s">
        <v>183</v>
      </c>
      <c r="X7" s="82">
        <f>X4/(X4+X5)</f>
        <v>0.22222222222222221</v>
      </c>
      <c r="Y7" s="20"/>
      <c r="Z7" s="27">
        <v>3</v>
      </c>
      <c r="AA7" s="71" t="s">
        <v>183</v>
      </c>
      <c r="AB7" s="20" t="s">
        <v>183</v>
      </c>
      <c r="AC7" s="82">
        <f>AC4/(AC4+AC5)</f>
        <v>0.33333333333333331</v>
      </c>
      <c r="AD7" s="20"/>
      <c r="AE7" s="27">
        <v>4</v>
      </c>
      <c r="AF7" s="71" t="s">
        <v>183</v>
      </c>
      <c r="AG7" s="20" t="s">
        <v>183</v>
      </c>
      <c r="AH7" s="82">
        <f>AH4/(AH4+AH5)</f>
        <v>0.88888888888888884</v>
      </c>
      <c r="AI7" s="83"/>
    </row>
    <row r="8" spans="1:35" ht="15.75" customHeight="1">
      <c r="A8" s="84"/>
      <c r="B8" s="85">
        <v>45315.605624999997</v>
      </c>
      <c r="C8" s="75">
        <v>45315.618194444447</v>
      </c>
      <c r="D8" s="49" t="s">
        <v>135</v>
      </c>
      <c r="E8" s="49" t="s">
        <v>185</v>
      </c>
      <c r="F8" s="64">
        <f t="shared" si="0"/>
        <v>1.2569444450491574E-2</v>
      </c>
      <c r="G8" s="27">
        <v>1</v>
      </c>
      <c r="H8" s="71" t="s">
        <v>185</v>
      </c>
      <c r="I8" s="49"/>
      <c r="J8" s="49"/>
      <c r="K8" s="79" t="s">
        <v>196</v>
      </c>
      <c r="L8" s="50"/>
      <c r="M8" s="50" t="s">
        <v>197</v>
      </c>
      <c r="N8" s="80" t="s">
        <v>198</v>
      </c>
      <c r="P8" s="27">
        <v>1</v>
      </c>
      <c r="Q8" s="71" t="s">
        <v>185</v>
      </c>
      <c r="R8" s="20" t="s">
        <v>185</v>
      </c>
      <c r="S8" s="82">
        <f>S5/(S4+S5)</f>
        <v>0.55555555555555558</v>
      </c>
      <c r="T8" s="20"/>
      <c r="U8" s="27">
        <v>2</v>
      </c>
      <c r="V8" s="71" t="s">
        <v>185</v>
      </c>
      <c r="W8" s="20" t="s">
        <v>185</v>
      </c>
      <c r="X8" s="82">
        <f>X5/(X4+X5)</f>
        <v>0.77777777777777779</v>
      </c>
      <c r="Y8" s="20"/>
      <c r="Z8" s="27">
        <v>3</v>
      </c>
      <c r="AA8" s="71" t="s">
        <v>185</v>
      </c>
      <c r="AB8" s="20" t="s">
        <v>185</v>
      </c>
      <c r="AC8" s="82">
        <f>AC5/(AC4+AC5)</f>
        <v>0.66666666666666663</v>
      </c>
      <c r="AD8" s="20"/>
      <c r="AE8" s="27">
        <v>4</v>
      </c>
      <c r="AF8" s="71" t="s">
        <v>185</v>
      </c>
      <c r="AG8" s="20" t="s">
        <v>185</v>
      </c>
      <c r="AH8" s="82">
        <f>AH5/(AH4+AH5)</f>
        <v>0.1111111111111111</v>
      </c>
      <c r="AI8" s="83"/>
    </row>
    <row r="9" spans="1:35" ht="15.75" customHeight="1">
      <c r="A9" s="61"/>
      <c r="B9" s="74">
        <v>45315.622615740744</v>
      </c>
      <c r="C9" s="75">
        <v>45315.628680555557</v>
      </c>
      <c r="D9" s="49" t="s">
        <v>136</v>
      </c>
      <c r="E9" s="49" t="s">
        <v>185</v>
      </c>
      <c r="F9" s="64">
        <f t="shared" si="0"/>
        <v>6.064814813726116E-3</v>
      </c>
      <c r="G9" s="27">
        <v>2</v>
      </c>
      <c r="H9" s="71" t="s">
        <v>185</v>
      </c>
      <c r="I9" s="49"/>
      <c r="J9" s="49"/>
      <c r="K9" s="79" t="s">
        <v>199</v>
      </c>
      <c r="L9" s="50"/>
      <c r="M9" s="50" t="s">
        <v>200</v>
      </c>
      <c r="N9" s="80" t="s">
        <v>201</v>
      </c>
      <c r="P9" s="27">
        <v>1</v>
      </c>
      <c r="Q9" s="71" t="s">
        <v>183</v>
      </c>
      <c r="S9" s="86"/>
      <c r="T9" s="20"/>
      <c r="U9" s="27">
        <v>2</v>
      </c>
      <c r="V9" s="71" t="s">
        <v>185</v>
      </c>
      <c r="X9" s="86"/>
      <c r="Y9" s="20"/>
      <c r="Z9" s="27">
        <v>3</v>
      </c>
      <c r="AA9" s="71" t="s">
        <v>185</v>
      </c>
      <c r="AC9" s="86"/>
      <c r="AD9" s="20"/>
      <c r="AE9" s="27">
        <v>4</v>
      </c>
      <c r="AF9" s="71" t="s">
        <v>183</v>
      </c>
      <c r="AH9" s="86"/>
    </row>
    <row r="10" spans="1:35" ht="15.75" customHeight="1">
      <c r="A10" s="61"/>
      <c r="B10" s="74">
        <v>45315.631481481483</v>
      </c>
      <c r="C10" s="75">
        <v>45315.637719907405</v>
      </c>
      <c r="D10" s="49" t="s">
        <v>137</v>
      </c>
      <c r="E10" s="49" t="s">
        <v>183</v>
      </c>
      <c r="F10" s="64">
        <f t="shared" si="0"/>
        <v>6.2384259217651561E-3</v>
      </c>
      <c r="G10" s="27">
        <v>3</v>
      </c>
      <c r="H10" s="71" t="s">
        <v>183</v>
      </c>
      <c r="I10" s="49"/>
      <c r="J10" s="49"/>
      <c r="K10" s="79" t="s">
        <v>202</v>
      </c>
      <c r="L10" s="50"/>
      <c r="M10" s="50" t="s">
        <v>203</v>
      </c>
      <c r="N10" s="80" t="s">
        <v>204</v>
      </c>
      <c r="P10" s="27">
        <v>1</v>
      </c>
      <c r="Q10" s="71" t="s">
        <v>183</v>
      </c>
      <c r="S10" s="86"/>
      <c r="T10" s="20"/>
      <c r="U10" s="27">
        <v>2</v>
      </c>
      <c r="V10" s="71" t="s">
        <v>183</v>
      </c>
      <c r="X10" s="86"/>
      <c r="Y10" s="20"/>
      <c r="Z10" s="27">
        <v>3</v>
      </c>
      <c r="AA10" s="71" t="s">
        <v>185</v>
      </c>
      <c r="AC10" s="86"/>
      <c r="AD10" s="20"/>
      <c r="AE10" s="27">
        <v>4</v>
      </c>
      <c r="AF10" s="71" t="s">
        <v>183</v>
      </c>
      <c r="AH10" s="86"/>
    </row>
    <row r="11" spans="1:35" ht="15.75" customHeight="1">
      <c r="A11" s="61"/>
      <c r="B11" s="74">
        <v>45315.639837962961</v>
      </c>
      <c r="C11" s="75">
        <v>45315.644062500003</v>
      </c>
      <c r="D11" s="49" t="s">
        <v>138</v>
      </c>
      <c r="E11" s="49" t="s">
        <v>183</v>
      </c>
      <c r="F11" s="64">
        <f t="shared" si="0"/>
        <v>4.2245370423188433E-3</v>
      </c>
      <c r="G11" s="27">
        <v>4</v>
      </c>
      <c r="H11" s="71" t="s">
        <v>183</v>
      </c>
      <c r="I11" s="49"/>
      <c r="J11" s="49"/>
      <c r="K11" s="79" t="s">
        <v>205</v>
      </c>
      <c r="L11" s="50"/>
      <c r="M11" s="50" t="s">
        <v>206</v>
      </c>
      <c r="N11" s="80" t="s">
        <v>207</v>
      </c>
      <c r="P11" s="27">
        <v>1</v>
      </c>
      <c r="Q11" s="71" t="s">
        <v>185</v>
      </c>
      <c r="S11" s="86"/>
      <c r="T11" s="20"/>
      <c r="U11" s="27">
        <v>2</v>
      </c>
      <c r="V11" s="71" t="s">
        <v>185</v>
      </c>
      <c r="X11" s="86"/>
      <c r="Y11" s="20"/>
      <c r="Z11" s="27">
        <v>3</v>
      </c>
      <c r="AA11" s="71" t="s">
        <v>185</v>
      </c>
      <c r="AC11" s="86"/>
      <c r="AD11" s="20"/>
      <c r="AE11" s="27">
        <v>4</v>
      </c>
      <c r="AF11" s="71" t="s">
        <v>183</v>
      </c>
      <c r="AH11" s="86"/>
    </row>
    <row r="12" spans="1:35" ht="15.75" customHeight="1">
      <c r="A12" s="61"/>
      <c r="B12" s="74">
        <v>45315.71303240741</v>
      </c>
      <c r="C12" s="75">
        <v>45315.720532407409</v>
      </c>
      <c r="D12" s="49" t="s">
        <v>139</v>
      </c>
      <c r="E12" s="49" t="s">
        <v>183</v>
      </c>
      <c r="F12" s="64">
        <f t="shared" si="0"/>
        <v>7.4999999997089617E-3</v>
      </c>
      <c r="G12" s="27">
        <v>1</v>
      </c>
      <c r="H12" s="71" t="s">
        <v>183</v>
      </c>
      <c r="I12" s="49"/>
      <c r="J12" s="49"/>
      <c r="K12" s="79" t="s">
        <v>208</v>
      </c>
      <c r="L12" s="50"/>
      <c r="M12" s="50" t="s">
        <v>209</v>
      </c>
      <c r="N12" s="80" t="s">
        <v>210</v>
      </c>
      <c r="P12" s="28">
        <v>1</v>
      </c>
      <c r="Q12" s="87" t="s">
        <v>185</v>
      </c>
      <c r="R12" s="88"/>
      <c r="S12" s="88"/>
      <c r="T12" s="89"/>
      <c r="U12" s="23">
        <v>2</v>
      </c>
      <c r="V12" s="87" t="s">
        <v>185</v>
      </c>
      <c r="W12" s="88"/>
      <c r="X12" s="90"/>
      <c r="Y12" s="89"/>
      <c r="Z12" s="28">
        <v>3</v>
      </c>
      <c r="AA12" s="87" t="s">
        <v>185</v>
      </c>
      <c r="AB12" s="88"/>
      <c r="AC12" s="90"/>
      <c r="AD12" s="89"/>
      <c r="AE12" s="28">
        <v>4</v>
      </c>
      <c r="AF12" s="87" t="s">
        <v>183</v>
      </c>
      <c r="AG12" s="88"/>
      <c r="AH12" s="90"/>
    </row>
    <row r="13" spans="1:35" ht="15.75" customHeight="1">
      <c r="A13" s="61"/>
      <c r="B13" s="74">
        <v>45315.72315972222</v>
      </c>
      <c r="C13" s="75">
        <v>45315.726805555554</v>
      </c>
      <c r="D13" s="49" t="s">
        <v>140</v>
      </c>
      <c r="E13" s="49" t="s">
        <v>185</v>
      </c>
      <c r="F13" s="64">
        <f t="shared" si="0"/>
        <v>3.645833334303461E-3</v>
      </c>
      <c r="G13" s="27">
        <v>2</v>
      </c>
      <c r="H13" s="71" t="s">
        <v>185</v>
      </c>
      <c r="I13" s="49"/>
      <c r="J13" s="49"/>
      <c r="K13" s="79" t="s">
        <v>211</v>
      </c>
      <c r="L13" s="50"/>
      <c r="M13" s="50" t="s">
        <v>212</v>
      </c>
      <c r="N13" s="80" t="s">
        <v>213</v>
      </c>
    </row>
    <row r="14" spans="1:35" ht="15.75" customHeight="1">
      <c r="A14" s="61"/>
      <c r="B14" s="74">
        <v>45315.728425925925</v>
      </c>
      <c r="C14" s="75">
        <v>45315.735046296293</v>
      </c>
      <c r="D14" s="49" t="s">
        <v>141</v>
      </c>
      <c r="E14" s="49" t="s">
        <v>183</v>
      </c>
      <c r="F14" s="64">
        <f t="shared" si="0"/>
        <v>6.6203703681821935E-3</v>
      </c>
      <c r="G14" s="27">
        <v>3</v>
      </c>
      <c r="H14" s="71" t="s">
        <v>183</v>
      </c>
      <c r="I14" s="49"/>
      <c r="J14" s="49"/>
      <c r="K14" s="79" t="s">
        <v>214</v>
      </c>
      <c r="L14" s="50"/>
      <c r="M14" s="50" t="s">
        <v>215</v>
      </c>
      <c r="N14" s="80" t="s">
        <v>216</v>
      </c>
    </row>
    <row r="15" spans="1:35" ht="15.75" customHeight="1">
      <c r="A15" s="61"/>
      <c r="B15" s="74">
        <v>45315.736516203702</v>
      </c>
      <c r="C15" s="75">
        <v>45315.739502314813</v>
      </c>
      <c r="D15" s="49" t="s">
        <v>142</v>
      </c>
      <c r="E15" s="49" t="s">
        <v>183</v>
      </c>
      <c r="F15" s="64">
        <f t="shared" si="0"/>
        <v>2.9861111106583849E-3</v>
      </c>
      <c r="G15" s="27">
        <v>4</v>
      </c>
      <c r="H15" s="71" t="s">
        <v>183</v>
      </c>
      <c r="I15" s="49"/>
      <c r="J15" s="49"/>
      <c r="K15" s="79" t="s">
        <v>217</v>
      </c>
      <c r="L15" s="50"/>
      <c r="M15" s="50" t="s">
        <v>218</v>
      </c>
      <c r="N15" s="80" t="s">
        <v>219</v>
      </c>
    </row>
    <row r="16" spans="1:35" ht="15.75" customHeight="1">
      <c r="A16" s="61"/>
      <c r="B16" s="74">
        <v>45315.805081018516</v>
      </c>
      <c r="C16" s="75">
        <v>45315.818298611113</v>
      </c>
      <c r="D16" s="49" t="s">
        <v>143</v>
      </c>
      <c r="E16" s="49" t="s">
        <v>185</v>
      </c>
      <c r="F16" s="64">
        <f t="shared" si="0"/>
        <v>1.3217592597356997E-2</v>
      </c>
      <c r="G16" s="27">
        <v>1</v>
      </c>
      <c r="H16" s="71" t="s">
        <v>185</v>
      </c>
      <c r="I16" s="49"/>
      <c r="J16" s="49"/>
      <c r="K16" s="79" t="s">
        <v>220</v>
      </c>
      <c r="L16" s="50"/>
      <c r="M16" s="50" t="s">
        <v>221</v>
      </c>
      <c r="N16" s="80" t="s">
        <v>222</v>
      </c>
      <c r="Q16" s="49"/>
    </row>
    <row r="17" spans="1:17" ht="15.75" customHeight="1">
      <c r="A17" s="61"/>
      <c r="B17" s="74">
        <v>45315.821747685186</v>
      </c>
      <c r="C17" s="75">
        <v>45315.826354166667</v>
      </c>
      <c r="D17" s="49" t="s">
        <v>144</v>
      </c>
      <c r="E17" s="49" t="s">
        <v>185</v>
      </c>
      <c r="F17" s="64">
        <f t="shared" si="0"/>
        <v>4.6064814814599231E-3</v>
      </c>
      <c r="G17" s="27">
        <v>2</v>
      </c>
      <c r="H17" s="71" t="s">
        <v>185</v>
      </c>
      <c r="I17" s="49"/>
      <c r="J17" s="49"/>
      <c r="K17" s="79" t="s">
        <v>223</v>
      </c>
      <c r="L17" s="50"/>
      <c r="M17" s="50" t="s">
        <v>224</v>
      </c>
      <c r="N17" s="80" t="s">
        <v>225</v>
      </c>
    </row>
    <row r="18" spans="1:17" ht="15.75" customHeight="1">
      <c r="A18" s="61"/>
      <c r="B18" s="74">
        <v>45315.828067129631</v>
      </c>
      <c r="C18" s="75">
        <v>45315.833518518521</v>
      </c>
      <c r="D18" s="49" t="s">
        <v>145</v>
      </c>
      <c r="E18" s="49" t="s">
        <v>183</v>
      </c>
      <c r="F18" s="64">
        <f t="shared" si="0"/>
        <v>5.4513888899236917E-3</v>
      </c>
      <c r="G18" s="27">
        <v>3</v>
      </c>
      <c r="H18" s="71" t="s">
        <v>183</v>
      </c>
      <c r="I18" s="49"/>
      <c r="J18" s="49"/>
      <c r="K18" s="79" t="s">
        <v>226</v>
      </c>
      <c r="L18" s="50"/>
      <c r="M18" s="50" t="s">
        <v>227</v>
      </c>
      <c r="N18" s="80" t="s">
        <v>201</v>
      </c>
    </row>
    <row r="19" spans="1:17" ht="15.75" customHeight="1">
      <c r="A19" s="61"/>
      <c r="B19" s="74">
        <v>45315.835115740738</v>
      </c>
      <c r="C19" s="75">
        <v>45315.839074074072</v>
      </c>
      <c r="D19" s="49" t="s">
        <v>146</v>
      </c>
      <c r="E19" s="49" t="s">
        <v>183</v>
      </c>
      <c r="F19" s="64">
        <f t="shared" si="0"/>
        <v>3.9583333345944993E-3</v>
      </c>
      <c r="G19" s="27">
        <v>4</v>
      </c>
      <c r="H19" s="71" t="s">
        <v>183</v>
      </c>
      <c r="I19" s="49"/>
      <c r="J19" s="49"/>
      <c r="K19" s="79" t="s">
        <v>228</v>
      </c>
      <c r="L19" s="50"/>
      <c r="M19" s="50" t="s">
        <v>229</v>
      </c>
      <c r="N19" s="80" t="s">
        <v>204</v>
      </c>
    </row>
    <row r="20" spans="1:17" ht="15.75" customHeight="1">
      <c r="A20" s="61"/>
      <c r="B20" s="74">
        <v>45316.599803240744</v>
      </c>
      <c r="C20" s="75">
        <v>45316.614918981482</v>
      </c>
      <c r="D20" s="49" t="s">
        <v>147</v>
      </c>
      <c r="E20" s="49" t="s">
        <v>185</v>
      </c>
      <c r="F20" s="64">
        <f t="shared" si="0"/>
        <v>1.5115740738110617E-2</v>
      </c>
      <c r="G20" s="27">
        <v>1</v>
      </c>
      <c r="H20" s="71" t="s">
        <v>185</v>
      </c>
      <c r="I20" s="49"/>
      <c r="J20" s="49"/>
      <c r="K20" s="79" t="s">
        <v>230</v>
      </c>
      <c r="L20" s="50"/>
      <c r="M20" s="50" t="s">
        <v>231</v>
      </c>
      <c r="N20" s="80" t="s">
        <v>232</v>
      </c>
      <c r="Q20" s="49"/>
    </row>
    <row r="21" spans="1:17" ht="15.75" customHeight="1">
      <c r="A21" s="61"/>
      <c r="B21" s="74">
        <v>45316.620092592595</v>
      </c>
      <c r="C21" s="75">
        <v>45316.624652777777</v>
      </c>
      <c r="D21" s="49" t="s">
        <v>148</v>
      </c>
      <c r="E21" s="49" t="s">
        <v>185</v>
      </c>
      <c r="F21" s="64">
        <f t="shared" si="0"/>
        <v>4.5601851816172712E-3</v>
      </c>
      <c r="G21" s="27">
        <v>2</v>
      </c>
      <c r="H21" s="71" t="s">
        <v>185</v>
      </c>
      <c r="I21" s="49"/>
      <c r="J21" s="49"/>
      <c r="K21" s="79" t="s">
        <v>233</v>
      </c>
      <c r="L21" s="50"/>
      <c r="M21" s="50" t="s">
        <v>234</v>
      </c>
      <c r="N21" s="80" t="s">
        <v>235</v>
      </c>
    </row>
    <row r="22" spans="1:17" ht="15.75" customHeight="1">
      <c r="A22" s="61"/>
      <c r="B22" s="74">
        <v>45316.626400462963</v>
      </c>
      <c r="C22" s="75">
        <v>45316.632164351853</v>
      </c>
      <c r="D22" s="49" t="s">
        <v>149</v>
      </c>
      <c r="E22" s="49" t="s">
        <v>185</v>
      </c>
      <c r="F22" s="64">
        <f t="shared" si="0"/>
        <v>5.7638888902147301E-3</v>
      </c>
      <c r="G22" s="27">
        <v>3</v>
      </c>
      <c r="H22" s="71" t="s">
        <v>185</v>
      </c>
      <c r="I22" s="49"/>
      <c r="J22" s="49"/>
      <c r="K22" s="79" t="s">
        <v>236</v>
      </c>
      <c r="L22" s="50"/>
      <c r="M22" s="50" t="s">
        <v>237</v>
      </c>
      <c r="N22" s="80" t="s">
        <v>238</v>
      </c>
    </row>
    <row r="23" spans="1:17" ht="15.75" customHeight="1">
      <c r="A23" s="61"/>
      <c r="B23" s="74">
        <v>45316.634004629632</v>
      </c>
      <c r="C23" s="75">
        <v>45316.639282407406</v>
      </c>
      <c r="D23" s="49" t="s">
        <v>150</v>
      </c>
      <c r="E23" s="49" t="s">
        <v>185</v>
      </c>
      <c r="F23" s="64">
        <f t="shared" si="0"/>
        <v>5.277777774608694E-3</v>
      </c>
      <c r="G23" s="27">
        <v>4</v>
      </c>
      <c r="H23" s="71" t="s">
        <v>185</v>
      </c>
      <c r="I23" s="49"/>
      <c r="J23" s="49"/>
      <c r="K23" s="79" t="s">
        <v>239</v>
      </c>
      <c r="L23" s="50"/>
      <c r="M23" s="50" t="s">
        <v>240</v>
      </c>
      <c r="N23" s="80" t="s">
        <v>241</v>
      </c>
    </row>
    <row r="24" spans="1:17" ht="15.75" customHeight="1">
      <c r="A24" s="61"/>
      <c r="B24" s="74">
        <v>45316.650416666664</v>
      </c>
      <c r="C24" s="75">
        <v>45316.657175925924</v>
      </c>
      <c r="D24" s="49" t="s">
        <v>151</v>
      </c>
      <c r="E24" s="49" t="s">
        <v>183</v>
      </c>
      <c r="F24" s="64">
        <f t="shared" si="0"/>
        <v>6.7592592604341917E-3</v>
      </c>
      <c r="G24" s="27">
        <v>1</v>
      </c>
      <c r="H24" s="71" t="s">
        <v>183</v>
      </c>
      <c r="I24" s="49"/>
      <c r="J24" s="49"/>
      <c r="K24" s="79" t="s">
        <v>242</v>
      </c>
      <c r="L24" s="50"/>
      <c r="M24" s="50" t="s">
        <v>243</v>
      </c>
      <c r="N24" s="80" t="s">
        <v>244</v>
      </c>
      <c r="Q24" s="49"/>
    </row>
    <row r="25" spans="1:17" ht="15.75" customHeight="1">
      <c r="A25" s="61"/>
      <c r="B25" s="74">
        <v>45316.661192129628</v>
      </c>
      <c r="C25" s="75">
        <v>45316.664988425924</v>
      </c>
      <c r="D25" s="49" t="s">
        <v>152</v>
      </c>
      <c r="E25" s="49" t="s">
        <v>185</v>
      </c>
      <c r="F25" s="64">
        <f t="shared" si="0"/>
        <v>3.796296296059154E-3</v>
      </c>
      <c r="G25" s="27">
        <v>2</v>
      </c>
      <c r="H25" s="71" t="s">
        <v>185</v>
      </c>
      <c r="I25" s="49"/>
      <c r="J25" s="49"/>
      <c r="K25" s="79" t="s">
        <v>245</v>
      </c>
      <c r="L25" s="50"/>
      <c r="M25" s="50" t="s">
        <v>246</v>
      </c>
      <c r="N25" s="80" t="s">
        <v>247</v>
      </c>
    </row>
    <row r="26" spans="1:17" ht="15">
      <c r="A26" s="61"/>
      <c r="B26" s="74">
        <v>45316.667083333334</v>
      </c>
      <c r="C26" s="75">
        <v>45316.673310185186</v>
      </c>
      <c r="D26" s="49" t="s">
        <v>153</v>
      </c>
      <c r="E26" s="49" t="s">
        <v>185</v>
      </c>
      <c r="F26" s="64">
        <f t="shared" si="0"/>
        <v>6.2268518522614613E-3</v>
      </c>
      <c r="G26" s="27">
        <v>3</v>
      </c>
      <c r="H26" s="71" t="s">
        <v>185</v>
      </c>
      <c r="I26" s="49"/>
      <c r="J26" s="49"/>
      <c r="K26" s="79" t="s">
        <v>248</v>
      </c>
      <c r="L26" s="50"/>
      <c r="M26" s="50" t="s">
        <v>249</v>
      </c>
      <c r="N26" s="80" t="s">
        <v>250</v>
      </c>
    </row>
    <row r="27" spans="1:17" ht="15">
      <c r="A27" s="61"/>
      <c r="B27" s="74">
        <v>45316.674861111111</v>
      </c>
      <c r="C27" s="75">
        <v>45316.678518518522</v>
      </c>
      <c r="D27" s="49" t="s">
        <v>154</v>
      </c>
      <c r="E27" s="49" t="s">
        <v>183</v>
      </c>
      <c r="F27" s="64">
        <f t="shared" si="0"/>
        <v>3.6574074110831134E-3</v>
      </c>
      <c r="G27" s="27">
        <v>4</v>
      </c>
      <c r="H27" s="71" t="s">
        <v>183</v>
      </c>
      <c r="I27" s="49"/>
      <c r="J27" s="49"/>
      <c r="K27" s="79" t="s">
        <v>251</v>
      </c>
      <c r="L27" s="50"/>
      <c r="M27" s="50" t="s">
        <v>252</v>
      </c>
      <c r="N27" s="80" t="s">
        <v>253</v>
      </c>
    </row>
    <row r="28" spans="1:17" ht="15">
      <c r="A28" s="61"/>
      <c r="B28" s="74">
        <v>45316.823020833333</v>
      </c>
      <c r="C28" s="75">
        <v>45316.835347222222</v>
      </c>
      <c r="D28" s="49" t="s">
        <v>155</v>
      </c>
      <c r="E28" s="49" t="s">
        <v>183</v>
      </c>
      <c r="F28" s="64">
        <f t="shared" si="0"/>
        <v>1.2326388889050577E-2</v>
      </c>
      <c r="G28" s="27">
        <v>1</v>
      </c>
      <c r="H28" s="71" t="s">
        <v>183</v>
      </c>
      <c r="I28" s="49"/>
      <c r="J28" s="49"/>
      <c r="K28" s="79" t="s">
        <v>254</v>
      </c>
      <c r="L28" s="50"/>
      <c r="M28" s="50" t="s">
        <v>255</v>
      </c>
      <c r="N28" s="80" t="s">
        <v>256</v>
      </c>
      <c r="Q28" s="49"/>
    </row>
    <row r="29" spans="1:17" ht="15">
      <c r="A29" s="61"/>
      <c r="B29" s="74">
        <v>45316.840543981481</v>
      </c>
      <c r="C29" s="75">
        <v>45316.844328703701</v>
      </c>
      <c r="D29" s="49" t="s">
        <v>156</v>
      </c>
      <c r="E29" s="49" t="s">
        <v>183</v>
      </c>
      <c r="F29" s="64">
        <f t="shared" si="0"/>
        <v>3.7847222192795016E-3</v>
      </c>
      <c r="G29" s="27">
        <v>2</v>
      </c>
      <c r="H29" s="71" t="s">
        <v>183</v>
      </c>
      <c r="I29" s="49"/>
      <c r="J29" s="49"/>
      <c r="K29" s="79" t="s">
        <v>257</v>
      </c>
      <c r="L29" s="50"/>
      <c r="M29" s="50" t="s">
        <v>258</v>
      </c>
      <c r="N29" s="80" t="s">
        <v>188</v>
      </c>
    </row>
    <row r="30" spans="1:17" ht="15">
      <c r="A30" s="61"/>
      <c r="B30" s="74">
        <v>45316.848807870374</v>
      </c>
      <c r="C30" s="75">
        <v>45316.854456018518</v>
      </c>
      <c r="D30" s="49" t="s">
        <v>157</v>
      </c>
      <c r="E30" s="49" t="s">
        <v>185</v>
      </c>
      <c r="F30" s="64">
        <f t="shared" si="0"/>
        <v>5.648148144246079E-3</v>
      </c>
      <c r="G30" s="27">
        <v>3</v>
      </c>
      <c r="H30" s="71" t="s">
        <v>185</v>
      </c>
      <c r="I30" s="49"/>
      <c r="J30" s="49"/>
      <c r="K30" s="79" t="s">
        <v>259</v>
      </c>
      <c r="L30" s="50"/>
      <c r="M30" s="50" t="s">
        <v>260</v>
      </c>
      <c r="N30" s="80" t="s">
        <v>261</v>
      </c>
    </row>
    <row r="31" spans="1:17" ht="15">
      <c r="A31" s="61"/>
      <c r="B31" s="74">
        <v>45316.855740740742</v>
      </c>
      <c r="C31" s="75">
        <v>45316.860138888886</v>
      </c>
      <c r="D31" s="49" t="s">
        <v>158</v>
      </c>
      <c r="E31" s="49" t="s">
        <v>183</v>
      </c>
      <c r="F31" s="64">
        <f t="shared" si="0"/>
        <v>4.3981481430819258E-3</v>
      </c>
      <c r="G31" s="27">
        <v>4</v>
      </c>
      <c r="H31" s="71" t="s">
        <v>183</v>
      </c>
      <c r="I31" s="49"/>
      <c r="J31" s="49"/>
      <c r="K31" s="79" t="s">
        <v>262</v>
      </c>
      <c r="L31" s="50"/>
      <c r="M31" s="50" t="s">
        <v>194</v>
      </c>
      <c r="N31" s="80" t="s">
        <v>263</v>
      </c>
    </row>
    <row r="32" spans="1:17" ht="15">
      <c r="A32" s="61"/>
      <c r="B32" s="74">
        <v>45316.88826388889</v>
      </c>
      <c r="C32" s="75">
        <v>45316.897569444445</v>
      </c>
      <c r="D32" s="49" t="s">
        <v>159</v>
      </c>
      <c r="E32" s="49" t="s">
        <v>185</v>
      </c>
      <c r="F32" s="64">
        <f t="shared" si="0"/>
        <v>9.3055555553291924E-3</v>
      </c>
      <c r="G32" s="27">
        <v>1</v>
      </c>
      <c r="H32" s="71" t="s">
        <v>185</v>
      </c>
      <c r="I32" s="49"/>
      <c r="J32" s="49"/>
      <c r="K32" s="79" t="s">
        <v>233</v>
      </c>
      <c r="L32" s="50"/>
      <c r="M32" s="50" t="s">
        <v>206</v>
      </c>
      <c r="N32" s="80" t="s">
        <v>264</v>
      </c>
      <c r="Q32" s="49"/>
    </row>
    <row r="33" spans="1:17" ht="15">
      <c r="A33" s="61"/>
      <c r="B33" s="74">
        <v>45316.903402777774</v>
      </c>
      <c r="C33" s="75">
        <v>45316.908449074072</v>
      </c>
      <c r="D33" s="49" t="s">
        <v>160</v>
      </c>
      <c r="E33" s="49" t="s">
        <v>185</v>
      </c>
      <c r="F33" s="64">
        <f t="shared" si="0"/>
        <v>5.0462962972233072E-3</v>
      </c>
      <c r="G33" s="27">
        <v>2</v>
      </c>
      <c r="H33" s="71" t="s">
        <v>185</v>
      </c>
      <c r="I33" s="49"/>
      <c r="J33" s="49"/>
      <c r="K33" s="79" t="s">
        <v>236</v>
      </c>
      <c r="L33" s="50"/>
      <c r="M33" s="50" t="s">
        <v>265</v>
      </c>
      <c r="N33" s="80" t="s">
        <v>266</v>
      </c>
    </row>
    <row r="34" spans="1:17" ht="15">
      <c r="A34" s="61"/>
      <c r="B34" s="74">
        <v>45316.91070601852</v>
      </c>
      <c r="C34" s="75">
        <v>45316.918692129628</v>
      </c>
      <c r="D34" s="49" t="s">
        <v>161</v>
      </c>
      <c r="E34" s="49" t="s">
        <v>185</v>
      </c>
      <c r="F34" s="64">
        <f t="shared" si="0"/>
        <v>7.9861111080390401E-3</v>
      </c>
      <c r="G34" s="27">
        <v>3</v>
      </c>
      <c r="H34" s="71" t="s">
        <v>185</v>
      </c>
      <c r="I34" s="49"/>
      <c r="J34" s="49"/>
      <c r="K34" s="79" t="s">
        <v>267</v>
      </c>
      <c r="L34" s="50"/>
      <c r="M34" s="50" t="s">
        <v>268</v>
      </c>
      <c r="N34" s="80" t="s">
        <v>216</v>
      </c>
    </row>
    <row r="35" spans="1:17" ht="15">
      <c r="A35" s="61"/>
      <c r="B35" s="74">
        <v>45316.921655092592</v>
      </c>
      <c r="C35" s="75">
        <v>45316.923796296294</v>
      </c>
      <c r="D35" s="49" t="s">
        <v>162</v>
      </c>
      <c r="E35" s="49" t="s">
        <v>183</v>
      </c>
      <c r="F35" s="64">
        <f t="shared" si="0"/>
        <v>2.1412037021946162E-3</v>
      </c>
      <c r="G35" s="27">
        <v>4</v>
      </c>
      <c r="H35" s="71" t="s">
        <v>183</v>
      </c>
      <c r="I35" s="49"/>
      <c r="J35" s="49"/>
      <c r="K35" s="79" t="s">
        <v>269</v>
      </c>
      <c r="L35" s="50"/>
      <c r="M35" s="50" t="s">
        <v>270</v>
      </c>
      <c r="N35" s="80" t="s">
        <v>271</v>
      </c>
    </row>
    <row r="36" spans="1:17" ht="15">
      <c r="A36" s="61"/>
      <c r="B36" s="74">
        <v>45318.640787037039</v>
      </c>
      <c r="C36" s="75">
        <v>45318.656805555554</v>
      </c>
      <c r="D36" s="49" t="s">
        <v>163</v>
      </c>
      <c r="E36" s="49" t="s">
        <v>185</v>
      </c>
      <c r="F36" s="64">
        <f t="shared" si="0"/>
        <v>1.6018518515920732E-2</v>
      </c>
      <c r="G36" s="27">
        <v>1</v>
      </c>
      <c r="H36" s="71" t="s">
        <v>185</v>
      </c>
      <c r="I36" s="49"/>
      <c r="J36" s="49"/>
      <c r="K36" s="79" t="s">
        <v>272</v>
      </c>
      <c r="L36" s="50"/>
      <c r="M36" s="50" t="s">
        <v>273</v>
      </c>
      <c r="N36" s="80" t="s">
        <v>232</v>
      </c>
      <c r="Q36" s="49"/>
    </row>
    <row r="37" spans="1:17" ht="15">
      <c r="A37" s="61"/>
      <c r="B37" s="74">
        <v>45318.657256944447</v>
      </c>
      <c r="C37" s="75">
        <v>45318.662604166668</v>
      </c>
      <c r="D37" s="49" t="s">
        <v>164</v>
      </c>
      <c r="E37" s="49" t="s">
        <v>185</v>
      </c>
      <c r="F37" s="64">
        <f t="shared" si="0"/>
        <v>5.3472222207346931E-3</v>
      </c>
      <c r="G37" s="27">
        <v>2</v>
      </c>
      <c r="H37" s="71" t="s">
        <v>185</v>
      </c>
      <c r="I37" s="49"/>
      <c r="J37" s="49"/>
      <c r="K37" s="79" t="s">
        <v>189</v>
      </c>
      <c r="L37" s="50"/>
      <c r="M37" s="50" t="s">
        <v>274</v>
      </c>
      <c r="N37" s="80" t="s">
        <v>275</v>
      </c>
    </row>
    <row r="38" spans="1:17" ht="15">
      <c r="A38" s="61"/>
      <c r="B38" s="74">
        <v>45318.664027777777</v>
      </c>
      <c r="C38" s="75">
        <v>45318.67082175926</v>
      </c>
      <c r="D38" s="49" t="s">
        <v>165</v>
      </c>
      <c r="E38" s="49" t="s">
        <v>185</v>
      </c>
      <c r="F38" s="64">
        <f t="shared" si="0"/>
        <v>6.7939814834971912E-3</v>
      </c>
      <c r="G38" s="27">
        <v>3</v>
      </c>
      <c r="H38" s="71" t="s">
        <v>185</v>
      </c>
      <c r="I38" s="49"/>
      <c r="J38" s="49"/>
      <c r="K38" s="79" t="s">
        <v>276</v>
      </c>
      <c r="L38" s="50"/>
      <c r="M38" s="50" t="s">
        <v>221</v>
      </c>
      <c r="N38" s="80" t="s">
        <v>277</v>
      </c>
    </row>
    <row r="39" spans="1:17" ht="15">
      <c r="A39" s="61"/>
      <c r="B39" s="91">
        <v>45318.682835648149</v>
      </c>
      <c r="C39" s="92">
        <v>45318.69021990741</v>
      </c>
      <c r="D39" s="93" t="s">
        <v>166</v>
      </c>
      <c r="E39" s="93" t="s">
        <v>183</v>
      </c>
      <c r="F39" s="94">
        <f t="shared" si="0"/>
        <v>7.3842592610162683E-3</v>
      </c>
      <c r="G39" s="28">
        <v>4</v>
      </c>
      <c r="H39" s="87" t="s">
        <v>183</v>
      </c>
      <c r="I39" s="49"/>
      <c r="J39" s="49"/>
      <c r="K39" s="79" t="s">
        <v>278</v>
      </c>
      <c r="L39" s="50"/>
      <c r="M39" s="50" t="s">
        <v>279</v>
      </c>
      <c r="N39" s="80" t="s">
        <v>280</v>
      </c>
    </row>
    <row r="40" spans="1:17" ht="15">
      <c r="A40" s="95"/>
      <c r="B40" s="96" t="s">
        <v>281</v>
      </c>
      <c r="C40" s="97" t="s">
        <v>183</v>
      </c>
      <c r="D40" s="97">
        <f t="shared" ref="D40:D41" si="5">COUNTIF(E4:E39,C40)</f>
        <v>17</v>
      </c>
      <c r="E40" s="98" t="s">
        <v>282</v>
      </c>
      <c r="F40" s="99">
        <f>SUM(F4:F39)</f>
        <v>0.23299768517608754</v>
      </c>
      <c r="G40" s="100"/>
      <c r="H40" s="66"/>
      <c r="I40" s="49"/>
      <c r="J40" s="49"/>
      <c r="K40" s="79" t="s">
        <v>283</v>
      </c>
      <c r="L40" s="50"/>
      <c r="M40" s="50" t="s">
        <v>284</v>
      </c>
      <c r="N40" s="80" t="s">
        <v>285</v>
      </c>
    </row>
    <row r="41" spans="1:17" ht="15">
      <c r="A41" s="95"/>
      <c r="B41" s="101"/>
      <c r="C41" s="93" t="s">
        <v>185</v>
      </c>
      <c r="D41" s="93">
        <f t="shared" si="5"/>
        <v>19</v>
      </c>
      <c r="E41" s="68" t="s">
        <v>286</v>
      </c>
      <c r="F41" s="94">
        <f>AVERAGE(F4:F39)</f>
        <v>6.4721579215579871E-3</v>
      </c>
      <c r="G41" s="88"/>
      <c r="H41" s="102"/>
      <c r="I41" s="49"/>
      <c r="J41" s="49"/>
      <c r="K41" s="79" t="s">
        <v>287</v>
      </c>
      <c r="L41" s="50"/>
      <c r="M41" s="50" t="s">
        <v>288</v>
      </c>
      <c r="N41" s="80" t="s">
        <v>289</v>
      </c>
    </row>
    <row r="42" spans="1:17" ht="15">
      <c r="A42" s="95"/>
      <c r="B42" s="95"/>
      <c r="C42" s="49"/>
      <c r="D42" s="49"/>
      <c r="E42" s="49"/>
      <c r="F42" s="103"/>
      <c r="H42" s="104"/>
      <c r="I42" s="49"/>
      <c r="J42" s="49"/>
      <c r="K42" s="79" t="s">
        <v>290</v>
      </c>
      <c r="L42" s="50"/>
      <c r="M42" s="50" t="s">
        <v>240</v>
      </c>
      <c r="N42" s="80" t="s">
        <v>291</v>
      </c>
    </row>
    <row r="43" spans="1:17" ht="15">
      <c r="A43" s="95"/>
      <c r="B43" s="95"/>
      <c r="C43" s="49"/>
      <c r="D43" s="49"/>
      <c r="E43" s="49"/>
      <c r="F43" s="103"/>
      <c r="H43" s="49"/>
      <c r="I43" s="49"/>
      <c r="J43" s="49"/>
      <c r="K43" s="79" t="s">
        <v>292</v>
      </c>
      <c r="L43" s="50"/>
      <c r="M43" s="50" t="s">
        <v>293</v>
      </c>
      <c r="N43" s="80" t="s">
        <v>294</v>
      </c>
    </row>
    <row r="44" spans="1:17" ht="15">
      <c r="H44" s="49"/>
      <c r="K44" s="27" t="s">
        <v>295</v>
      </c>
      <c r="M44" s="20" t="s">
        <v>296</v>
      </c>
      <c r="N44" s="21" t="s">
        <v>297</v>
      </c>
    </row>
    <row r="45" spans="1:17" ht="15">
      <c r="H45" s="49"/>
      <c r="K45" s="27" t="s">
        <v>298</v>
      </c>
      <c r="M45" s="20" t="s">
        <v>299</v>
      </c>
      <c r="N45" s="21" t="s">
        <v>300</v>
      </c>
    </row>
    <row r="46" spans="1:17" ht="15">
      <c r="H46" s="49"/>
      <c r="K46" s="27" t="s">
        <v>301</v>
      </c>
      <c r="M46" s="20" t="s">
        <v>302</v>
      </c>
      <c r="N46" s="21" t="s">
        <v>303</v>
      </c>
    </row>
    <row r="47" spans="1:17" ht="15">
      <c r="H47" s="49"/>
      <c r="K47" s="27" t="s">
        <v>304</v>
      </c>
      <c r="M47" s="20" t="s">
        <v>305</v>
      </c>
      <c r="N47" s="21" t="s">
        <v>306</v>
      </c>
    </row>
    <row r="48" spans="1:17" ht="15">
      <c r="H48" s="49"/>
      <c r="K48" s="27" t="s">
        <v>307</v>
      </c>
      <c r="M48" s="20" t="s">
        <v>308</v>
      </c>
      <c r="N48" s="21" t="s">
        <v>309</v>
      </c>
    </row>
    <row r="49" spans="7:14" ht="15">
      <c r="H49" s="49"/>
      <c r="K49" s="27" t="s">
        <v>310</v>
      </c>
      <c r="M49" s="20" t="s">
        <v>311</v>
      </c>
      <c r="N49" s="21" t="s">
        <v>312</v>
      </c>
    </row>
    <row r="50" spans="7:14" ht="15">
      <c r="H50" s="49"/>
      <c r="K50" s="27" t="s">
        <v>313</v>
      </c>
      <c r="M50" s="20" t="s">
        <v>314</v>
      </c>
      <c r="N50" s="21" t="s">
        <v>315</v>
      </c>
    </row>
    <row r="51" spans="7:14" ht="15">
      <c r="H51" s="49"/>
      <c r="K51" s="27" t="s">
        <v>316</v>
      </c>
      <c r="M51" s="20" t="s">
        <v>317</v>
      </c>
      <c r="N51" s="21" t="s">
        <v>318</v>
      </c>
    </row>
    <row r="52" spans="7:14" ht="15">
      <c r="H52" s="49"/>
      <c r="K52" s="27" t="s">
        <v>319</v>
      </c>
      <c r="M52" s="20" t="s">
        <v>194</v>
      </c>
      <c r="N52" s="21" t="s">
        <v>320</v>
      </c>
    </row>
    <row r="53" spans="7:14" ht="15">
      <c r="G53" s="25" t="s">
        <v>128</v>
      </c>
      <c r="H53" s="105" t="s">
        <v>175</v>
      </c>
      <c r="K53" s="27" t="s">
        <v>321</v>
      </c>
      <c r="M53" s="20" t="s">
        <v>322</v>
      </c>
      <c r="N53" s="21" t="s">
        <v>323</v>
      </c>
    </row>
    <row r="54" spans="7:14" ht="15">
      <c r="G54" s="20">
        <v>1</v>
      </c>
      <c r="H54" s="49" t="s">
        <v>183</v>
      </c>
      <c r="K54" s="27" t="s">
        <v>324</v>
      </c>
      <c r="M54" s="20" t="s">
        <v>273</v>
      </c>
      <c r="N54" s="21" t="s">
        <v>325</v>
      </c>
    </row>
    <row r="55" spans="7:14" ht="15">
      <c r="G55" s="20">
        <v>1</v>
      </c>
      <c r="H55" s="49" t="s">
        <v>185</v>
      </c>
      <c r="K55" s="27" t="s">
        <v>326</v>
      </c>
      <c r="M55" s="20" t="s">
        <v>327</v>
      </c>
      <c r="N55" s="21" t="s">
        <v>328</v>
      </c>
    </row>
    <row r="56" spans="7:14" ht="15">
      <c r="G56" s="20">
        <v>1</v>
      </c>
      <c r="H56" s="49" t="s">
        <v>183</v>
      </c>
      <c r="K56" s="27" t="s">
        <v>329</v>
      </c>
      <c r="M56" s="20" t="s">
        <v>194</v>
      </c>
      <c r="N56" s="21" t="s">
        <v>330</v>
      </c>
    </row>
    <row r="57" spans="7:14" ht="15">
      <c r="G57" s="20">
        <v>1</v>
      </c>
      <c r="H57" s="49" t="s">
        <v>185</v>
      </c>
      <c r="K57" s="27" t="s">
        <v>331</v>
      </c>
      <c r="M57" s="20" t="s">
        <v>332</v>
      </c>
      <c r="N57" s="21" t="s">
        <v>333</v>
      </c>
    </row>
    <row r="58" spans="7:14" ht="15">
      <c r="G58" s="20">
        <v>1</v>
      </c>
      <c r="H58" s="49" t="s">
        <v>185</v>
      </c>
      <c r="K58" s="27" t="s">
        <v>334</v>
      </c>
      <c r="M58" s="20" t="s">
        <v>335</v>
      </c>
      <c r="N58" s="21" t="s">
        <v>336</v>
      </c>
    </row>
    <row r="59" spans="7:14" ht="15">
      <c r="G59" s="20">
        <v>1</v>
      </c>
      <c r="H59" s="49" t="s">
        <v>183</v>
      </c>
      <c r="K59" s="27" t="s">
        <v>337</v>
      </c>
      <c r="M59" s="20" t="s">
        <v>302</v>
      </c>
      <c r="N59" s="21" t="s">
        <v>244</v>
      </c>
    </row>
    <row r="60" spans="7:14" ht="15">
      <c r="G60" s="20">
        <v>1</v>
      </c>
      <c r="H60" s="49" t="s">
        <v>183</v>
      </c>
      <c r="K60" s="27" t="s">
        <v>338</v>
      </c>
      <c r="M60" s="20" t="s">
        <v>339</v>
      </c>
      <c r="N60" s="21" t="s">
        <v>256</v>
      </c>
    </row>
    <row r="61" spans="7:14" ht="15">
      <c r="G61" s="20">
        <v>1</v>
      </c>
      <c r="H61" s="49" t="s">
        <v>185</v>
      </c>
      <c r="K61" s="27" t="s">
        <v>186</v>
      </c>
      <c r="M61" s="20" t="s">
        <v>340</v>
      </c>
      <c r="N61" s="21" t="s">
        <v>341</v>
      </c>
    </row>
    <row r="62" spans="7:14" ht="15">
      <c r="G62" s="20">
        <v>1</v>
      </c>
      <c r="H62" s="49" t="s">
        <v>185</v>
      </c>
      <c r="K62" s="27" t="s">
        <v>193</v>
      </c>
      <c r="M62" s="20" t="s">
        <v>308</v>
      </c>
      <c r="N62" s="21" t="s">
        <v>342</v>
      </c>
    </row>
    <row r="63" spans="7:14" ht="15">
      <c r="H63" s="49"/>
      <c r="K63" s="27" t="s">
        <v>343</v>
      </c>
      <c r="M63" s="20" t="s">
        <v>344</v>
      </c>
      <c r="N63" s="21" t="s">
        <v>345</v>
      </c>
    </row>
    <row r="64" spans="7:14" ht="15">
      <c r="G64" s="25" t="s">
        <v>128</v>
      </c>
      <c r="H64" s="105" t="s">
        <v>175</v>
      </c>
      <c r="K64" s="27" t="s">
        <v>346</v>
      </c>
      <c r="M64" s="20" t="s">
        <v>347</v>
      </c>
      <c r="N64" s="21" t="s">
        <v>294</v>
      </c>
    </row>
    <row r="65" spans="7:14" ht="15">
      <c r="G65" s="20">
        <v>2</v>
      </c>
      <c r="H65" s="49" t="s">
        <v>183</v>
      </c>
      <c r="K65" s="27" t="s">
        <v>348</v>
      </c>
      <c r="M65" s="20" t="s">
        <v>349</v>
      </c>
      <c r="N65" s="21" t="s">
        <v>350</v>
      </c>
    </row>
    <row r="66" spans="7:14" ht="15">
      <c r="G66" s="20">
        <v>2</v>
      </c>
      <c r="H66" s="49" t="s">
        <v>185</v>
      </c>
      <c r="K66" s="27" t="s">
        <v>351</v>
      </c>
      <c r="M66" s="20" t="s">
        <v>352</v>
      </c>
      <c r="N66" s="21" t="s">
        <v>353</v>
      </c>
    </row>
    <row r="67" spans="7:14" ht="15">
      <c r="G67" s="20">
        <v>2</v>
      </c>
      <c r="H67" s="49" t="s">
        <v>185</v>
      </c>
      <c r="K67" s="27" t="s">
        <v>354</v>
      </c>
      <c r="M67" s="20" t="s">
        <v>260</v>
      </c>
      <c r="N67" s="21" t="s">
        <v>355</v>
      </c>
    </row>
    <row r="68" spans="7:14" ht="15">
      <c r="G68" s="20">
        <v>2</v>
      </c>
      <c r="H68" s="49" t="s">
        <v>185</v>
      </c>
      <c r="K68" s="27" t="s">
        <v>276</v>
      </c>
      <c r="M68" s="20" t="s">
        <v>356</v>
      </c>
      <c r="N68" s="21" t="s">
        <v>357</v>
      </c>
    </row>
    <row r="69" spans="7:14" ht="15">
      <c r="G69" s="20">
        <v>2</v>
      </c>
      <c r="H69" s="49" t="s">
        <v>185</v>
      </c>
      <c r="K69" s="27" t="s">
        <v>358</v>
      </c>
      <c r="M69" s="20" t="s">
        <v>359</v>
      </c>
      <c r="N69" s="21" t="s">
        <v>360</v>
      </c>
    </row>
    <row r="70" spans="7:14" ht="15">
      <c r="G70" s="20">
        <v>2</v>
      </c>
      <c r="H70" s="49" t="s">
        <v>185</v>
      </c>
      <c r="K70" s="27" t="s">
        <v>361</v>
      </c>
      <c r="M70" s="20" t="s">
        <v>362</v>
      </c>
      <c r="N70" s="21" t="s">
        <v>363</v>
      </c>
    </row>
    <row r="71" spans="7:14" ht="15">
      <c r="G71" s="20">
        <v>2</v>
      </c>
      <c r="H71" s="49" t="s">
        <v>183</v>
      </c>
      <c r="K71" s="27" t="s">
        <v>287</v>
      </c>
      <c r="M71" s="20" t="s">
        <v>364</v>
      </c>
      <c r="N71" s="21" t="s">
        <v>365</v>
      </c>
    </row>
    <row r="72" spans="7:14" ht="15">
      <c r="G72" s="20">
        <v>2</v>
      </c>
      <c r="H72" s="49" t="s">
        <v>185</v>
      </c>
      <c r="K72" s="27" t="s">
        <v>254</v>
      </c>
      <c r="M72" s="20" t="s">
        <v>366</v>
      </c>
      <c r="N72" s="21" t="s">
        <v>367</v>
      </c>
    </row>
    <row r="73" spans="7:14" ht="15">
      <c r="G73" s="20">
        <v>2</v>
      </c>
      <c r="H73" s="49" t="s">
        <v>185</v>
      </c>
      <c r="K73" s="27" t="s">
        <v>368</v>
      </c>
      <c r="M73" s="20" t="s">
        <v>227</v>
      </c>
      <c r="N73" s="21" t="s">
        <v>280</v>
      </c>
    </row>
    <row r="74" spans="7:14" ht="15">
      <c r="H74" s="49"/>
      <c r="K74" s="27" t="s">
        <v>369</v>
      </c>
      <c r="M74" s="20" t="s">
        <v>370</v>
      </c>
      <c r="N74" s="21" t="s">
        <v>371</v>
      </c>
    </row>
    <row r="75" spans="7:14" ht="15">
      <c r="G75" s="25" t="s">
        <v>128</v>
      </c>
      <c r="H75" s="105" t="s">
        <v>175</v>
      </c>
      <c r="K75" s="27" t="s">
        <v>372</v>
      </c>
      <c r="M75" s="20" t="s">
        <v>373</v>
      </c>
      <c r="N75" s="21" t="s">
        <v>374</v>
      </c>
    </row>
    <row r="76" spans="7:14" ht="15">
      <c r="G76" s="20">
        <v>3</v>
      </c>
      <c r="H76" s="49" t="s">
        <v>185</v>
      </c>
      <c r="K76" s="27" t="s">
        <v>375</v>
      </c>
      <c r="M76" s="20" t="s">
        <v>376</v>
      </c>
      <c r="N76" s="21" t="s">
        <v>250</v>
      </c>
    </row>
    <row r="77" spans="7:14" ht="15">
      <c r="G77" s="20">
        <v>3</v>
      </c>
      <c r="H77" s="49" t="s">
        <v>183</v>
      </c>
      <c r="K77" s="27" t="s">
        <v>377</v>
      </c>
      <c r="M77" s="20" t="s">
        <v>378</v>
      </c>
      <c r="N77" s="21" t="s">
        <v>379</v>
      </c>
    </row>
    <row r="78" spans="7:14" ht="15">
      <c r="G78" s="20">
        <v>3</v>
      </c>
      <c r="H78" s="49" t="s">
        <v>183</v>
      </c>
      <c r="K78" s="27" t="s">
        <v>380</v>
      </c>
      <c r="M78" s="20" t="s">
        <v>381</v>
      </c>
      <c r="N78" s="21" t="s">
        <v>382</v>
      </c>
    </row>
    <row r="79" spans="7:14" ht="15">
      <c r="G79" s="20">
        <v>3</v>
      </c>
      <c r="H79" s="49" t="s">
        <v>183</v>
      </c>
      <c r="K79" s="27" t="s">
        <v>383</v>
      </c>
      <c r="M79" s="20" t="s">
        <v>384</v>
      </c>
      <c r="N79" s="21" t="s">
        <v>385</v>
      </c>
    </row>
    <row r="80" spans="7:14" ht="15">
      <c r="G80" s="20">
        <v>3</v>
      </c>
      <c r="H80" s="49" t="s">
        <v>185</v>
      </c>
      <c r="K80" s="27" t="s">
        <v>386</v>
      </c>
      <c r="M80" s="20" t="s">
        <v>387</v>
      </c>
      <c r="N80" s="21" t="s">
        <v>388</v>
      </c>
    </row>
    <row r="81" spans="7:14" ht="15">
      <c r="G81" s="20">
        <v>3</v>
      </c>
      <c r="H81" s="49" t="s">
        <v>185</v>
      </c>
      <c r="K81" s="27" t="s">
        <v>313</v>
      </c>
      <c r="M81" s="20" t="s">
        <v>389</v>
      </c>
      <c r="N81" s="21" t="s">
        <v>390</v>
      </c>
    </row>
    <row r="82" spans="7:14" ht="15">
      <c r="G82" s="20">
        <v>3</v>
      </c>
      <c r="H82" s="49" t="s">
        <v>185</v>
      </c>
      <c r="K82" s="27" t="s">
        <v>211</v>
      </c>
      <c r="M82" s="20" t="s">
        <v>270</v>
      </c>
      <c r="N82" s="21" t="s">
        <v>391</v>
      </c>
    </row>
    <row r="83" spans="7:14" ht="15">
      <c r="G83" s="20">
        <v>3</v>
      </c>
      <c r="H83" s="49" t="s">
        <v>185</v>
      </c>
      <c r="K83" s="27" t="s">
        <v>324</v>
      </c>
      <c r="M83" s="20" t="s">
        <v>392</v>
      </c>
      <c r="N83" s="21" t="s">
        <v>393</v>
      </c>
    </row>
    <row r="84" spans="7:14" ht="15">
      <c r="G84" s="20">
        <v>3</v>
      </c>
      <c r="H84" s="49" t="s">
        <v>185</v>
      </c>
      <c r="K84" s="27" t="s">
        <v>326</v>
      </c>
      <c r="M84" s="20" t="s">
        <v>227</v>
      </c>
      <c r="N84" s="21" t="s">
        <v>394</v>
      </c>
    </row>
    <row r="85" spans="7:14" ht="15">
      <c r="H85" s="49"/>
      <c r="K85" s="27" t="s">
        <v>395</v>
      </c>
      <c r="M85" s="20" t="s">
        <v>396</v>
      </c>
      <c r="N85" s="21" t="s">
        <v>397</v>
      </c>
    </row>
    <row r="86" spans="7:14" ht="15">
      <c r="G86" s="25" t="s">
        <v>128</v>
      </c>
      <c r="H86" s="105" t="s">
        <v>175</v>
      </c>
      <c r="K86" s="27" t="s">
        <v>334</v>
      </c>
      <c r="M86" s="20" t="s">
        <v>398</v>
      </c>
      <c r="N86" s="21" t="s">
        <v>388</v>
      </c>
    </row>
    <row r="87" spans="7:14" ht="15">
      <c r="G87" s="20">
        <v>4</v>
      </c>
      <c r="H87" s="49" t="s">
        <v>183</v>
      </c>
      <c r="K87" s="27" t="s">
        <v>399</v>
      </c>
      <c r="M87" s="20" t="s">
        <v>400</v>
      </c>
      <c r="N87" s="21" t="s">
        <v>401</v>
      </c>
    </row>
    <row r="88" spans="7:14" ht="15">
      <c r="G88" s="20">
        <v>4</v>
      </c>
      <c r="H88" s="49" t="s">
        <v>183</v>
      </c>
      <c r="K88" s="27" t="s">
        <v>402</v>
      </c>
      <c r="M88" s="20" t="s">
        <v>194</v>
      </c>
      <c r="N88" s="21" t="s">
        <v>365</v>
      </c>
    </row>
    <row r="89" spans="7:14" ht="15">
      <c r="G89" s="20">
        <v>4</v>
      </c>
      <c r="H89" s="49" t="s">
        <v>183</v>
      </c>
      <c r="K89" s="27" t="s">
        <v>189</v>
      </c>
      <c r="M89" s="20" t="s">
        <v>403</v>
      </c>
      <c r="N89" s="21" t="s">
        <v>404</v>
      </c>
    </row>
    <row r="90" spans="7:14" ht="15">
      <c r="G90" s="20">
        <v>4</v>
      </c>
      <c r="H90" s="49" t="s">
        <v>183</v>
      </c>
      <c r="K90" s="27" t="s">
        <v>405</v>
      </c>
      <c r="M90" s="20" t="s">
        <v>406</v>
      </c>
      <c r="N90" s="21" t="s">
        <v>320</v>
      </c>
    </row>
    <row r="91" spans="7:14" ht="15">
      <c r="G91" s="20">
        <v>4</v>
      </c>
      <c r="H91" s="49" t="s">
        <v>185</v>
      </c>
      <c r="K91" s="27" t="s">
        <v>407</v>
      </c>
      <c r="M91" s="20" t="s">
        <v>408</v>
      </c>
      <c r="N91" s="21" t="s">
        <v>409</v>
      </c>
    </row>
    <row r="92" spans="7:14" ht="15">
      <c r="G92" s="20">
        <v>4</v>
      </c>
      <c r="H92" s="49" t="s">
        <v>183</v>
      </c>
      <c r="K92" s="27" t="s">
        <v>410</v>
      </c>
      <c r="M92" s="20" t="s">
        <v>411</v>
      </c>
      <c r="N92" s="21" t="s">
        <v>325</v>
      </c>
    </row>
    <row r="93" spans="7:14" ht="15">
      <c r="G93" s="20">
        <v>4</v>
      </c>
      <c r="H93" s="49" t="s">
        <v>183</v>
      </c>
      <c r="K93" s="27" t="s">
        <v>412</v>
      </c>
      <c r="M93" s="20" t="s">
        <v>413</v>
      </c>
      <c r="N93" s="21" t="s">
        <v>232</v>
      </c>
    </row>
    <row r="94" spans="7:14" ht="15">
      <c r="G94" s="20">
        <v>4</v>
      </c>
      <c r="H94" s="49" t="s">
        <v>183</v>
      </c>
      <c r="K94" s="27" t="s">
        <v>414</v>
      </c>
      <c r="M94" s="20" t="s">
        <v>381</v>
      </c>
      <c r="N94" s="21" t="s">
        <v>415</v>
      </c>
    </row>
    <row r="95" spans="7:14" ht="15">
      <c r="G95" s="20">
        <v>4</v>
      </c>
      <c r="H95" s="49" t="s">
        <v>183</v>
      </c>
      <c r="K95" s="27" t="s">
        <v>416</v>
      </c>
      <c r="M95" s="20" t="s">
        <v>417</v>
      </c>
      <c r="N95" s="21" t="s">
        <v>418</v>
      </c>
    </row>
    <row r="96" spans="7:14" ht="15">
      <c r="H96" s="49"/>
      <c r="K96" s="27" t="s">
        <v>208</v>
      </c>
      <c r="M96" s="20" t="s">
        <v>419</v>
      </c>
      <c r="N96" s="21" t="s">
        <v>420</v>
      </c>
    </row>
    <row r="97" spans="8:14" ht="15">
      <c r="H97" s="49"/>
      <c r="K97" s="27" t="s">
        <v>310</v>
      </c>
      <c r="M97" s="20" t="s">
        <v>421</v>
      </c>
      <c r="N97" s="21" t="s">
        <v>422</v>
      </c>
    </row>
    <row r="98" spans="8:14" ht="15">
      <c r="H98" s="49"/>
      <c r="K98" s="27" t="s">
        <v>313</v>
      </c>
      <c r="M98" s="20" t="s">
        <v>302</v>
      </c>
      <c r="N98" s="21" t="s">
        <v>423</v>
      </c>
    </row>
    <row r="99" spans="8:14" ht="15">
      <c r="H99" s="49"/>
      <c r="K99" s="27" t="s">
        <v>321</v>
      </c>
      <c r="M99" s="20" t="s">
        <v>424</v>
      </c>
      <c r="N99" s="21" t="s">
        <v>374</v>
      </c>
    </row>
    <row r="100" spans="8:14" ht="15">
      <c r="H100" s="49"/>
      <c r="K100" s="27" t="s">
        <v>425</v>
      </c>
      <c r="M100" s="20" t="s">
        <v>352</v>
      </c>
      <c r="N100" s="21" t="s">
        <v>250</v>
      </c>
    </row>
    <row r="101" spans="8:14" ht="15">
      <c r="H101" s="49"/>
      <c r="K101" s="27" t="s">
        <v>337</v>
      </c>
      <c r="M101" s="20" t="s">
        <v>426</v>
      </c>
      <c r="N101" s="21" t="s">
        <v>291</v>
      </c>
    </row>
    <row r="102" spans="8:14" ht="15">
      <c r="H102" s="49"/>
      <c r="K102" s="27" t="s">
        <v>427</v>
      </c>
      <c r="M102" s="20" t="s">
        <v>428</v>
      </c>
      <c r="N102" s="21" t="s">
        <v>188</v>
      </c>
    </row>
    <row r="103" spans="8:14" ht="15">
      <c r="H103" s="49"/>
      <c r="K103" s="27" t="s">
        <v>429</v>
      </c>
      <c r="M103" s="20" t="s">
        <v>194</v>
      </c>
      <c r="N103" s="21" t="s">
        <v>430</v>
      </c>
    </row>
    <row r="104" spans="8:14" ht="15">
      <c r="H104" s="49"/>
      <c r="K104" s="27" t="s">
        <v>431</v>
      </c>
      <c r="M104" s="20" t="s">
        <v>432</v>
      </c>
      <c r="N104" s="21" t="s">
        <v>433</v>
      </c>
    </row>
    <row r="105" spans="8:14" ht="15">
      <c r="H105" s="49"/>
      <c r="K105" s="27" t="s">
        <v>434</v>
      </c>
      <c r="M105" s="20" t="s">
        <v>435</v>
      </c>
      <c r="N105" s="21" t="s">
        <v>436</v>
      </c>
    </row>
    <row r="106" spans="8:14" ht="15">
      <c r="H106" s="49"/>
      <c r="K106" s="27" t="s">
        <v>437</v>
      </c>
      <c r="M106" s="20" t="s">
        <v>224</v>
      </c>
      <c r="N106" s="21" t="s">
        <v>438</v>
      </c>
    </row>
    <row r="107" spans="8:14" ht="15">
      <c r="H107" s="49"/>
      <c r="K107" s="27" t="s">
        <v>439</v>
      </c>
      <c r="M107" s="20" t="s">
        <v>260</v>
      </c>
      <c r="N107" s="21" t="s">
        <v>330</v>
      </c>
    </row>
    <row r="108" spans="8:14" ht="15">
      <c r="H108" s="49"/>
      <c r="K108" s="27" t="s">
        <v>440</v>
      </c>
      <c r="M108" s="20" t="s">
        <v>441</v>
      </c>
      <c r="N108" s="21" t="s">
        <v>442</v>
      </c>
    </row>
    <row r="109" spans="8:14" ht="15">
      <c r="H109" s="49"/>
      <c r="K109" s="27" t="s">
        <v>443</v>
      </c>
      <c r="M109" s="20" t="s">
        <v>270</v>
      </c>
      <c r="N109" s="21" t="s">
        <v>444</v>
      </c>
    </row>
    <row r="110" spans="8:14" ht="15">
      <c r="H110" s="49"/>
      <c r="K110" s="27" t="s">
        <v>402</v>
      </c>
      <c r="M110" s="20" t="s">
        <v>445</v>
      </c>
      <c r="N110" s="21" t="s">
        <v>232</v>
      </c>
    </row>
    <row r="111" spans="8:14" ht="15">
      <c r="H111" s="49"/>
      <c r="K111" s="27" t="s">
        <v>446</v>
      </c>
      <c r="M111" s="20" t="s">
        <v>347</v>
      </c>
      <c r="N111" s="21" t="s">
        <v>447</v>
      </c>
    </row>
    <row r="112" spans="8:14" ht="15">
      <c r="H112" s="49"/>
      <c r="K112" s="27" t="s">
        <v>358</v>
      </c>
      <c r="M112" s="20" t="s">
        <v>448</v>
      </c>
      <c r="N112" s="21" t="s">
        <v>420</v>
      </c>
    </row>
    <row r="113" spans="8:14" ht="15">
      <c r="H113" s="49"/>
      <c r="K113" s="27" t="s">
        <v>283</v>
      </c>
      <c r="M113" s="20" t="s">
        <v>449</v>
      </c>
      <c r="N113" s="21" t="s">
        <v>450</v>
      </c>
    </row>
    <row r="114" spans="8:14" ht="15">
      <c r="H114" s="49"/>
      <c r="K114" s="27" t="s">
        <v>361</v>
      </c>
      <c r="M114" s="20" t="s">
        <v>451</v>
      </c>
      <c r="N114" s="21" t="s">
        <v>452</v>
      </c>
    </row>
    <row r="115" spans="8:14" ht="15">
      <c r="H115" s="49"/>
      <c r="K115" s="27" t="s">
        <v>453</v>
      </c>
      <c r="M115" s="20" t="s">
        <v>454</v>
      </c>
      <c r="N115" s="21" t="s">
        <v>455</v>
      </c>
    </row>
    <row r="116" spans="8:14" ht="15">
      <c r="H116" s="49"/>
      <c r="K116" s="27" t="s">
        <v>456</v>
      </c>
      <c r="M116" s="20" t="s">
        <v>457</v>
      </c>
      <c r="N116" s="21" t="s">
        <v>458</v>
      </c>
    </row>
    <row r="117" spans="8:14" ht="15">
      <c r="H117" s="49"/>
      <c r="K117" s="27" t="s">
        <v>459</v>
      </c>
      <c r="M117" s="20" t="s">
        <v>260</v>
      </c>
      <c r="N117" s="21" t="s">
        <v>330</v>
      </c>
    </row>
    <row r="118" spans="8:14" ht="15">
      <c r="H118" s="49"/>
      <c r="K118" s="27" t="s">
        <v>223</v>
      </c>
      <c r="M118" s="20" t="s">
        <v>460</v>
      </c>
      <c r="N118" s="21" t="s">
        <v>420</v>
      </c>
    </row>
    <row r="119" spans="8:14" ht="15">
      <c r="H119" s="49"/>
      <c r="K119" s="27" t="s">
        <v>298</v>
      </c>
      <c r="M119" s="20" t="s">
        <v>260</v>
      </c>
      <c r="N119" s="21" t="s">
        <v>461</v>
      </c>
    </row>
    <row r="120" spans="8:14" ht="15">
      <c r="H120" s="49"/>
      <c r="K120" s="27" t="s">
        <v>462</v>
      </c>
      <c r="M120" s="20" t="s">
        <v>463</v>
      </c>
      <c r="N120" s="21" t="s">
        <v>464</v>
      </c>
    </row>
    <row r="121" spans="8:14" ht="15">
      <c r="H121" s="49"/>
      <c r="K121" s="27" t="s">
        <v>465</v>
      </c>
      <c r="M121" s="20" t="s">
        <v>466</v>
      </c>
      <c r="N121" s="21" t="s">
        <v>467</v>
      </c>
    </row>
    <row r="122" spans="8:14" ht="15">
      <c r="H122" s="49"/>
      <c r="K122" s="27" t="s">
        <v>324</v>
      </c>
      <c r="M122" s="20" t="s">
        <v>468</v>
      </c>
      <c r="N122" s="21" t="s">
        <v>291</v>
      </c>
    </row>
    <row r="123" spans="8:14" ht="15">
      <c r="H123" s="49"/>
      <c r="K123" s="27" t="s">
        <v>329</v>
      </c>
      <c r="M123" s="20" t="s">
        <v>469</v>
      </c>
      <c r="N123" s="21" t="s">
        <v>470</v>
      </c>
    </row>
    <row r="124" spans="8:14" ht="15">
      <c r="H124" s="49"/>
      <c r="K124" s="27" t="s">
        <v>395</v>
      </c>
      <c r="M124" s="20" t="s">
        <v>471</v>
      </c>
      <c r="N124" s="21" t="s">
        <v>472</v>
      </c>
    </row>
    <row r="125" spans="8:14" ht="15">
      <c r="H125" s="49"/>
      <c r="K125" s="27" t="s">
        <v>334</v>
      </c>
      <c r="M125" s="20" t="s">
        <v>454</v>
      </c>
      <c r="N125" s="21" t="s">
        <v>473</v>
      </c>
    </row>
    <row r="126" spans="8:14" ht="15">
      <c r="H126" s="49"/>
      <c r="K126" s="27" t="s">
        <v>474</v>
      </c>
      <c r="M126" s="20" t="s">
        <v>475</v>
      </c>
      <c r="N126" s="21" t="s">
        <v>312</v>
      </c>
    </row>
    <row r="127" spans="8:14" ht="15">
      <c r="H127" s="49"/>
      <c r="K127" s="27" t="s">
        <v>429</v>
      </c>
      <c r="M127" s="20" t="s">
        <v>302</v>
      </c>
      <c r="N127" s="21" t="s">
        <v>320</v>
      </c>
    </row>
    <row r="128" spans="8:14" ht="15">
      <c r="H128" s="49"/>
      <c r="K128" s="27" t="s">
        <v>476</v>
      </c>
      <c r="M128" s="20" t="s">
        <v>477</v>
      </c>
      <c r="N128" s="21" t="s">
        <v>219</v>
      </c>
    </row>
    <row r="129" spans="8:14" ht="15">
      <c r="H129" s="49"/>
      <c r="K129" s="27" t="s">
        <v>478</v>
      </c>
      <c r="M129" s="20" t="s">
        <v>479</v>
      </c>
      <c r="N129" s="21" t="s">
        <v>480</v>
      </c>
    </row>
    <row r="130" spans="8:14" ht="15">
      <c r="H130" s="49"/>
      <c r="K130" s="27" t="s">
        <v>481</v>
      </c>
      <c r="M130" s="20" t="s">
        <v>240</v>
      </c>
      <c r="N130" s="21" t="s">
        <v>482</v>
      </c>
    </row>
    <row r="131" spans="8:14" ht="15">
      <c r="H131" s="49"/>
      <c r="K131" s="27" t="s">
        <v>483</v>
      </c>
      <c r="M131" s="20" t="s">
        <v>484</v>
      </c>
      <c r="N131" s="21" t="s">
        <v>485</v>
      </c>
    </row>
    <row r="132" spans="8:14" ht="15">
      <c r="H132" s="49"/>
      <c r="K132" s="27" t="s">
        <v>486</v>
      </c>
      <c r="M132" s="20" t="s">
        <v>487</v>
      </c>
      <c r="N132" s="21" t="s">
        <v>488</v>
      </c>
    </row>
    <row r="133" spans="8:14" ht="15">
      <c r="H133" s="49"/>
      <c r="K133" s="27" t="s">
        <v>434</v>
      </c>
      <c r="N133" s="21" t="s">
        <v>365</v>
      </c>
    </row>
    <row r="134" spans="8:14" ht="15">
      <c r="H134" s="49"/>
      <c r="K134" s="27" t="s">
        <v>489</v>
      </c>
      <c r="N134" s="21" t="s">
        <v>323</v>
      </c>
    </row>
    <row r="135" spans="8:14" ht="15">
      <c r="H135" s="49"/>
      <c r="K135" s="27" t="s">
        <v>490</v>
      </c>
      <c r="N135" s="21" t="s">
        <v>330</v>
      </c>
    </row>
    <row r="136" spans="8:14" ht="15">
      <c r="H136" s="49"/>
      <c r="K136" s="27" t="s">
        <v>491</v>
      </c>
      <c r="N136" s="21" t="s">
        <v>444</v>
      </c>
    </row>
    <row r="137" spans="8:14" ht="15">
      <c r="H137" s="49"/>
      <c r="K137" s="27" t="s">
        <v>337</v>
      </c>
      <c r="N137" s="21" t="s">
        <v>333</v>
      </c>
    </row>
    <row r="138" spans="8:14" ht="15">
      <c r="H138" s="49"/>
      <c r="K138" s="27" t="s">
        <v>338</v>
      </c>
      <c r="N138" s="21" t="s">
        <v>492</v>
      </c>
    </row>
    <row r="139" spans="8:14" ht="15">
      <c r="H139" s="49"/>
      <c r="K139" s="27" t="s">
        <v>493</v>
      </c>
      <c r="N139" s="21" t="s">
        <v>494</v>
      </c>
    </row>
    <row r="140" spans="8:14" ht="15">
      <c r="H140" s="49"/>
      <c r="K140" s="27" t="s">
        <v>495</v>
      </c>
      <c r="N140" s="21" t="s">
        <v>496</v>
      </c>
    </row>
    <row r="141" spans="8:14" ht="15">
      <c r="H141" s="49"/>
      <c r="K141" s="27" t="s">
        <v>434</v>
      </c>
      <c r="N141" s="21" t="s">
        <v>497</v>
      </c>
    </row>
    <row r="142" spans="8:14" ht="15">
      <c r="H142" s="49"/>
      <c r="K142" s="27" t="s">
        <v>498</v>
      </c>
      <c r="N142" s="21" t="s">
        <v>374</v>
      </c>
    </row>
    <row r="143" spans="8:14" ht="15">
      <c r="H143" s="49"/>
      <c r="K143" s="27" t="s">
        <v>499</v>
      </c>
      <c r="N143" s="21" t="s">
        <v>247</v>
      </c>
    </row>
    <row r="144" spans="8:14" ht="15">
      <c r="H144" s="49"/>
      <c r="K144" s="27" t="s">
        <v>500</v>
      </c>
      <c r="N144" s="21" t="s">
        <v>250</v>
      </c>
    </row>
    <row r="145" spans="8:14" ht="15">
      <c r="H145" s="49"/>
      <c r="K145" s="27" t="s">
        <v>501</v>
      </c>
      <c r="N145" s="21" t="s">
        <v>502</v>
      </c>
    </row>
    <row r="146" spans="8:14" ht="15">
      <c r="H146" s="49"/>
      <c r="K146" s="27" t="s">
        <v>503</v>
      </c>
      <c r="N146" s="21" t="s">
        <v>504</v>
      </c>
    </row>
    <row r="147" spans="8:14" ht="15">
      <c r="H147" s="49"/>
      <c r="K147" s="27" t="s">
        <v>505</v>
      </c>
      <c r="N147" s="21" t="s">
        <v>506</v>
      </c>
    </row>
    <row r="148" spans="8:14" ht="15">
      <c r="H148" s="49"/>
      <c r="K148" s="27" t="s">
        <v>507</v>
      </c>
      <c r="N148" s="21" t="s">
        <v>508</v>
      </c>
    </row>
    <row r="149" spans="8:14" ht="15">
      <c r="H149" s="49"/>
      <c r="K149" s="27" t="s">
        <v>509</v>
      </c>
      <c r="N149" s="21" t="s">
        <v>510</v>
      </c>
    </row>
    <row r="150" spans="8:14" ht="15">
      <c r="H150" s="49"/>
      <c r="K150" s="27" t="s">
        <v>511</v>
      </c>
      <c r="N150" s="21" t="s">
        <v>512</v>
      </c>
    </row>
    <row r="151" spans="8:14" ht="15">
      <c r="H151" s="49"/>
      <c r="K151" s="27" t="s">
        <v>513</v>
      </c>
      <c r="N151" s="21" t="s">
        <v>514</v>
      </c>
    </row>
    <row r="152" spans="8:14" ht="15">
      <c r="H152" s="49"/>
      <c r="K152" s="27" t="s">
        <v>515</v>
      </c>
      <c r="N152" s="21" t="s">
        <v>516</v>
      </c>
    </row>
    <row r="153" spans="8:14" ht="15">
      <c r="H153" s="49"/>
      <c r="K153" s="27" t="s">
        <v>517</v>
      </c>
      <c r="N153" s="21" t="s">
        <v>518</v>
      </c>
    </row>
    <row r="154" spans="8:14" ht="15">
      <c r="H154" s="49"/>
      <c r="K154" s="27" t="s">
        <v>519</v>
      </c>
      <c r="N154" s="21" t="s">
        <v>520</v>
      </c>
    </row>
    <row r="155" spans="8:14" ht="15">
      <c r="H155" s="49"/>
      <c r="K155" s="27" t="s">
        <v>521</v>
      </c>
      <c r="N155" s="21" t="s">
        <v>522</v>
      </c>
    </row>
    <row r="156" spans="8:14" ht="15">
      <c r="H156" s="49"/>
      <c r="K156" s="27" t="s">
        <v>523</v>
      </c>
      <c r="N156" s="21" t="s">
        <v>524</v>
      </c>
    </row>
    <row r="157" spans="8:14" ht="15">
      <c r="H157" s="49"/>
      <c r="K157" s="27" t="s">
        <v>525</v>
      </c>
      <c r="N157" s="21" t="s">
        <v>526</v>
      </c>
    </row>
    <row r="158" spans="8:14" ht="15">
      <c r="H158" s="49"/>
      <c r="K158" s="27" t="s">
        <v>527</v>
      </c>
      <c r="N158" s="21" t="s">
        <v>528</v>
      </c>
    </row>
    <row r="159" spans="8:14" ht="15">
      <c r="H159" s="49"/>
      <c r="K159" s="106"/>
      <c r="N159" s="21" t="s">
        <v>529</v>
      </c>
    </row>
    <row r="160" spans="8:14" ht="15">
      <c r="H160" s="49"/>
      <c r="K160" s="106"/>
      <c r="N160" s="21" t="s">
        <v>530</v>
      </c>
    </row>
    <row r="161" spans="8:14" ht="15">
      <c r="H161" s="49"/>
      <c r="K161" s="106"/>
      <c r="N161" s="21" t="s">
        <v>531</v>
      </c>
    </row>
    <row r="162" spans="8:14" ht="15">
      <c r="H162" s="49"/>
      <c r="K162" s="106"/>
      <c r="N162" s="21" t="s">
        <v>532</v>
      </c>
    </row>
    <row r="163" spans="8:14" ht="15">
      <c r="H163" s="49"/>
      <c r="K163" s="106"/>
      <c r="N163" s="21" t="s">
        <v>533</v>
      </c>
    </row>
    <row r="164" spans="8:14" ht="15">
      <c r="H164" s="49"/>
      <c r="K164" s="106"/>
      <c r="N164" s="21" t="s">
        <v>534</v>
      </c>
    </row>
    <row r="165" spans="8:14" ht="15">
      <c r="H165" s="49"/>
      <c r="K165" s="106"/>
      <c r="N165" s="21" t="s">
        <v>535</v>
      </c>
    </row>
    <row r="166" spans="8:14" ht="15">
      <c r="H166" s="49"/>
      <c r="K166" s="106"/>
      <c r="N166" s="21" t="s">
        <v>266</v>
      </c>
    </row>
    <row r="167" spans="8:14" ht="15">
      <c r="H167" s="49"/>
      <c r="K167" s="106"/>
      <c r="N167" s="21" t="s">
        <v>536</v>
      </c>
    </row>
    <row r="168" spans="8:14" ht="15">
      <c r="H168" s="49"/>
      <c r="K168" s="106"/>
      <c r="N168" s="21" t="s">
        <v>480</v>
      </c>
    </row>
    <row r="169" spans="8:14" ht="15">
      <c r="H169" s="49"/>
      <c r="K169" s="106"/>
      <c r="N169" s="21" t="s">
        <v>537</v>
      </c>
    </row>
    <row r="170" spans="8:14" ht="15">
      <c r="H170" s="49"/>
      <c r="K170" s="106"/>
      <c r="N170" s="21" t="s">
        <v>330</v>
      </c>
    </row>
    <row r="171" spans="8:14" ht="15">
      <c r="H171" s="49"/>
      <c r="K171" s="106"/>
      <c r="N171" s="21" t="s">
        <v>538</v>
      </c>
    </row>
    <row r="172" spans="8:14" ht="15">
      <c r="H172" s="49"/>
      <c r="K172" s="106"/>
      <c r="N172" s="21" t="s">
        <v>539</v>
      </c>
    </row>
    <row r="173" spans="8:14" ht="15">
      <c r="H173" s="49"/>
      <c r="K173" s="106"/>
      <c r="N173" s="21" t="s">
        <v>492</v>
      </c>
    </row>
    <row r="174" spans="8:14" ht="15">
      <c r="H174" s="49"/>
      <c r="K174" s="106"/>
      <c r="N174" s="21" t="s">
        <v>540</v>
      </c>
    </row>
    <row r="175" spans="8:14" ht="15">
      <c r="H175" s="49"/>
      <c r="K175" s="106"/>
      <c r="N175" s="21" t="s">
        <v>541</v>
      </c>
    </row>
    <row r="176" spans="8:14" ht="15">
      <c r="H176" s="49"/>
      <c r="K176" s="106"/>
      <c r="N176" s="21" t="s">
        <v>542</v>
      </c>
    </row>
    <row r="177" spans="8:14" ht="15">
      <c r="H177" s="49"/>
      <c r="K177" s="106"/>
      <c r="N177" s="21" t="s">
        <v>543</v>
      </c>
    </row>
    <row r="178" spans="8:14" ht="15">
      <c r="H178" s="49"/>
      <c r="K178" s="106"/>
      <c r="N178" s="21" t="s">
        <v>544</v>
      </c>
    </row>
    <row r="179" spans="8:14" ht="15">
      <c r="H179" s="49"/>
      <c r="K179" s="106"/>
      <c r="N179" s="21" t="s">
        <v>261</v>
      </c>
    </row>
    <row r="180" spans="8:14" ht="15">
      <c r="H180" s="49"/>
      <c r="K180" s="106"/>
      <c r="N180" s="21" t="s">
        <v>433</v>
      </c>
    </row>
    <row r="181" spans="8:14" ht="15">
      <c r="H181" s="49"/>
      <c r="K181" s="106"/>
      <c r="N181" s="21" t="s">
        <v>545</v>
      </c>
    </row>
    <row r="182" spans="8:14" ht="15">
      <c r="H182" s="49"/>
      <c r="K182" s="106"/>
      <c r="N182" s="21" t="s">
        <v>546</v>
      </c>
    </row>
    <row r="183" spans="8:14" ht="15">
      <c r="H183" s="49"/>
      <c r="K183" s="106"/>
      <c r="N183" s="21" t="s">
        <v>188</v>
      </c>
    </row>
    <row r="184" spans="8:14" ht="15">
      <c r="H184" s="49"/>
      <c r="K184" s="106"/>
      <c r="N184" s="21" t="s">
        <v>547</v>
      </c>
    </row>
    <row r="185" spans="8:14" ht="15">
      <c r="H185" s="49"/>
      <c r="K185" s="106"/>
      <c r="N185" s="21" t="s">
        <v>455</v>
      </c>
    </row>
    <row r="186" spans="8:14" ht="15">
      <c r="H186" s="49"/>
      <c r="K186" s="106"/>
      <c r="N186" s="21" t="s">
        <v>320</v>
      </c>
    </row>
    <row r="187" spans="8:14" ht="15">
      <c r="H187" s="49"/>
      <c r="K187" s="106"/>
      <c r="N187" s="21" t="s">
        <v>548</v>
      </c>
    </row>
    <row r="188" spans="8:14" ht="15">
      <c r="H188" s="49"/>
      <c r="K188" s="106"/>
      <c r="N188" s="21" t="s">
        <v>549</v>
      </c>
    </row>
    <row r="189" spans="8:14" ht="15">
      <c r="H189" s="49"/>
      <c r="K189" s="106"/>
      <c r="N189" s="21" t="s">
        <v>535</v>
      </c>
    </row>
    <row r="190" spans="8:14" ht="15">
      <c r="H190" s="49"/>
      <c r="K190" s="106"/>
      <c r="N190" s="21" t="s">
        <v>409</v>
      </c>
    </row>
    <row r="191" spans="8:14" ht="15">
      <c r="H191" s="49"/>
      <c r="K191" s="106"/>
      <c r="N191" s="21" t="s">
        <v>330</v>
      </c>
    </row>
    <row r="192" spans="8:14" ht="15">
      <c r="H192" s="49"/>
      <c r="K192" s="106"/>
      <c r="N192" s="21" t="s">
        <v>550</v>
      </c>
    </row>
    <row r="193" spans="8:14" ht="15">
      <c r="H193" s="49"/>
      <c r="K193" s="106"/>
      <c r="N193" s="21" t="s">
        <v>333</v>
      </c>
    </row>
    <row r="194" spans="8:14" ht="15">
      <c r="H194" s="49"/>
      <c r="K194" s="106"/>
      <c r="N194" s="21" t="s">
        <v>551</v>
      </c>
    </row>
    <row r="195" spans="8:14" ht="15">
      <c r="H195" s="49"/>
      <c r="K195" s="106"/>
      <c r="N195" s="21" t="s">
        <v>294</v>
      </c>
    </row>
    <row r="196" spans="8:14" ht="15">
      <c r="H196" s="49"/>
      <c r="K196" s="106"/>
      <c r="N196" s="21" t="s">
        <v>552</v>
      </c>
    </row>
    <row r="197" spans="8:14" ht="15">
      <c r="H197" s="49"/>
      <c r="K197" s="106"/>
      <c r="N197" s="21" t="s">
        <v>553</v>
      </c>
    </row>
    <row r="198" spans="8:14" ht="15">
      <c r="H198" s="49"/>
      <c r="K198" s="106"/>
      <c r="N198" s="21" t="s">
        <v>554</v>
      </c>
    </row>
    <row r="199" spans="8:14" ht="15">
      <c r="H199" s="49"/>
      <c r="K199" s="106"/>
      <c r="N199" s="21" t="s">
        <v>555</v>
      </c>
    </row>
    <row r="200" spans="8:14" ht="15">
      <c r="H200" s="49"/>
      <c r="K200" s="106"/>
      <c r="N200" s="21" t="s">
        <v>266</v>
      </c>
    </row>
    <row r="201" spans="8:14" ht="15">
      <c r="H201" s="49"/>
      <c r="K201" s="106"/>
      <c r="N201" s="21" t="s">
        <v>320</v>
      </c>
    </row>
    <row r="202" spans="8:14" ht="15">
      <c r="H202" s="49"/>
      <c r="K202" s="106"/>
      <c r="N202" s="21" t="s">
        <v>556</v>
      </c>
    </row>
    <row r="203" spans="8:14" ht="15">
      <c r="H203" s="49"/>
      <c r="K203" s="106"/>
      <c r="N203" s="21" t="s">
        <v>557</v>
      </c>
    </row>
    <row r="204" spans="8:14" ht="15">
      <c r="H204" s="49"/>
      <c r="K204" s="106"/>
      <c r="N204" s="21" t="s">
        <v>330</v>
      </c>
    </row>
    <row r="205" spans="8:14" ht="15">
      <c r="H205" s="49"/>
      <c r="K205" s="106"/>
      <c r="N205" s="21" t="s">
        <v>444</v>
      </c>
    </row>
    <row r="206" spans="8:14" ht="15">
      <c r="H206" s="49"/>
      <c r="K206" s="106"/>
      <c r="N206" s="21" t="s">
        <v>420</v>
      </c>
    </row>
    <row r="207" spans="8:14" ht="15">
      <c r="H207" s="49"/>
      <c r="K207" s="106"/>
      <c r="N207" s="21" t="s">
        <v>558</v>
      </c>
    </row>
    <row r="208" spans="8:14" ht="15">
      <c r="H208" s="49"/>
      <c r="K208" s="106"/>
      <c r="N208" s="21" t="s">
        <v>247</v>
      </c>
    </row>
    <row r="209" spans="8:14" ht="15">
      <c r="H209" s="49"/>
      <c r="K209" s="106"/>
      <c r="N209" s="21" t="s">
        <v>559</v>
      </c>
    </row>
    <row r="210" spans="8:14" ht="15">
      <c r="H210" s="49"/>
      <c r="K210" s="106"/>
      <c r="N210" s="21" t="s">
        <v>560</v>
      </c>
    </row>
    <row r="211" spans="8:14" ht="15">
      <c r="H211" s="49"/>
      <c r="K211" s="106"/>
      <c r="N211" s="21" t="s">
        <v>561</v>
      </c>
    </row>
    <row r="212" spans="8:14" ht="15">
      <c r="H212" s="49"/>
      <c r="K212" s="106"/>
      <c r="N212" s="21" t="s">
        <v>562</v>
      </c>
    </row>
    <row r="213" spans="8:14" ht="15">
      <c r="H213" s="49"/>
      <c r="K213" s="106"/>
      <c r="N213" s="21" t="s">
        <v>563</v>
      </c>
    </row>
    <row r="214" spans="8:14" ht="15">
      <c r="H214" s="49"/>
      <c r="K214" s="106"/>
      <c r="N214" s="21" t="s">
        <v>365</v>
      </c>
    </row>
    <row r="215" spans="8:14" ht="15">
      <c r="H215" s="49"/>
      <c r="K215" s="106"/>
      <c r="N215" s="21" t="s">
        <v>564</v>
      </c>
    </row>
    <row r="216" spans="8:14" ht="15">
      <c r="H216" s="49"/>
      <c r="K216" s="106"/>
      <c r="N216" s="21" t="s">
        <v>534</v>
      </c>
    </row>
    <row r="217" spans="8:14" ht="15">
      <c r="H217" s="49"/>
      <c r="K217" s="106"/>
      <c r="N217" s="21" t="s">
        <v>188</v>
      </c>
    </row>
    <row r="218" spans="8:14" ht="15">
      <c r="H218" s="49"/>
      <c r="K218" s="106"/>
      <c r="N218" s="21" t="s">
        <v>365</v>
      </c>
    </row>
    <row r="219" spans="8:14" ht="15">
      <c r="H219" s="49"/>
      <c r="K219" s="106"/>
      <c r="N219" s="21" t="s">
        <v>433</v>
      </c>
    </row>
    <row r="220" spans="8:14" ht="15">
      <c r="H220" s="49"/>
      <c r="K220" s="106"/>
      <c r="N220" s="21" t="s">
        <v>565</v>
      </c>
    </row>
    <row r="221" spans="8:14" ht="15">
      <c r="H221" s="49"/>
      <c r="K221" s="106"/>
      <c r="N221" s="21" t="s">
        <v>330</v>
      </c>
    </row>
    <row r="222" spans="8:14" ht="15">
      <c r="H222" s="49"/>
      <c r="K222" s="106"/>
      <c r="N222" s="21" t="s">
        <v>271</v>
      </c>
    </row>
    <row r="223" spans="8:14" ht="15">
      <c r="H223" s="49"/>
      <c r="K223" s="106"/>
      <c r="N223" s="21" t="s">
        <v>244</v>
      </c>
    </row>
    <row r="224" spans="8:14" ht="15">
      <c r="H224" s="49"/>
      <c r="K224" s="106"/>
      <c r="N224" s="21" t="s">
        <v>566</v>
      </c>
    </row>
    <row r="225" spans="8:14" ht="15">
      <c r="H225" s="49"/>
      <c r="K225" s="106"/>
      <c r="N225" s="21" t="s">
        <v>567</v>
      </c>
    </row>
    <row r="226" spans="8:14" ht="15">
      <c r="H226" s="49"/>
      <c r="K226" s="106"/>
      <c r="N226" s="21" t="s">
        <v>291</v>
      </c>
    </row>
    <row r="227" spans="8:14" ht="15">
      <c r="H227" s="49"/>
      <c r="K227" s="106"/>
      <c r="N227" s="21" t="s">
        <v>568</v>
      </c>
    </row>
    <row r="228" spans="8:14" ht="15">
      <c r="H228" s="49"/>
      <c r="K228" s="106"/>
      <c r="N228" s="21" t="s">
        <v>569</v>
      </c>
    </row>
    <row r="229" spans="8:14" ht="15">
      <c r="H229" s="49"/>
      <c r="K229" s="106"/>
      <c r="N229" s="21" t="s">
        <v>570</v>
      </c>
    </row>
    <row r="230" spans="8:14" ht="15">
      <c r="H230" s="49"/>
      <c r="K230" s="106"/>
      <c r="N230" s="21" t="s">
        <v>452</v>
      </c>
    </row>
    <row r="231" spans="8:14" ht="15">
      <c r="H231" s="49"/>
      <c r="K231" s="106"/>
      <c r="N231" s="21" t="s">
        <v>537</v>
      </c>
    </row>
    <row r="232" spans="8:14" ht="15">
      <c r="H232" s="49"/>
      <c r="K232" s="106"/>
      <c r="N232" s="21" t="s">
        <v>557</v>
      </c>
    </row>
    <row r="233" spans="8:14" ht="15">
      <c r="H233" s="49"/>
      <c r="K233" s="106"/>
      <c r="N233" s="21" t="s">
        <v>442</v>
      </c>
    </row>
    <row r="234" spans="8:14" ht="15">
      <c r="H234" s="49"/>
      <c r="K234" s="106"/>
      <c r="N234" s="21" t="s">
        <v>320</v>
      </c>
    </row>
    <row r="235" spans="8:14" ht="15">
      <c r="H235" s="49"/>
      <c r="K235" s="106"/>
      <c r="N235" s="21" t="s">
        <v>571</v>
      </c>
    </row>
    <row r="236" spans="8:14" ht="15">
      <c r="H236" s="49"/>
      <c r="K236" s="106"/>
      <c r="N236" s="21" t="s">
        <v>572</v>
      </c>
    </row>
    <row r="237" spans="8:14" ht="15">
      <c r="H237" s="49"/>
      <c r="K237" s="106"/>
      <c r="N237" s="21" t="s">
        <v>330</v>
      </c>
    </row>
    <row r="238" spans="8:14" ht="15">
      <c r="H238" s="49"/>
      <c r="K238" s="106"/>
      <c r="N238" s="21" t="s">
        <v>573</v>
      </c>
    </row>
    <row r="239" spans="8:14" ht="15">
      <c r="H239" s="49"/>
      <c r="K239" s="106"/>
      <c r="N239" s="21" t="s">
        <v>423</v>
      </c>
    </row>
    <row r="240" spans="8:14" ht="15">
      <c r="H240" s="49"/>
      <c r="K240" s="106"/>
      <c r="N240" s="21" t="s">
        <v>574</v>
      </c>
    </row>
    <row r="241" spans="8:14" ht="15">
      <c r="H241" s="49"/>
      <c r="K241" s="106"/>
      <c r="N241" s="21" t="s">
        <v>342</v>
      </c>
    </row>
    <row r="242" spans="8:14" ht="15">
      <c r="H242" s="49"/>
      <c r="K242" s="106"/>
      <c r="N242" s="21" t="s">
        <v>294</v>
      </c>
    </row>
    <row r="243" spans="8:14" ht="15">
      <c r="H243" s="49"/>
      <c r="K243" s="106"/>
      <c r="N243" s="21" t="s">
        <v>575</v>
      </c>
    </row>
    <row r="244" spans="8:14" ht="15">
      <c r="H244" s="49"/>
      <c r="K244" s="106"/>
      <c r="N244" s="21" t="s">
        <v>576</v>
      </c>
    </row>
    <row r="245" spans="8:14" ht="15">
      <c r="H245" s="49"/>
      <c r="K245" s="106"/>
      <c r="N245" s="21" t="s">
        <v>577</v>
      </c>
    </row>
    <row r="246" spans="8:14" ht="15">
      <c r="H246" s="49"/>
      <c r="K246" s="106"/>
      <c r="N246" s="21" t="s">
        <v>438</v>
      </c>
    </row>
    <row r="247" spans="8:14" ht="15">
      <c r="H247" s="49"/>
      <c r="K247" s="106"/>
      <c r="N247" s="21" t="s">
        <v>578</v>
      </c>
    </row>
    <row r="248" spans="8:14" ht="15">
      <c r="H248" s="49"/>
      <c r="K248" s="106"/>
      <c r="N248" s="21" t="s">
        <v>579</v>
      </c>
    </row>
    <row r="249" spans="8:14" ht="15">
      <c r="H249" s="49"/>
      <c r="K249" s="106"/>
      <c r="N249" s="21" t="s">
        <v>580</v>
      </c>
    </row>
    <row r="250" spans="8:14" ht="15">
      <c r="H250" s="49"/>
      <c r="K250" s="106"/>
      <c r="N250" s="21" t="s">
        <v>581</v>
      </c>
    </row>
    <row r="251" spans="8:14" ht="15">
      <c r="H251" s="49"/>
      <c r="K251" s="106"/>
      <c r="N251" s="21" t="s">
        <v>188</v>
      </c>
    </row>
    <row r="252" spans="8:14" ht="15">
      <c r="H252" s="49"/>
      <c r="K252" s="106"/>
      <c r="N252" s="21" t="s">
        <v>222</v>
      </c>
    </row>
    <row r="253" spans="8:14" ht="15">
      <c r="H253" s="49"/>
      <c r="K253" s="106"/>
      <c r="N253" s="21" t="s">
        <v>204</v>
      </c>
    </row>
    <row r="254" spans="8:14" ht="15">
      <c r="H254" s="49"/>
      <c r="K254" s="106"/>
      <c r="N254" s="21" t="s">
        <v>232</v>
      </c>
    </row>
    <row r="255" spans="8:14" ht="15">
      <c r="H255" s="49"/>
      <c r="K255" s="106"/>
      <c r="N255" s="21" t="s">
        <v>452</v>
      </c>
    </row>
    <row r="256" spans="8:14" ht="15">
      <c r="H256" s="49"/>
      <c r="K256" s="106"/>
      <c r="N256" s="21" t="s">
        <v>582</v>
      </c>
    </row>
    <row r="257" spans="8:14" ht="15">
      <c r="H257" s="49"/>
      <c r="K257" s="106"/>
      <c r="N257" s="21" t="s">
        <v>391</v>
      </c>
    </row>
    <row r="258" spans="8:14" ht="15">
      <c r="H258" s="49"/>
      <c r="K258" s="106"/>
      <c r="N258" s="21" t="s">
        <v>583</v>
      </c>
    </row>
    <row r="259" spans="8:14" ht="15">
      <c r="H259" s="49"/>
      <c r="K259" s="106"/>
      <c r="N259" s="21" t="s">
        <v>496</v>
      </c>
    </row>
    <row r="260" spans="8:14" ht="15">
      <c r="H260" s="49"/>
      <c r="K260" s="106"/>
      <c r="N260" s="21" t="s">
        <v>420</v>
      </c>
    </row>
    <row r="261" spans="8:14" ht="15">
      <c r="H261" s="49"/>
      <c r="K261" s="106"/>
      <c r="N261" s="21" t="s">
        <v>584</v>
      </c>
    </row>
    <row r="262" spans="8:14" ht="15">
      <c r="H262" s="49"/>
      <c r="K262" s="106"/>
      <c r="N262" s="21" t="s">
        <v>585</v>
      </c>
    </row>
    <row r="263" spans="8:14" ht="15">
      <c r="H263" s="49"/>
      <c r="K263" s="106"/>
      <c r="N263" s="21" t="s">
        <v>250</v>
      </c>
    </row>
    <row r="264" spans="8:14" ht="15">
      <c r="H264" s="49"/>
      <c r="K264" s="106"/>
      <c r="N264" s="21" t="s">
        <v>289</v>
      </c>
    </row>
    <row r="265" spans="8:14" ht="15">
      <c r="H265" s="49"/>
      <c r="K265" s="106"/>
      <c r="N265" s="21" t="s">
        <v>577</v>
      </c>
    </row>
    <row r="266" spans="8:14" ht="15">
      <c r="H266" s="49"/>
      <c r="K266" s="106"/>
      <c r="N266" s="21" t="s">
        <v>542</v>
      </c>
    </row>
    <row r="267" spans="8:14" ht="15">
      <c r="H267" s="49"/>
      <c r="K267" s="106"/>
      <c r="N267" s="21" t="s">
        <v>543</v>
      </c>
    </row>
    <row r="268" spans="8:14" ht="15">
      <c r="H268" s="49"/>
      <c r="K268" s="106"/>
      <c r="N268" s="21" t="s">
        <v>244</v>
      </c>
    </row>
    <row r="269" spans="8:14" ht="15">
      <c r="H269" s="49"/>
      <c r="K269" s="106"/>
      <c r="N269" s="21" t="s">
        <v>586</v>
      </c>
    </row>
    <row r="270" spans="8:14" ht="15">
      <c r="H270" s="49"/>
      <c r="K270" s="106"/>
      <c r="N270" s="21" t="s">
        <v>587</v>
      </c>
    </row>
    <row r="271" spans="8:14" ht="15">
      <c r="H271" s="49"/>
      <c r="K271" s="106"/>
      <c r="N271" s="21" t="s">
        <v>365</v>
      </c>
    </row>
    <row r="272" spans="8:14" ht="15">
      <c r="H272" s="49"/>
      <c r="K272" s="106"/>
      <c r="N272" s="21" t="s">
        <v>579</v>
      </c>
    </row>
    <row r="273" spans="8:14" ht="15">
      <c r="H273" s="49"/>
      <c r="K273" s="106"/>
      <c r="N273" s="21" t="s">
        <v>588</v>
      </c>
    </row>
    <row r="274" spans="8:14" ht="15">
      <c r="H274" s="49"/>
      <c r="K274" s="106"/>
      <c r="N274" s="21" t="s">
        <v>333</v>
      </c>
    </row>
    <row r="275" spans="8:14" ht="15">
      <c r="H275" s="49"/>
      <c r="K275" s="106"/>
      <c r="N275" s="21" t="s">
        <v>589</v>
      </c>
    </row>
    <row r="276" spans="8:14" ht="15">
      <c r="H276" s="49"/>
      <c r="K276" s="106"/>
      <c r="N276" s="21" t="s">
        <v>422</v>
      </c>
    </row>
    <row r="277" spans="8:14" ht="15">
      <c r="H277" s="49"/>
      <c r="K277" s="106"/>
      <c r="N277" s="21" t="s">
        <v>590</v>
      </c>
    </row>
    <row r="278" spans="8:14" ht="15">
      <c r="H278" s="49"/>
      <c r="K278" s="106"/>
      <c r="N278" s="21" t="s">
        <v>591</v>
      </c>
    </row>
    <row r="279" spans="8:14" ht="15">
      <c r="H279" s="49"/>
      <c r="K279" s="106"/>
      <c r="N279" s="21" t="s">
        <v>330</v>
      </c>
    </row>
    <row r="280" spans="8:14" ht="15">
      <c r="H280" s="49"/>
      <c r="K280" s="106"/>
      <c r="N280" s="21" t="s">
        <v>592</v>
      </c>
    </row>
    <row r="281" spans="8:14" ht="15">
      <c r="H281" s="49"/>
      <c r="K281" s="106"/>
      <c r="N281" s="21" t="s">
        <v>593</v>
      </c>
    </row>
    <row r="282" spans="8:14" ht="15">
      <c r="H282" s="49"/>
      <c r="K282" s="106"/>
      <c r="N282" s="21" t="s">
        <v>188</v>
      </c>
    </row>
    <row r="283" spans="8:14" ht="15">
      <c r="H283" s="49"/>
      <c r="K283" s="106"/>
      <c r="N283" s="21" t="s">
        <v>594</v>
      </c>
    </row>
    <row r="284" spans="8:14" ht="15">
      <c r="H284" s="49"/>
      <c r="K284" s="106"/>
      <c r="N284" s="21" t="s">
        <v>537</v>
      </c>
    </row>
    <row r="285" spans="8:14" ht="15">
      <c r="H285" s="49"/>
      <c r="K285" s="106"/>
      <c r="N285" s="21" t="s">
        <v>595</v>
      </c>
    </row>
    <row r="286" spans="8:14" ht="15">
      <c r="H286" s="49"/>
      <c r="K286" s="106"/>
      <c r="N286" s="21" t="s">
        <v>492</v>
      </c>
    </row>
    <row r="287" spans="8:14" ht="15">
      <c r="H287" s="49"/>
      <c r="K287" s="106"/>
      <c r="N287" s="21" t="s">
        <v>244</v>
      </c>
    </row>
    <row r="288" spans="8:14" ht="15">
      <c r="H288" s="49"/>
      <c r="K288" s="106"/>
      <c r="N288" s="21" t="s">
        <v>596</v>
      </c>
    </row>
    <row r="289" spans="8:14" ht="15">
      <c r="H289" s="49"/>
      <c r="K289" s="106"/>
      <c r="N289" s="21" t="s">
        <v>597</v>
      </c>
    </row>
    <row r="290" spans="8:14" ht="15">
      <c r="H290" s="49"/>
      <c r="K290" s="106"/>
      <c r="N290" s="21" t="s">
        <v>598</v>
      </c>
    </row>
    <row r="291" spans="8:14" ht="15">
      <c r="H291" s="49"/>
      <c r="K291" s="106"/>
      <c r="N291" s="21" t="s">
        <v>291</v>
      </c>
    </row>
    <row r="292" spans="8:14" ht="15">
      <c r="H292" s="49"/>
      <c r="K292" s="106"/>
      <c r="N292" s="21" t="s">
        <v>599</v>
      </c>
    </row>
    <row r="293" spans="8:14" ht="15">
      <c r="H293" s="49"/>
      <c r="K293" s="106"/>
      <c r="N293" s="21" t="s">
        <v>320</v>
      </c>
    </row>
    <row r="294" spans="8:14" ht="15">
      <c r="H294" s="49"/>
      <c r="K294" s="106"/>
      <c r="N294" s="21" t="s">
        <v>600</v>
      </c>
    </row>
    <row r="295" spans="8:14" ht="15">
      <c r="H295" s="49"/>
      <c r="K295" s="106"/>
      <c r="N295" s="21" t="s">
        <v>488</v>
      </c>
    </row>
    <row r="296" spans="8:14" ht="15">
      <c r="H296" s="49"/>
      <c r="K296" s="106"/>
      <c r="N296" s="21" t="s">
        <v>232</v>
      </c>
    </row>
    <row r="297" spans="8:14" ht="15">
      <c r="H297" s="49"/>
      <c r="K297" s="106"/>
      <c r="N297" s="21" t="s">
        <v>492</v>
      </c>
    </row>
    <row r="298" spans="8:14" ht="15">
      <c r="H298" s="49"/>
      <c r="K298" s="106"/>
      <c r="N298" s="21" t="s">
        <v>420</v>
      </c>
    </row>
    <row r="299" spans="8:14" ht="15">
      <c r="H299" s="49"/>
      <c r="K299" s="106"/>
      <c r="N299" s="21" t="s">
        <v>601</v>
      </c>
    </row>
    <row r="300" spans="8:14" ht="15">
      <c r="H300" s="49"/>
      <c r="K300" s="106"/>
      <c r="N300" s="21" t="s">
        <v>596</v>
      </c>
    </row>
    <row r="301" spans="8:14" ht="15">
      <c r="H301" s="49"/>
      <c r="K301" s="106"/>
      <c r="N301" s="21" t="s">
        <v>602</v>
      </c>
    </row>
    <row r="302" spans="8:14" ht="15">
      <c r="H302" s="49"/>
      <c r="K302" s="106"/>
      <c r="N302" s="21" t="s">
        <v>603</v>
      </c>
    </row>
    <row r="303" spans="8:14" ht="15">
      <c r="H303" s="49"/>
      <c r="K303" s="106"/>
      <c r="N303" s="21" t="s">
        <v>472</v>
      </c>
    </row>
    <row r="304" spans="8:14" ht="15">
      <c r="H304" s="49"/>
      <c r="K304" s="106"/>
      <c r="N304" s="21" t="s">
        <v>604</v>
      </c>
    </row>
    <row r="305" spans="8:14" ht="15">
      <c r="H305" s="49"/>
      <c r="K305" s="106"/>
      <c r="N305" s="21" t="s">
        <v>605</v>
      </c>
    </row>
    <row r="306" spans="8:14" ht="15">
      <c r="H306" s="49"/>
      <c r="K306" s="106"/>
      <c r="N306" s="21" t="s">
        <v>606</v>
      </c>
    </row>
    <row r="307" spans="8:14" ht="15">
      <c r="H307" s="49"/>
      <c r="K307" s="106"/>
      <c r="N307" s="21" t="s">
        <v>512</v>
      </c>
    </row>
    <row r="308" spans="8:14" ht="15">
      <c r="H308" s="49"/>
      <c r="K308" s="106"/>
      <c r="N308" s="21" t="s">
        <v>514</v>
      </c>
    </row>
    <row r="309" spans="8:14" ht="15">
      <c r="H309" s="49"/>
      <c r="K309" s="106"/>
      <c r="N309" s="21" t="s">
        <v>518</v>
      </c>
    </row>
    <row r="310" spans="8:14" ht="15">
      <c r="H310" s="49"/>
      <c r="K310" s="106"/>
      <c r="N310" s="21" t="s">
        <v>607</v>
      </c>
    </row>
    <row r="311" spans="8:14" ht="15">
      <c r="H311" s="49"/>
      <c r="K311" s="106"/>
      <c r="N311" s="21" t="s">
        <v>608</v>
      </c>
    </row>
    <row r="312" spans="8:14" ht="15">
      <c r="H312" s="49"/>
      <c r="K312" s="106"/>
      <c r="N312" s="21" t="s">
        <v>609</v>
      </c>
    </row>
    <row r="313" spans="8:14" ht="15">
      <c r="H313" s="49"/>
      <c r="K313" s="106"/>
      <c r="N313" s="21" t="s">
        <v>610</v>
      </c>
    </row>
    <row r="314" spans="8:14" ht="15">
      <c r="H314" s="49"/>
      <c r="K314" s="106"/>
      <c r="N314" s="21" t="s">
        <v>528</v>
      </c>
    </row>
    <row r="315" spans="8:14" ht="15">
      <c r="H315" s="49"/>
      <c r="K315" s="106"/>
      <c r="N315" s="21" t="s">
        <v>530</v>
      </c>
    </row>
    <row r="316" spans="8:14" ht="15">
      <c r="H316" s="49"/>
      <c r="K316" s="106"/>
      <c r="N316" s="21" t="s">
        <v>195</v>
      </c>
    </row>
    <row r="317" spans="8:14" ht="15">
      <c r="H317" s="49"/>
      <c r="K317" s="106"/>
      <c r="N317" s="21" t="s">
        <v>365</v>
      </c>
    </row>
    <row r="318" spans="8:14" ht="15">
      <c r="H318" s="49"/>
      <c r="K318" s="106"/>
      <c r="N318" s="21" t="s">
        <v>558</v>
      </c>
    </row>
    <row r="319" spans="8:14" ht="15">
      <c r="H319" s="49"/>
      <c r="K319" s="106"/>
      <c r="N319" s="21" t="s">
        <v>393</v>
      </c>
    </row>
    <row r="320" spans="8:14" ht="15">
      <c r="H320" s="49"/>
      <c r="K320" s="106"/>
      <c r="N320" s="21" t="s">
        <v>275</v>
      </c>
    </row>
    <row r="321" spans="8:14" ht="15">
      <c r="H321" s="49"/>
      <c r="K321" s="106"/>
      <c r="N321" s="21" t="s">
        <v>494</v>
      </c>
    </row>
    <row r="322" spans="8:14" ht="15">
      <c r="H322" s="49"/>
      <c r="K322" s="106"/>
      <c r="N322" s="21" t="s">
        <v>418</v>
      </c>
    </row>
    <row r="323" spans="8:14" ht="15">
      <c r="H323" s="49"/>
      <c r="K323" s="106"/>
      <c r="N323" s="21" t="s">
        <v>611</v>
      </c>
    </row>
    <row r="324" spans="8:14" ht="15">
      <c r="H324" s="49"/>
      <c r="K324" s="106"/>
      <c r="N324" s="21" t="s">
        <v>540</v>
      </c>
    </row>
    <row r="325" spans="8:14" ht="15">
      <c r="H325" s="49"/>
      <c r="K325" s="106"/>
      <c r="N325" s="21" t="s">
        <v>363</v>
      </c>
    </row>
    <row r="326" spans="8:14" ht="15">
      <c r="H326" s="49"/>
      <c r="K326" s="106"/>
      <c r="N326" s="21" t="s">
        <v>188</v>
      </c>
    </row>
    <row r="327" spans="8:14" ht="15">
      <c r="H327" s="49"/>
      <c r="K327" s="106"/>
      <c r="N327" s="21" t="s">
        <v>264</v>
      </c>
    </row>
    <row r="328" spans="8:14" ht="15">
      <c r="H328" s="49"/>
      <c r="K328" s="106"/>
      <c r="N328" s="21" t="s">
        <v>571</v>
      </c>
    </row>
    <row r="329" spans="8:14" ht="15">
      <c r="H329" s="49"/>
      <c r="K329" s="106"/>
      <c r="N329" s="21" t="s">
        <v>612</v>
      </c>
    </row>
    <row r="330" spans="8:14" ht="15">
      <c r="H330" s="49"/>
      <c r="K330" s="106"/>
      <c r="N330" s="21" t="s">
        <v>330</v>
      </c>
    </row>
    <row r="331" spans="8:14" ht="15">
      <c r="H331" s="49"/>
      <c r="K331" s="106"/>
      <c r="N331" s="21" t="s">
        <v>613</v>
      </c>
    </row>
    <row r="332" spans="8:14" ht="15">
      <c r="H332" s="49"/>
      <c r="K332" s="106"/>
      <c r="N332" s="21" t="s">
        <v>614</v>
      </c>
    </row>
    <row r="333" spans="8:14" ht="15">
      <c r="H333" s="49"/>
      <c r="K333" s="106"/>
      <c r="N333" s="21" t="s">
        <v>250</v>
      </c>
    </row>
    <row r="334" spans="8:14" ht="15">
      <c r="H334" s="49"/>
      <c r="K334" s="106"/>
      <c r="N334" s="21" t="s">
        <v>615</v>
      </c>
    </row>
    <row r="335" spans="8:14" ht="15">
      <c r="H335" s="49"/>
      <c r="K335" s="106"/>
      <c r="N335" s="21" t="s">
        <v>320</v>
      </c>
    </row>
    <row r="336" spans="8:14" ht="15">
      <c r="H336" s="49"/>
      <c r="K336" s="106"/>
      <c r="N336" s="21" t="s">
        <v>616</v>
      </c>
    </row>
    <row r="337" spans="8:14" ht="15">
      <c r="H337" s="49"/>
      <c r="K337" s="106"/>
      <c r="N337" s="21" t="s">
        <v>617</v>
      </c>
    </row>
    <row r="338" spans="8:14" ht="15">
      <c r="H338" s="49"/>
      <c r="K338" s="107"/>
      <c r="L338" s="88"/>
      <c r="M338" s="88"/>
      <c r="N338" s="24" t="s">
        <v>552</v>
      </c>
    </row>
    <row r="339" spans="8:14" ht="15">
      <c r="H339" s="49"/>
    </row>
    <row r="340" spans="8:14" ht="15">
      <c r="H340" s="49"/>
    </row>
    <row r="341" spans="8:14" ht="15">
      <c r="H341" s="49"/>
    </row>
    <row r="342" spans="8:14" ht="15">
      <c r="H342" s="49"/>
    </row>
    <row r="343" spans="8:14" ht="15">
      <c r="H343" s="49"/>
    </row>
    <row r="344" spans="8:14" ht="15">
      <c r="H344" s="49"/>
    </row>
    <row r="345" spans="8:14" ht="15">
      <c r="H345" s="49"/>
    </row>
    <row r="346" spans="8:14" ht="15">
      <c r="H346" s="49"/>
    </row>
    <row r="347" spans="8:14" ht="15">
      <c r="H347" s="49"/>
    </row>
    <row r="348" spans="8:14" ht="15">
      <c r="H348" s="49"/>
    </row>
    <row r="349" spans="8:14" ht="15">
      <c r="H349" s="49"/>
    </row>
    <row r="350" spans="8:14" ht="15">
      <c r="H350" s="49"/>
    </row>
    <row r="351" spans="8:14" ht="15">
      <c r="H351" s="49"/>
    </row>
    <row r="352" spans="8:14" ht="15">
      <c r="H352" s="49"/>
    </row>
    <row r="353" spans="8:8" ht="15">
      <c r="H353" s="49"/>
    </row>
    <row r="354" spans="8:8" ht="15">
      <c r="H354" s="49"/>
    </row>
    <row r="355" spans="8:8" ht="15">
      <c r="H355" s="49"/>
    </row>
    <row r="356" spans="8:8" ht="15">
      <c r="H356" s="49"/>
    </row>
    <row r="357" spans="8:8" ht="15">
      <c r="H357" s="49"/>
    </row>
    <row r="358" spans="8:8" ht="15">
      <c r="H358" s="49"/>
    </row>
    <row r="359" spans="8:8" ht="15">
      <c r="H359" s="49"/>
    </row>
    <row r="360" spans="8:8" ht="15">
      <c r="H360" s="49"/>
    </row>
    <row r="361" spans="8:8" ht="15">
      <c r="H361" s="49"/>
    </row>
    <row r="362" spans="8:8" ht="15">
      <c r="H362" s="49"/>
    </row>
    <row r="363" spans="8:8" ht="15">
      <c r="H363" s="49"/>
    </row>
    <row r="364" spans="8:8" ht="15">
      <c r="H364" s="49"/>
    </row>
    <row r="365" spans="8:8" ht="15">
      <c r="H365" s="49"/>
    </row>
    <row r="366" spans="8:8" ht="15">
      <c r="H366" s="49"/>
    </row>
    <row r="367" spans="8:8" ht="15">
      <c r="H367" s="49"/>
    </row>
    <row r="368" spans="8:8" ht="15">
      <c r="H368" s="49"/>
    </row>
    <row r="369" spans="8:8" ht="15">
      <c r="H369" s="49"/>
    </row>
    <row r="370" spans="8:8" ht="15">
      <c r="H370" s="49"/>
    </row>
    <row r="371" spans="8:8" ht="15">
      <c r="H371" s="49"/>
    </row>
    <row r="372" spans="8:8" ht="15">
      <c r="H372" s="49"/>
    </row>
    <row r="373" spans="8:8" ht="15">
      <c r="H373" s="49"/>
    </row>
    <row r="374" spans="8:8" ht="15">
      <c r="H374" s="49"/>
    </row>
    <row r="375" spans="8:8" ht="15">
      <c r="H375" s="49"/>
    </row>
    <row r="376" spans="8:8" ht="15">
      <c r="H376" s="49"/>
    </row>
    <row r="377" spans="8:8" ht="15">
      <c r="H377" s="49"/>
    </row>
    <row r="378" spans="8:8" ht="15">
      <c r="H378" s="49"/>
    </row>
    <row r="379" spans="8:8" ht="15">
      <c r="H379" s="49"/>
    </row>
    <row r="380" spans="8:8" ht="15">
      <c r="H380" s="49"/>
    </row>
    <row r="381" spans="8:8" ht="15">
      <c r="H381" s="49"/>
    </row>
    <row r="382" spans="8:8" ht="15">
      <c r="H382" s="49"/>
    </row>
    <row r="383" spans="8:8" ht="15">
      <c r="H383" s="49"/>
    </row>
    <row r="384" spans="8:8" ht="15">
      <c r="H384" s="49"/>
    </row>
    <row r="385" spans="8:8" ht="15">
      <c r="H385" s="49"/>
    </row>
    <row r="386" spans="8:8" ht="15">
      <c r="H386" s="49"/>
    </row>
    <row r="387" spans="8:8" ht="15">
      <c r="H387" s="49"/>
    </row>
    <row r="388" spans="8:8" ht="15">
      <c r="H388" s="49"/>
    </row>
    <row r="389" spans="8:8" ht="15">
      <c r="H389" s="49"/>
    </row>
    <row r="390" spans="8:8" ht="15">
      <c r="H390" s="49"/>
    </row>
    <row r="391" spans="8:8" ht="15">
      <c r="H391" s="49"/>
    </row>
    <row r="392" spans="8:8" ht="15">
      <c r="H392" s="49"/>
    </row>
    <row r="393" spans="8:8" ht="15">
      <c r="H393" s="49"/>
    </row>
    <row r="394" spans="8:8" ht="15">
      <c r="H394" s="49"/>
    </row>
    <row r="395" spans="8:8" ht="15">
      <c r="H395" s="49"/>
    </row>
    <row r="396" spans="8:8" ht="15">
      <c r="H396" s="49"/>
    </row>
    <row r="397" spans="8:8" ht="15">
      <c r="H397" s="49"/>
    </row>
    <row r="398" spans="8:8" ht="15">
      <c r="H398" s="49"/>
    </row>
    <row r="399" spans="8:8" ht="15">
      <c r="H399" s="49"/>
    </row>
    <row r="400" spans="8:8" ht="15">
      <c r="H400" s="49"/>
    </row>
    <row r="401" spans="8:8" ht="15">
      <c r="H401" s="49"/>
    </row>
    <row r="402" spans="8:8" ht="15">
      <c r="H402" s="49"/>
    </row>
    <row r="403" spans="8:8" ht="15">
      <c r="H403" s="49"/>
    </row>
    <row r="404" spans="8:8" ht="15">
      <c r="H404" s="49"/>
    </row>
    <row r="405" spans="8:8" ht="15">
      <c r="H405" s="49"/>
    </row>
    <row r="406" spans="8:8" ht="15">
      <c r="H406" s="49"/>
    </row>
    <row r="407" spans="8:8" ht="15">
      <c r="H407" s="49"/>
    </row>
    <row r="408" spans="8:8" ht="15">
      <c r="H408" s="49"/>
    </row>
    <row r="409" spans="8:8" ht="15">
      <c r="H409" s="49"/>
    </row>
    <row r="410" spans="8:8" ht="15">
      <c r="H410" s="49"/>
    </row>
    <row r="411" spans="8:8" ht="15">
      <c r="H411" s="49"/>
    </row>
    <row r="412" spans="8:8" ht="15">
      <c r="H412" s="49"/>
    </row>
    <row r="413" spans="8:8" ht="15">
      <c r="H413" s="49"/>
    </row>
    <row r="414" spans="8:8" ht="15">
      <c r="H414" s="49"/>
    </row>
    <row r="415" spans="8:8" ht="15">
      <c r="H415" s="49"/>
    </row>
    <row r="416" spans="8:8" ht="15">
      <c r="H416" s="49"/>
    </row>
    <row r="417" spans="8:8" ht="15">
      <c r="H417" s="49"/>
    </row>
    <row r="418" spans="8:8" ht="15">
      <c r="H418" s="49"/>
    </row>
    <row r="419" spans="8:8" ht="15">
      <c r="H419" s="49"/>
    </row>
    <row r="420" spans="8:8" ht="15">
      <c r="H420" s="49"/>
    </row>
    <row r="421" spans="8:8" ht="15">
      <c r="H421" s="49"/>
    </row>
    <row r="422" spans="8:8" ht="15">
      <c r="H422" s="49"/>
    </row>
    <row r="423" spans="8:8" ht="15">
      <c r="H423" s="49"/>
    </row>
    <row r="424" spans="8:8" ht="15">
      <c r="H424" s="49"/>
    </row>
    <row r="425" spans="8:8" ht="15">
      <c r="H425" s="49"/>
    </row>
    <row r="426" spans="8:8" ht="15">
      <c r="H426" s="49"/>
    </row>
    <row r="427" spans="8:8" ht="15">
      <c r="H427" s="49"/>
    </row>
    <row r="428" spans="8:8" ht="15">
      <c r="H428" s="49"/>
    </row>
    <row r="429" spans="8:8" ht="15">
      <c r="H429" s="49"/>
    </row>
    <row r="430" spans="8:8" ht="15">
      <c r="H430" s="49"/>
    </row>
    <row r="431" spans="8:8" ht="15">
      <c r="H431" s="49"/>
    </row>
    <row r="432" spans="8:8" ht="15">
      <c r="H432" s="49"/>
    </row>
    <row r="433" spans="8:8" ht="15">
      <c r="H433" s="49"/>
    </row>
    <row r="434" spans="8:8" ht="15">
      <c r="H434" s="49"/>
    </row>
    <row r="435" spans="8:8" ht="15">
      <c r="H435" s="49"/>
    </row>
    <row r="436" spans="8:8" ht="15">
      <c r="H436" s="49"/>
    </row>
    <row r="437" spans="8:8" ht="15">
      <c r="H437" s="49"/>
    </row>
    <row r="438" spans="8:8" ht="15">
      <c r="H438" s="49"/>
    </row>
    <row r="439" spans="8:8" ht="15">
      <c r="H439" s="49"/>
    </row>
    <row r="440" spans="8:8" ht="15">
      <c r="H440" s="49"/>
    </row>
    <row r="441" spans="8:8" ht="15">
      <c r="H441" s="49"/>
    </row>
    <row r="442" spans="8:8" ht="15">
      <c r="H442" s="49"/>
    </row>
    <row r="443" spans="8:8" ht="15">
      <c r="H443" s="49"/>
    </row>
    <row r="444" spans="8:8" ht="15">
      <c r="H444" s="49"/>
    </row>
    <row r="445" spans="8:8" ht="15">
      <c r="H445" s="49"/>
    </row>
    <row r="446" spans="8:8" ht="15">
      <c r="H446" s="49"/>
    </row>
    <row r="447" spans="8:8" ht="15">
      <c r="H447" s="49"/>
    </row>
    <row r="448" spans="8:8" ht="15">
      <c r="H448" s="49"/>
    </row>
    <row r="449" spans="8:8" ht="15">
      <c r="H449" s="49"/>
    </row>
    <row r="450" spans="8:8" ht="15">
      <c r="H450" s="49"/>
    </row>
    <row r="451" spans="8:8" ht="15">
      <c r="H451" s="49"/>
    </row>
    <row r="452" spans="8:8" ht="15">
      <c r="H452" s="49"/>
    </row>
    <row r="453" spans="8:8" ht="15">
      <c r="H453" s="49"/>
    </row>
    <row r="454" spans="8:8" ht="15">
      <c r="H454" s="49"/>
    </row>
    <row r="455" spans="8:8" ht="15">
      <c r="H455" s="49"/>
    </row>
    <row r="456" spans="8:8" ht="15">
      <c r="H456" s="49"/>
    </row>
    <row r="457" spans="8:8" ht="15">
      <c r="H457" s="49"/>
    </row>
    <row r="458" spans="8:8" ht="15">
      <c r="H458" s="49"/>
    </row>
    <row r="459" spans="8:8" ht="15">
      <c r="H459" s="49"/>
    </row>
    <row r="460" spans="8:8" ht="15">
      <c r="H460" s="49"/>
    </row>
    <row r="461" spans="8:8" ht="15">
      <c r="H461" s="49"/>
    </row>
    <row r="462" spans="8:8" ht="15">
      <c r="H462" s="49"/>
    </row>
    <row r="463" spans="8:8" ht="15">
      <c r="H463" s="49"/>
    </row>
    <row r="464" spans="8:8" ht="15">
      <c r="H464" s="49"/>
    </row>
    <row r="465" spans="8:8" ht="15">
      <c r="H465" s="49"/>
    </row>
    <row r="466" spans="8:8" ht="15">
      <c r="H466" s="49"/>
    </row>
    <row r="467" spans="8:8" ht="15">
      <c r="H467" s="49"/>
    </row>
    <row r="468" spans="8:8" ht="15">
      <c r="H468" s="49"/>
    </row>
    <row r="469" spans="8:8" ht="15">
      <c r="H469" s="49"/>
    </row>
    <row r="470" spans="8:8" ht="15">
      <c r="H470" s="49"/>
    </row>
    <row r="471" spans="8:8" ht="15">
      <c r="H471" s="49"/>
    </row>
    <row r="472" spans="8:8" ht="15">
      <c r="H472" s="49"/>
    </row>
    <row r="473" spans="8:8" ht="15">
      <c r="H473" s="49"/>
    </row>
    <row r="474" spans="8:8" ht="15">
      <c r="H474" s="49"/>
    </row>
    <row r="475" spans="8:8" ht="15">
      <c r="H475" s="49"/>
    </row>
    <row r="476" spans="8:8" ht="15">
      <c r="H476" s="49"/>
    </row>
    <row r="477" spans="8:8" ht="15">
      <c r="H477" s="49"/>
    </row>
    <row r="478" spans="8:8" ht="15">
      <c r="H478" s="49"/>
    </row>
    <row r="479" spans="8:8" ht="15">
      <c r="H479" s="49"/>
    </row>
    <row r="480" spans="8:8" ht="15">
      <c r="H480" s="49"/>
    </row>
    <row r="481" spans="8:8" ht="15">
      <c r="H481" s="49"/>
    </row>
    <row r="482" spans="8:8" ht="15">
      <c r="H482" s="49"/>
    </row>
    <row r="483" spans="8:8" ht="15">
      <c r="H483" s="49"/>
    </row>
    <row r="484" spans="8:8" ht="15">
      <c r="H484" s="49"/>
    </row>
    <row r="485" spans="8:8" ht="15">
      <c r="H485" s="49"/>
    </row>
    <row r="486" spans="8:8" ht="15">
      <c r="H486" s="49"/>
    </row>
    <row r="487" spans="8:8" ht="15">
      <c r="H487" s="49"/>
    </row>
    <row r="488" spans="8:8" ht="15">
      <c r="H488" s="49"/>
    </row>
    <row r="489" spans="8:8" ht="15">
      <c r="H489" s="49"/>
    </row>
    <row r="490" spans="8:8" ht="15">
      <c r="H490" s="49"/>
    </row>
    <row r="491" spans="8:8" ht="15">
      <c r="H491" s="49"/>
    </row>
    <row r="492" spans="8:8" ht="15">
      <c r="H492" s="49"/>
    </row>
    <row r="493" spans="8:8" ht="15">
      <c r="H493" s="49"/>
    </row>
    <row r="494" spans="8:8" ht="15">
      <c r="H494" s="49"/>
    </row>
    <row r="495" spans="8:8" ht="15">
      <c r="H495" s="49"/>
    </row>
    <row r="496" spans="8:8" ht="15">
      <c r="H496" s="49"/>
    </row>
    <row r="497" spans="8:8" ht="15">
      <c r="H497" s="49"/>
    </row>
    <row r="498" spans="8:8" ht="15">
      <c r="H498" s="49"/>
    </row>
    <row r="499" spans="8:8" ht="15">
      <c r="H499" s="49"/>
    </row>
    <row r="500" spans="8:8" ht="15">
      <c r="H500" s="49"/>
    </row>
    <row r="501" spans="8:8" ht="15">
      <c r="H501" s="49"/>
    </row>
    <row r="502" spans="8:8" ht="15">
      <c r="H502" s="49"/>
    </row>
    <row r="503" spans="8:8" ht="15">
      <c r="H503" s="49"/>
    </row>
    <row r="504" spans="8:8" ht="15">
      <c r="H504" s="49"/>
    </row>
    <row r="505" spans="8:8" ht="15">
      <c r="H505" s="49"/>
    </row>
    <row r="506" spans="8:8" ht="15">
      <c r="H506" s="49"/>
    </row>
    <row r="507" spans="8:8" ht="15">
      <c r="H507" s="49"/>
    </row>
    <row r="508" spans="8:8" ht="15">
      <c r="H508" s="49"/>
    </row>
    <row r="509" spans="8:8" ht="15">
      <c r="H509" s="49"/>
    </row>
    <row r="510" spans="8:8" ht="15">
      <c r="H510" s="49"/>
    </row>
    <row r="511" spans="8:8" ht="15">
      <c r="H511" s="49"/>
    </row>
    <row r="512" spans="8:8" ht="15">
      <c r="H512" s="49"/>
    </row>
    <row r="513" spans="8:8" ht="15">
      <c r="H513" s="49"/>
    </row>
    <row r="514" spans="8:8" ht="15">
      <c r="H514" s="49"/>
    </row>
    <row r="515" spans="8:8" ht="15">
      <c r="H515" s="49"/>
    </row>
    <row r="516" spans="8:8" ht="15">
      <c r="H516" s="49"/>
    </row>
    <row r="517" spans="8:8" ht="15">
      <c r="H517" s="49"/>
    </row>
    <row r="518" spans="8:8" ht="15">
      <c r="H518" s="49"/>
    </row>
    <row r="519" spans="8:8" ht="15">
      <c r="H519" s="49"/>
    </row>
    <row r="520" spans="8:8" ht="15">
      <c r="H520" s="49"/>
    </row>
    <row r="521" spans="8:8" ht="15">
      <c r="H521" s="49"/>
    </row>
    <row r="522" spans="8:8" ht="15">
      <c r="H522" s="49"/>
    </row>
    <row r="523" spans="8:8" ht="15">
      <c r="H523" s="49"/>
    </row>
    <row r="524" spans="8:8" ht="15">
      <c r="H524" s="49"/>
    </row>
    <row r="525" spans="8:8" ht="15">
      <c r="H525" s="49"/>
    </row>
    <row r="526" spans="8:8" ht="15">
      <c r="H526" s="49"/>
    </row>
    <row r="527" spans="8:8" ht="15">
      <c r="H527" s="49"/>
    </row>
    <row r="528" spans="8:8" ht="15">
      <c r="H528" s="49"/>
    </row>
    <row r="529" spans="8:8" ht="15">
      <c r="H529" s="49"/>
    </row>
    <row r="530" spans="8:8" ht="15">
      <c r="H530" s="49"/>
    </row>
    <row r="531" spans="8:8" ht="15">
      <c r="H531" s="49"/>
    </row>
    <row r="532" spans="8:8" ht="15">
      <c r="H532" s="49"/>
    </row>
    <row r="533" spans="8:8" ht="15">
      <c r="H533" s="49"/>
    </row>
    <row r="534" spans="8:8" ht="15">
      <c r="H534" s="49"/>
    </row>
    <row r="535" spans="8:8" ht="15">
      <c r="H535" s="49"/>
    </row>
    <row r="536" spans="8:8" ht="15">
      <c r="H536" s="49"/>
    </row>
    <row r="537" spans="8:8" ht="15">
      <c r="H537" s="49"/>
    </row>
    <row r="538" spans="8:8" ht="15">
      <c r="H538" s="49"/>
    </row>
    <row r="539" spans="8:8" ht="15">
      <c r="H539" s="49"/>
    </row>
    <row r="540" spans="8:8" ht="15">
      <c r="H540" s="49"/>
    </row>
    <row r="541" spans="8:8" ht="15">
      <c r="H541" s="49"/>
    </row>
    <row r="542" spans="8:8" ht="15">
      <c r="H542" s="49"/>
    </row>
    <row r="543" spans="8:8" ht="15">
      <c r="H543" s="49"/>
    </row>
    <row r="544" spans="8:8" ht="15">
      <c r="H544" s="49"/>
    </row>
    <row r="545" spans="8:8" ht="15">
      <c r="H545" s="49"/>
    </row>
    <row r="546" spans="8:8" ht="15">
      <c r="H546" s="49"/>
    </row>
    <row r="547" spans="8:8" ht="15">
      <c r="H547" s="49"/>
    </row>
    <row r="548" spans="8:8" ht="15">
      <c r="H548" s="49"/>
    </row>
    <row r="549" spans="8:8" ht="15">
      <c r="H549" s="49"/>
    </row>
    <row r="550" spans="8:8" ht="15">
      <c r="H550" s="49"/>
    </row>
    <row r="551" spans="8:8" ht="15">
      <c r="H551" s="49"/>
    </row>
    <row r="552" spans="8:8" ht="15">
      <c r="H552" s="49"/>
    </row>
    <row r="553" spans="8:8" ht="15">
      <c r="H553" s="49"/>
    </row>
    <row r="554" spans="8:8" ht="15">
      <c r="H554" s="49"/>
    </row>
    <row r="555" spans="8:8" ht="15">
      <c r="H555" s="49"/>
    </row>
    <row r="556" spans="8:8" ht="15">
      <c r="H556" s="49"/>
    </row>
    <row r="557" spans="8:8" ht="15">
      <c r="H557" s="49"/>
    </row>
    <row r="558" spans="8:8" ht="15">
      <c r="H558" s="49"/>
    </row>
    <row r="559" spans="8:8" ht="15">
      <c r="H559" s="49"/>
    </row>
    <row r="560" spans="8:8" ht="15">
      <c r="H560" s="49"/>
    </row>
    <row r="561" spans="8:8" ht="15">
      <c r="H561" s="49"/>
    </row>
    <row r="562" spans="8:8" ht="15">
      <c r="H562" s="49"/>
    </row>
    <row r="563" spans="8:8" ht="15">
      <c r="H563" s="49"/>
    </row>
    <row r="564" spans="8:8" ht="15">
      <c r="H564" s="49"/>
    </row>
    <row r="565" spans="8:8" ht="15">
      <c r="H565" s="49"/>
    </row>
    <row r="566" spans="8:8" ht="15">
      <c r="H566" s="49"/>
    </row>
    <row r="567" spans="8:8" ht="15">
      <c r="H567" s="49"/>
    </row>
    <row r="568" spans="8:8" ht="15">
      <c r="H568" s="49"/>
    </row>
    <row r="569" spans="8:8" ht="15">
      <c r="H569" s="49"/>
    </row>
    <row r="570" spans="8:8" ht="15">
      <c r="H570" s="49"/>
    </row>
    <row r="571" spans="8:8" ht="15">
      <c r="H571" s="49"/>
    </row>
    <row r="572" spans="8:8" ht="15">
      <c r="H572" s="49"/>
    </row>
    <row r="573" spans="8:8" ht="15">
      <c r="H573" s="49"/>
    </row>
    <row r="574" spans="8:8" ht="15">
      <c r="H574" s="49"/>
    </row>
    <row r="575" spans="8:8" ht="15">
      <c r="H575" s="49"/>
    </row>
    <row r="576" spans="8:8" ht="15">
      <c r="H576" s="49"/>
    </row>
    <row r="577" spans="8:8" ht="15">
      <c r="H577" s="49"/>
    </row>
    <row r="578" spans="8:8" ht="15">
      <c r="H578" s="49"/>
    </row>
    <row r="579" spans="8:8" ht="15">
      <c r="H579" s="49"/>
    </row>
    <row r="580" spans="8:8" ht="15">
      <c r="H580" s="49"/>
    </row>
    <row r="581" spans="8:8" ht="15">
      <c r="H581" s="49"/>
    </row>
    <row r="582" spans="8:8" ht="15">
      <c r="H582" s="49"/>
    </row>
    <row r="583" spans="8:8" ht="15">
      <c r="H583" s="49"/>
    </row>
    <row r="584" spans="8:8" ht="15">
      <c r="H584" s="49"/>
    </row>
    <row r="585" spans="8:8" ht="15">
      <c r="H585" s="49"/>
    </row>
    <row r="586" spans="8:8" ht="15">
      <c r="H586" s="49"/>
    </row>
    <row r="587" spans="8:8" ht="15">
      <c r="H587" s="49"/>
    </row>
    <row r="588" spans="8:8" ht="15">
      <c r="H588" s="49"/>
    </row>
    <row r="589" spans="8:8" ht="15">
      <c r="H589" s="49"/>
    </row>
    <row r="590" spans="8:8" ht="15">
      <c r="H590" s="49"/>
    </row>
    <row r="591" spans="8:8" ht="15">
      <c r="H591" s="49"/>
    </row>
    <row r="592" spans="8:8" ht="15">
      <c r="H592" s="49"/>
    </row>
    <row r="593" spans="8:8" ht="15">
      <c r="H593" s="49"/>
    </row>
    <row r="594" spans="8:8" ht="15">
      <c r="H594" s="49"/>
    </row>
    <row r="595" spans="8:8" ht="15">
      <c r="H595" s="49"/>
    </row>
    <row r="596" spans="8:8" ht="15">
      <c r="H596" s="49"/>
    </row>
    <row r="597" spans="8:8" ht="15">
      <c r="H597" s="49"/>
    </row>
    <row r="598" spans="8:8" ht="15">
      <c r="H598" s="49"/>
    </row>
    <row r="599" spans="8:8" ht="15">
      <c r="H599" s="49"/>
    </row>
    <row r="600" spans="8:8" ht="15">
      <c r="H600" s="49"/>
    </row>
    <row r="601" spans="8:8" ht="15">
      <c r="H601" s="49"/>
    </row>
    <row r="602" spans="8:8" ht="15">
      <c r="H602" s="49"/>
    </row>
    <row r="603" spans="8:8" ht="15">
      <c r="H603" s="49"/>
    </row>
    <row r="604" spans="8:8" ht="15">
      <c r="H604" s="49"/>
    </row>
    <row r="605" spans="8:8" ht="15">
      <c r="H605" s="49"/>
    </row>
    <row r="606" spans="8:8" ht="15">
      <c r="H606" s="49"/>
    </row>
    <row r="607" spans="8:8" ht="15">
      <c r="H607" s="49"/>
    </row>
    <row r="608" spans="8:8" ht="15">
      <c r="H608" s="49"/>
    </row>
    <row r="609" spans="8:8" ht="15">
      <c r="H609" s="49"/>
    </row>
    <row r="610" spans="8:8" ht="15">
      <c r="H610" s="49"/>
    </row>
    <row r="611" spans="8:8" ht="15">
      <c r="H611" s="49"/>
    </row>
    <row r="612" spans="8:8" ht="15">
      <c r="H612" s="49"/>
    </row>
    <row r="613" spans="8:8" ht="15">
      <c r="H613" s="49"/>
    </row>
    <row r="614" spans="8:8" ht="15">
      <c r="H614" s="49"/>
    </row>
    <row r="615" spans="8:8" ht="15">
      <c r="H615" s="49"/>
    </row>
    <row r="616" spans="8:8" ht="15">
      <c r="H616" s="49"/>
    </row>
    <row r="617" spans="8:8" ht="15">
      <c r="H617" s="49"/>
    </row>
    <row r="618" spans="8:8" ht="15">
      <c r="H618" s="49"/>
    </row>
    <row r="619" spans="8:8" ht="15">
      <c r="H619" s="49"/>
    </row>
    <row r="620" spans="8:8" ht="15">
      <c r="H620" s="49"/>
    </row>
    <row r="621" spans="8:8" ht="15">
      <c r="H621" s="49"/>
    </row>
    <row r="622" spans="8:8" ht="15">
      <c r="H622" s="49"/>
    </row>
    <row r="623" spans="8:8" ht="15">
      <c r="H623" s="49"/>
    </row>
    <row r="624" spans="8:8" ht="15">
      <c r="H624" s="49"/>
    </row>
    <row r="625" spans="8:8" ht="15">
      <c r="H625" s="49"/>
    </row>
    <row r="626" spans="8:8" ht="15">
      <c r="H626" s="49"/>
    </row>
    <row r="627" spans="8:8" ht="15">
      <c r="H627" s="49"/>
    </row>
    <row r="628" spans="8:8" ht="15">
      <c r="H628" s="49"/>
    </row>
    <row r="629" spans="8:8" ht="15">
      <c r="H629" s="49"/>
    </row>
    <row r="630" spans="8:8" ht="15">
      <c r="H630" s="49"/>
    </row>
    <row r="631" spans="8:8" ht="15">
      <c r="H631" s="49"/>
    </row>
    <row r="632" spans="8:8" ht="15">
      <c r="H632" s="49"/>
    </row>
    <row r="633" spans="8:8" ht="15">
      <c r="H633" s="49"/>
    </row>
    <row r="634" spans="8:8" ht="15">
      <c r="H634" s="49"/>
    </row>
    <row r="635" spans="8:8" ht="15">
      <c r="H635" s="49"/>
    </row>
    <row r="636" spans="8:8" ht="15">
      <c r="H636" s="49"/>
    </row>
    <row r="637" spans="8:8" ht="15">
      <c r="H637" s="49"/>
    </row>
    <row r="638" spans="8:8" ht="15">
      <c r="H638" s="49"/>
    </row>
    <row r="639" spans="8:8" ht="15">
      <c r="H639" s="49"/>
    </row>
    <row r="640" spans="8:8" ht="15">
      <c r="H640" s="49"/>
    </row>
    <row r="641" spans="8:8" ht="15">
      <c r="H641" s="49"/>
    </row>
    <row r="642" spans="8:8" ht="15">
      <c r="H642" s="49"/>
    </row>
    <row r="643" spans="8:8" ht="15">
      <c r="H643" s="49"/>
    </row>
    <row r="644" spans="8:8" ht="15">
      <c r="H644" s="49"/>
    </row>
    <row r="645" spans="8:8" ht="15">
      <c r="H645" s="49"/>
    </row>
    <row r="646" spans="8:8" ht="15">
      <c r="H646" s="49"/>
    </row>
    <row r="647" spans="8:8" ht="15">
      <c r="H647" s="49"/>
    </row>
    <row r="648" spans="8:8" ht="15">
      <c r="H648" s="49"/>
    </row>
    <row r="649" spans="8:8" ht="15">
      <c r="H649" s="49"/>
    </row>
    <row r="650" spans="8:8" ht="15">
      <c r="H650" s="49"/>
    </row>
    <row r="651" spans="8:8" ht="15">
      <c r="H651" s="49"/>
    </row>
    <row r="652" spans="8:8" ht="15">
      <c r="H652" s="49"/>
    </row>
    <row r="653" spans="8:8" ht="15">
      <c r="H653" s="49"/>
    </row>
    <row r="654" spans="8:8" ht="15">
      <c r="H654" s="49"/>
    </row>
    <row r="655" spans="8:8" ht="15">
      <c r="H655" s="49"/>
    </row>
    <row r="656" spans="8:8" ht="15">
      <c r="H656" s="49"/>
    </row>
    <row r="657" spans="8:8" ht="15">
      <c r="H657" s="49"/>
    </row>
    <row r="658" spans="8:8" ht="15">
      <c r="H658" s="49"/>
    </row>
    <row r="659" spans="8:8" ht="15">
      <c r="H659" s="49"/>
    </row>
    <row r="660" spans="8:8" ht="15">
      <c r="H660" s="49"/>
    </row>
    <row r="661" spans="8:8" ht="15">
      <c r="H661" s="49"/>
    </row>
    <row r="662" spans="8:8" ht="15">
      <c r="H662" s="49"/>
    </row>
    <row r="663" spans="8:8" ht="15">
      <c r="H663" s="49"/>
    </row>
    <row r="664" spans="8:8" ht="15">
      <c r="H664" s="49"/>
    </row>
    <row r="665" spans="8:8" ht="15">
      <c r="H665" s="49"/>
    </row>
    <row r="666" spans="8:8" ht="15">
      <c r="H666" s="49"/>
    </row>
    <row r="667" spans="8:8" ht="15">
      <c r="H667" s="49"/>
    </row>
    <row r="668" spans="8:8" ht="15">
      <c r="H668" s="49"/>
    </row>
    <row r="669" spans="8:8" ht="15">
      <c r="H669" s="49"/>
    </row>
    <row r="670" spans="8:8" ht="15">
      <c r="H670" s="49"/>
    </row>
    <row r="671" spans="8:8" ht="15">
      <c r="H671" s="49"/>
    </row>
    <row r="672" spans="8:8" ht="15">
      <c r="H672" s="49"/>
    </row>
    <row r="673" spans="8:8" ht="15">
      <c r="H673" s="49"/>
    </row>
    <row r="674" spans="8:8" ht="15">
      <c r="H674" s="49"/>
    </row>
    <row r="675" spans="8:8" ht="15">
      <c r="H675" s="49"/>
    </row>
    <row r="676" spans="8:8" ht="15">
      <c r="H676" s="49"/>
    </row>
    <row r="677" spans="8:8" ht="15">
      <c r="H677" s="49"/>
    </row>
    <row r="678" spans="8:8" ht="15">
      <c r="H678" s="49"/>
    </row>
    <row r="679" spans="8:8" ht="15">
      <c r="H679" s="49"/>
    </row>
    <row r="680" spans="8:8" ht="15">
      <c r="H680" s="49"/>
    </row>
    <row r="681" spans="8:8" ht="15">
      <c r="H681" s="49"/>
    </row>
    <row r="682" spans="8:8" ht="15">
      <c r="H682" s="49"/>
    </row>
    <row r="683" spans="8:8" ht="15">
      <c r="H683" s="49"/>
    </row>
    <row r="684" spans="8:8" ht="15">
      <c r="H684" s="49"/>
    </row>
    <row r="685" spans="8:8" ht="15">
      <c r="H685" s="49"/>
    </row>
    <row r="686" spans="8:8" ht="15">
      <c r="H686" s="49"/>
    </row>
    <row r="687" spans="8:8" ht="15">
      <c r="H687" s="49"/>
    </row>
    <row r="688" spans="8:8" ht="15">
      <c r="H688" s="49"/>
    </row>
    <row r="689" spans="8:8" ht="15">
      <c r="H689" s="49"/>
    </row>
    <row r="690" spans="8:8" ht="15">
      <c r="H690" s="49"/>
    </row>
    <row r="691" spans="8:8" ht="15">
      <c r="H691" s="49"/>
    </row>
    <row r="692" spans="8:8" ht="15">
      <c r="H692" s="49"/>
    </row>
    <row r="693" spans="8:8" ht="15">
      <c r="H693" s="49"/>
    </row>
    <row r="694" spans="8:8" ht="15">
      <c r="H694" s="49"/>
    </row>
    <row r="695" spans="8:8" ht="15">
      <c r="H695" s="49"/>
    </row>
    <row r="696" spans="8:8" ht="15">
      <c r="H696" s="49"/>
    </row>
    <row r="697" spans="8:8" ht="15">
      <c r="H697" s="49"/>
    </row>
    <row r="698" spans="8:8" ht="15">
      <c r="H698" s="49"/>
    </row>
    <row r="699" spans="8:8" ht="15">
      <c r="H699" s="49"/>
    </row>
    <row r="700" spans="8:8" ht="15">
      <c r="H700" s="49"/>
    </row>
    <row r="701" spans="8:8" ht="15">
      <c r="H701" s="49"/>
    </row>
    <row r="702" spans="8:8" ht="15">
      <c r="H702" s="49"/>
    </row>
    <row r="703" spans="8:8" ht="15">
      <c r="H703" s="49"/>
    </row>
    <row r="704" spans="8:8" ht="15">
      <c r="H704" s="49"/>
    </row>
    <row r="705" spans="8:8" ht="15">
      <c r="H705" s="49"/>
    </row>
    <row r="706" spans="8:8" ht="15">
      <c r="H706" s="49"/>
    </row>
    <row r="707" spans="8:8" ht="15">
      <c r="H707" s="49"/>
    </row>
    <row r="708" spans="8:8" ht="15">
      <c r="H708" s="49"/>
    </row>
    <row r="709" spans="8:8" ht="15">
      <c r="H709" s="49"/>
    </row>
    <row r="710" spans="8:8" ht="15">
      <c r="H710" s="49"/>
    </row>
    <row r="711" spans="8:8" ht="15">
      <c r="H711" s="49"/>
    </row>
    <row r="712" spans="8:8" ht="15">
      <c r="H712" s="49"/>
    </row>
    <row r="713" spans="8:8" ht="15">
      <c r="H713" s="49"/>
    </row>
    <row r="714" spans="8:8" ht="15">
      <c r="H714" s="49"/>
    </row>
    <row r="715" spans="8:8" ht="15">
      <c r="H715" s="49"/>
    </row>
    <row r="716" spans="8:8" ht="15">
      <c r="H716" s="49"/>
    </row>
    <row r="717" spans="8:8" ht="15">
      <c r="H717" s="49"/>
    </row>
    <row r="718" spans="8:8" ht="15">
      <c r="H718" s="49"/>
    </row>
    <row r="719" spans="8:8" ht="15">
      <c r="H719" s="49"/>
    </row>
    <row r="720" spans="8:8" ht="15">
      <c r="H720" s="49"/>
    </row>
    <row r="721" spans="8:8" ht="15">
      <c r="H721" s="49"/>
    </row>
    <row r="722" spans="8:8" ht="15">
      <c r="H722" s="49"/>
    </row>
    <row r="723" spans="8:8" ht="15">
      <c r="H723" s="49"/>
    </row>
    <row r="724" spans="8:8" ht="15">
      <c r="H724" s="49"/>
    </row>
    <row r="725" spans="8:8" ht="15">
      <c r="H725" s="49"/>
    </row>
    <row r="726" spans="8:8" ht="15">
      <c r="H726" s="49"/>
    </row>
    <row r="727" spans="8:8" ht="15">
      <c r="H727" s="49"/>
    </row>
    <row r="728" spans="8:8" ht="15">
      <c r="H728" s="49"/>
    </row>
    <row r="729" spans="8:8" ht="15">
      <c r="H729" s="49"/>
    </row>
    <row r="730" spans="8:8" ht="15">
      <c r="H730" s="49"/>
    </row>
    <row r="731" spans="8:8" ht="15">
      <c r="H731" s="49"/>
    </row>
    <row r="732" spans="8:8" ht="15">
      <c r="H732" s="49"/>
    </row>
    <row r="733" spans="8:8" ht="15">
      <c r="H733" s="49"/>
    </row>
    <row r="734" spans="8:8" ht="15">
      <c r="H734" s="49"/>
    </row>
    <row r="735" spans="8:8" ht="15">
      <c r="H735" s="49"/>
    </row>
    <row r="736" spans="8:8" ht="15">
      <c r="H736" s="49"/>
    </row>
    <row r="737" spans="8:8" ht="15">
      <c r="H737" s="49"/>
    </row>
    <row r="738" spans="8:8" ht="15">
      <c r="H738" s="49"/>
    </row>
    <row r="739" spans="8:8" ht="15">
      <c r="H739" s="49"/>
    </row>
    <row r="740" spans="8:8" ht="15">
      <c r="H740" s="49"/>
    </row>
    <row r="741" spans="8:8" ht="15">
      <c r="H741" s="49"/>
    </row>
    <row r="742" spans="8:8" ht="15">
      <c r="H742" s="49"/>
    </row>
    <row r="743" spans="8:8" ht="15">
      <c r="H743" s="49"/>
    </row>
    <row r="744" spans="8:8" ht="15">
      <c r="H744" s="49"/>
    </row>
    <row r="745" spans="8:8" ht="15">
      <c r="H745" s="49"/>
    </row>
    <row r="746" spans="8:8" ht="15">
      <c r="H746" s="49"/>
    </row>
    <row r="747" spans="8:8" ht="15">
      <c r="H747" s="49"/>
    </row>
    <row r="748" spans="8:8" ht="15">
      <c r="H748" s="49"/>
    </row>
    <row r="749" spans="8:8" ht="15">
      <c r="H749" s="49"/>
    </row>
    <row r="750" spans="8:8" ht="15">
      <c r="H750" s="49"/>
    </row>
    <row r="751" spans="8:8" ht="15">
      <c r="H751" s="49"/>
    </row>
    <row r="752" spans="8:8" ht="15">
      <c r="H752" s="49"/>
    </row>
    <row r="753" spans="8:8" ht="15">
      <c r="H753" s="49"/>
    </row>
    <row r="754" spans="8:8" ht="15">
      <c r="H754" s="49"/>
    </row>
    <row r="755" spans="8:8" ht="15">
      <c r="H755" s="49"/>
    </row>
    <row r="756" spans="8:8" ht="15">
      <c r="H756" s="49"/>
    </row>
    <row r="757" spans="8:8" ht="15">
      <c r="H757" s="49"/>
    </row>
    <row r="758" spans="8:8" ht="15">
      <c r="H758" s="49"/>
    </row>
    <row r="759" spans="8:8" ht="15">
      <c r="H759" s="49"/>
    </row>
    <row r="760" spans="8:8" ht="15">
      <c r="H760" s="49"/>
    </row>
    <row r="761" spans="8:8" ht="15">
      <c r="H761" s="49"/>
    </row>
    <row r="762" spans="8:8" ht="15">
      <c r="H762" s="49"/>
    </row>
    <row r="763" spans="8:8" ht="15">
      <c r="H763" s="49"/>
    </row>
    <row r="764" spans="8:8" ht="15">
      <c r="H764" s="49"/>
    </row>
    <row r="765" spans="8:8" ht="15">
      <c r="H765" s="49"/>
    </row>
    <row r="766" spans="8:8" ht="15">
      <c r="H766" s="49"/>
    </row>
    <row r="767" spans="8:8" ht="15">
      <c r="H767" s="49"/>
    </row>
    <row r="768" spans="8:8" ht="15">
      <c r="H768" s="49"/>
    </row>
    <row r="769" spans="8:8" ht="15">
      <c r="H769" s="49"/>
    </row>
    <row r="770" spans="8:8" ht="15">
      <c r="H770" s="49"/>
    </row>
    <row r="771" spans="8:8" ht="15">
      <c r="H771" s="49"/>
    </row>
    <row r="772" spans="8:8" ht="15">
      <c r="H772" s="49"/>
    </row>
    <row r="773" spans="8:8" ht="15">
      <c r="H773" s="49"/>
    </row>
    <row r="774" spans="8:8" ht="15">
      <c r="H774" s="49"/>
    </row>
    <row r="775" spans="8:8" ht="15">
      <c r="H775" s="49"/>
    </row>
    <row r="776" spans="8:8" ht="15">
      <c r="H776" s="49"/>
    </row>
    <row r="777" spans="8:8" ht="15">
      <c r="H777" s="49"/>
    </row>
    <row r="778" spans="8:8" ht="15">
      <c r="H778" s="49"/>
    </row>
    <row r="779" spans="8:8" ht="15">
      <c r="H779" s="49"/>
    </row>
    <row r="780" spans="8:8" ht="15">
      <c r="H780" s="49"/>
    </row>
    <row r="781" spans="8:8" ht="15">
      <c r="H781" s="49"/>
    </row>
    <row r="782" spans="8:8" ht="15">
      <c r="H782" s="49"/>
    </row>
    <row r="783" spans="8:8" ht="15">
      <c r="H783" s="49"/>
    </row>
    <row r="784" spans="8:8" ht="15">
      <c r="H784" s="49"/>
    </row>
    <row r="785" spans="8:8" ht="15">
      <c r="H785" s="49"/>
    </row>
    <row r="786" spans="8:8" ht="15">
      <c r="H786" s="49"/>
    </row>
    <row r="787" spans="8:8" ht="15">
      <c r="H787" s="49"/>
    </row>
    <row r="788" spans="8:8" ht="15">
      <c r="H788" s="49"/>
    </row>
    <row r="789" spans="8:8" ht="15">
      <c r="H789" s="49"/>
    </row>
    <row r="790" spans="8:8" ht="15">
      <c r="H790" s="49"/>
    </row>
    <row r="791" spans="8:8" ht="15">
      <c r="H791" s="49"/>
    </row>
    <row r="792" spans="8:8" ht="15">
      <c r="H792" s="49"/>
    </row>
    <row r="793" spans="8:8" ht="15">
      <c r="H793" s="49"/>
    </row>
    <row r="794" spans="8:8" ht="15">
      <c r="H794" s="49"/>
    </row>
    <row r="795" spans="8:8" ht="15">
      <c r="H795" s="49"/>
    </row>
    <row r="796" spans="8:8" ht="15">
      <c r="H796" s="49"/>
    </row>
    <row r="797" spans="8:8" ht="15">
      <c r="H797" s="49"/>
    </row>
    <row r="798" spans="8:8" ht="15">
      <c r="H798" s="49"/>
    </row>
    <row r="799" spans="8:8" ht="15">
      <c r="H799" s="49"/>
    </row>
    <row r="800" spans="8:8" ht="15">
      <c r="H800" s="49"/>
    </row>
    <row r="801" spans="8:8" ht="15">
      <c r="H801" s="49"/>
    </row>
    <row r="802" spans="8:8" ht="15">
      <c r="H802" s="49"/>
    </row>
    <row r="803" spans="8:8" ht="15">
      <c r="H803" s="49"/>
    </row>
    <row r="804" spans="8:8" ht="15">
      <c r="H804" s="49"/>
    </row>
    <row r="805" spans="8:8" ht="15">
      <c r="H805" s="49"/>
    </row>
    <row r="806" spans="8:8" ht="15">
      <c r="H806" s="49"/>
    </row>
    <row r="807" spans="8:8" ht="15">
      <c r="H807" s="49"/>
    </row>
    <row r="808" spans="8:8" ht="15">
      <c r="H808" s="49"/>
    </row>
    <row r="809" spans="8:8" ht="15">
      <c r="H809" s="49"/>
    </row>
    <row r="810" spans="8:8" ht="15">
      <c r="H810" s="49"/>
    </row>
    <row r="811" spans="8:8" ht="15">
      <c r="H811" s="49"/>
    </row>
    <row r="812" spans="8:8" ht="15">
      <c r="H812" s="49"/>
    </row>
    <row r="813" spans="8:8" ht="15">
      <c r="H813" s="49"/>
    </row>
    <row r="814" spans="8:8" ht="15">
      <c r="H814" s="49"/>
    </row>
    <row r="815" spans="8:8" ht="15">
      <c r="H815" s="49"/>
    </row>
    <row r="816" spans="8:8" ht="15">
      <c r="H816" s="49"/>
    </row>
    <row r="817" spans="8:8" ht="15">
      <c r="H817" s="49"/>
    </row>
    <row r="818" spans="8:8" ht="15">
      <c r="H818" s="49"/>
    </row>
    <row r="819" spans="8:8" ht="15">
      <c r="H819" s="49"/>
    </row>
    <row r="820" spans="8:8" ht="15">
      <c r="H820" s="49"/>
    </row>
    <row r="821" spans="8:8" ht="15">
      <c r="H821" s="49"/>
    </row>
    <row r="822" spans="8:8" ht="15">
      <c r="H822" s="49"/>
    </row>
    <row r="823" spans="8:8" ht="15">
      <c r="H823" s="49"/>
    </row>
    <row r="824" spans="8:8" ht="15">
      <c r="H824" s="49"/>
    </row>
    <row r="825" spans="8:8" ht="15">
      <c r="H825" s="49"/>
    </row>
    <row r="826" spans="8:8" ht="15">
      <c r="H826" s="49"/>
    </row>
    <row r="827" spans="8:8" ht="15">
      <c r="H827" s="49"/>
    </row>
    <row r="828" spans="8:8" ht="15">
      <c r="H828" s="49"/>
    </row>
    <row r="829" spans="8:8" ht="15">
      <c r="H829" s="49"/>
    </row>
    <row r="830" spans="8:8" ht="15">
      <c r="H830" s="49"/>
    </row>
    <row r="831" spans="8:8" ht="15">
      <c r="H831" s="49"/>
    </row>
    <row r="832" spans="8:8" ht="15">
      <c r="H832" s="49"/>
    </row>
    <row r="833" spans="8:8" ht="15">
      <c r="H833" s="49"/>
    </row>
    <row r="834" spans="8:8" ht="15">
      <c r="H834" s="49"/>
    </row>
    <row r="835" spans="8:8" ht="15">
      <c r="H835" s="49"/>
    </row>
    <row r="836" spans="8:8" ht="15">
      <c r="H836" s="49"/>
    </row>
    <row r="837" spans="8:8" ht="15">
      <c r="H837" s="49"/>
    </row>
    <row r="838" spans="8:8" ht="15">
      <c r="H838" s="49"/>
    </row>
    <row r="839" spans="8:8" ht="15">
      <c r="H839" s="49"/>
    </row>
    <row r="840" spans="8:8" ht="15">
      <c r="H840" s="49"/>
    </row>
    <row r="841" spans="8:8" ht="15">
      <c r="H841" s="49"/>
    </row>
    <row r="842" spans="8:8" ht="15">
      <c r="H842" s="49"/>
    </row>
    <row r="843" spans="8:8" ht="15">
      <c r="H843" s="49"/>
    </row>
    <row r="844" spans="8:8" ht="15">
      <c r="H844" s="49"/>
    </row>
    <row r="845" spans="8:8" ht="15">
      <c r="H845" s="49"/>
    </row>
    <row r="846" spans="8:8" ht="15">
      <c r="H846" s="49"/>
    </row>
    <row r="847" spans="8:8" ht="15">
      <c r="H847" s="49"/>
    </row>
    <row r="848" spans="8:8" ht="15">
      <c r="H848" s="49"/>
    </row>
    <row r="849" spans="8:8" ht="15">
      <c r="H849" s="49"/>
    </row>
    <row r="850" spans="8:8" ht="15">
      <c r="H850" s="49"/>
    </row>
    <row r="851" spans="8:8" ht="15">
      <c r="H851" s="49"/>
    </row>
    <row r="852" spans="8:8" ht="15">
      <c r="H852" s="49"/>
    </row>
    <row r="853" spans="8:8" ht="15">
      <c r="H853" s="49"/>
    </row>
    <row r="854" spans="8:8" ht="15">
      <c r="H854" s="49"/>
    </row>
    <row r="855" spans="8:8" ht="15">
      <c r="H855" s="49"/>
    </row>
    <row r="856" spans="8:8" ht="15">
      <c r="H856" s="49"/>
    </row>
    <row r="857" spans="8:8" ht="15">
      <c r="H857" s="49"/>
    </row>
    <row r="858" spans="8:8" ht="15">
      <c r="H858" s="49"/>
    </row>
    <row r="859" spans="8:8" ht="15">
      <c r="H859" s="49"/>
    </row>
    <row r="860" spans="8:8" ht="15">
      <c r="H860" s="49"/>
    </row>
    <row r="861" spans="8:8" ht="15">
      <c r="H861" s="49"/>
    </row>
    <row r="862" spans="8:8" ht="15">
      <c r="H862" s="49"/>
    </row>
    <row r="863" spans="8:8" ht="15">
      <c r="H863" s="49"/>
    </row>
    <row r="864" spans="8:8" ht="15">
      <c r="H864" s="49"/>
    </row>
    <row r="865" spans="8:8" ht="15">
      <c r="H865" s="49"/>
    </row>
    <row r="866" spans="8:8" ht="15">
      <c r="H866" s="49"/>
    </row>
    <row r="867" spans="8:8" ht="15">
      <c r="H867" s="49"/>
    </row>
    <row r="868" spans="8:8" ht="15">
      <c r="H868" s="49"/>
    </row>
    <row r="869" spans="8:8" ht="15">
      <c r="H869" s="49"/>
    </row>
    <row r="870" spans="8:8" ht="15">
      <c r="H870" s="49"/>
    </row>
    <row r="871" spans="8:8" ht="15">
      <c r="H871" s="49"/>
    </row>
    <row r="872" spans="8:8" ht="15">
      <c r="H872" s="49"/>
    </row>
    <row r="873" spans="8:8" ht="15">
      <c r="H873" s="49"/>
    </row>
    <row r="874" spans="8:8" ht="15">
      <c r="H874" s="49"/>
    </row>
    <row r="875" spans="8:8" ht="15">
      <c r="H875" s="49"/>
    </row>
    <row r="876" spans="8:8" ht="15">
      <c r="H876" s="49"/>
    </row>
    <row r="877" spans="8:8" ht="15">
      <c r="H877" s="49"/>
    </row>
    <row r="878" spans="8:8" ht="15">
      <c r="H878" s="49"/>
    </row>
    <row r="879" spans="8:8" ht="15">
      <c r="H879" s="49"/>
    </row>
    <row r="880" spans="8:8" ht="15">
      <c r="H880" s="49"/>
    </row>
    <row r="881" spans="8:8" ht="15">
      <c r="H881" s="49"/>
    </row>
    <row r="882" spans="8:8" ht="15">
      <c r="H882" s="49"/>
    </row>
    <row r="883" spans="8:8" ht="15">
      <c r="H883" s="49"/>
    </row>
    <row r="884" spans="8:8" ht="15">
      <c r="H884" s="49"/>
    </row>
    <row r="885" spans="8:8" ht="15">
      <c r="H885" s="49"/>
    </row>
    <row r="886" spans="8:8" ht="15">
      <c r="H886" s="49"/>
    </row>
    <row r="887" spans="8:8" ht="15">
      <c r="H887" s="49"/>
    </row>
    <row r="888" spans="8:8" ht="15">
      <c r="H888" s="49"/>
    </row>
    <row r="889" spans="8:8" ht="15">
      <c r="H889" s="49"/>
    </row>
    <row r="890" spans="8:8" ht="15">
      <c r="H890" s="49"/>
    </row>
    <row r="891" spans="8:8" ht="15">
      <c r="H891" s="49"/>
    </row>
    <row r="892" spans="8:8" ht="15">
      <c r="H892" s="49"/>
    </row>
    <row r="893" spans="8:8" ht="15">
      <c r="H893" s="49"/>
    </row>
    <row r="894" spans="8:8" ht="15">
      <c r="H894" s="49"/>
    </row>
    <row r="895" spans="8:8" ht="15">
      <c r="H895" s="49"/>
    </row>
    <row r="896" spans="8:8" ht="15">
      <c r="H896" s="49"/>
    </row>
    <row r="897" spans="8:8" ht="15">
      <c r="H897" s="49"/>
    </row>
    <row r="898" spans="8:8" ht="15">
      <c r="H898" s="49"/>
    </row>
    <row r="899" spans="8:8" ht="15">
      <c r="H899" s="49"/>
    </row>
    <row r="900" spans="8:8" ht="15">
      <c r="H900" s="49"/>
    </row>
    <row r="901" spans="8:8" ht="15">
      <c r="H901" s="49"/>
    </row>
    <row r="902" spans="8:8" ht="15">
      <c r="H902" s="49"/>
    </row>
    <row r="903" spans="8:8" ht="15">
      <c r="H903" s="49"/>
    </row>
    <row r="904" spans="8:8" ht="15">
      <c r="H904" s="49"/>
    </row>
    <row r="905" spans="8:8" ht="15">
      <c r="H905" s="49"/>
    </row>
    <row r="906" spans="8:8" ht="15">
      <c r="H906" s="49"/>
    </row>
    <row r="907" spans="8:8" ht="15">
      <c r="H907" s="49"/>
    </row>
    <row r="908" spans="8:8" ht="15">
      <c r="H908" s="49"/>
    </row>
    <row r="909" spans="8:8" ht="15">
      <c r="H909" s="49"/>
    </row>
    <row r="910" spans="8:8" ht="15">
      <c r="H910" s="49"/>
    </row>
    <row r="911" spans="8:8" ht="15">
      <c r="H911" s="49"/>
    </row>
    <row r="912" spans="8:8" ht="15">
      <c r="H912" s="49"/>
    </row>
    <row r="913" spans="8:8" ht="15">
      <c r="H913" s="49"/>
    </row>
    <row r="914" spans="8:8" ht="15">
      <c r="H914" s="49"/>
    </row>
    <row r="915" spans="8:8" ht="15">
      <c r="H915" s="49"/>
    </row>
    <row r="916" spans="8:8" ht="15">
      <c r="H916" s="49"/>
    </row>
    <row r="917" spans="8:8" ht="15">
      <c r="H917" s="49"/>
    </row>
    <row r="918" spans="8:8" ht="15">
      <c r="H918" s="49"/>
    </row>
    <row r="919" spans="8:8" ht="15">
      <c r="H919" s="49"/>
    </row>
    <row r="920" spans="8:8" ht="15">
      <c r="H920" s="49"/>
    </row>
    <row r="921" spans="8:8" ht="15">
      <c r="H921" s="49"/>
    </row>
    <row r="922" spans="8:8" ht="15">
      <c r="H922" s="49"/>
    </row>
    <row r="923" spans="8:8" ht="15">
      <c r="H923" s="49"/>
    </row>
    <row r="924" spans="8:8" ht="15">
      <c r="H924" s="49"/>
    </row>
    <row r="925" spans="8:8" ht="15">
      <c r="H925" s="49"/>
    </row>
    <row r="926" spans="8:8" ht="15">
      <c r="H926" s="49"/>
    </row>
    <row r="927" spans="8:8" ht="15">
      <c r="H927" s="49"/>
    </row>
    <row r="928" spans="8:8" ht="15">
      <c r="H928" s="49"/>
    </row>
    <row r="929" spans="8:8" ht="15">
      <c r="H929" s="49"/>
    </row>
    <row r="930" spans="8:8" ht="15">
      <c r="H930" s="49"/>
    </row>
    <row r="931" spans="8:8" ht="15">
      <c r="H931" s="49"/>
    </row>
    <row r="932" spans="8:8" ht="15">
      <c r="H932" s="49"/>
    </row>
    <row r="933" spans="8:8" ht="15">
      <c r="H933" s="49"/>
    </row>
    <row r="934" spans="8:8" ht="15">
      <c r="H934" s="49"/>
    </row>
    <row r="935" spans="8:8" ht="15">
      <c r="H935" s="49"/>
    </row>
    <row r="936" spans="8:8" ht="15">
      <c r="H936" s="49"/>
    </row>
    <row r="937" spans="8:8" ht="15">
      <c r="H937" s="49"/>
    </row>
    <row r="938" spans="8:8" ht="15">
      <c r="H938" s="49"/>
    </row>
    <row r="939" spans="8:8" ht="15">
      <c r="H939" s="49"/>
    </row>
    <row r="940" spans="8:8" ht="15">
      <c r="H940" s="49"/>
    </row>
    <row r="941" spans="8:8" ht="15">
      <c r="H941" s="49"/>
    </row>
    <row r="942" spans="8:8" ht="15">
      <c r="H942" s="49"/>
    </row>
    <row r="943" spans="8:8" ht="15">
      <c r="H943" s="49"/>
    </row>
    <row r="944" spans="8:8" ht="15">
      <c r="H944" s="49"/>
    </row>
    <row r="945" spans="8:8" ht="15">
      <c r="H945" s="49"/>
    </row>
    <row r="946" spans="8:8" ht="15">
      <c r="H946" s="49"/>
    </row>
    <row r="947" spans="8:8" ht="15">
      <c r="H947" s="49"/>
    </row>
    <row r="948" spans="8:8" ht="15">
      <c r="H948" s="49"/>
    </row>
    <row r="949" spans="8:8" ht="15">
      <c r="H949" s="49"/>
    </row>
    <row r="950" spans="8:8" ht="15">
      <c r="H950" s="49"/>
    </row>
    <row r="951" spans="8:8" ht="15">
      <c r="H951" s="49"/>
    </row>
    <row r="952" spans="8:8" ht="15">
      <c r="H952" s="49"/>
    </row>
    <row r="953" spans="8:8" ht="15">
      <c r="H953" s="49"/>
    </row>
    <row r="954" spans="8:8" ht="15">
      <c r="H954" s="49"/>
    </row>
    <row r="955" spans="8:8" ht="15">
      <c r="H955" s="49"/>
    </row>
    <row r="956" spans="8:8" ht="15">
      <c r="H956" s="49"/>
    </row>
    <row r="957" spans="8:8" ht="15">
      <c r="H957" s="49"/>
    </row>
    <row r="958" spans="8:8" ht="15">
      <c r="H958" s="49"/>
    </row>
    <row r="959" spans="8:8" ht="15">
      <c r="H959" s="49"/>
    </row>
    <row r="960" spans="8:8" ht="15">
      <c r="H960" s="49"/>
    </row>
    <row r="961" spans="8:8" ht="15">
      <c r="H961" s="49"/>
    </row>
    <row r="962" spans="8:8" ht="15">
      <c r="H962" s="49"/>
    </row>
    <row r="963" spans="8:8" ht="15">
      <c r="H963" s="49"/>
    </row>
    <row r="964" spans="8:8" ht="15">
      <c r="H964" s="49"/>
    </row>
    <row r="965" spans="8:8" ht="15">
      <c r="H965" s="49"/>
    </row>
    <row r="966" spans="8:8" ht="15">
      <c r="H966" s="49"/>
    </row>
    <row r="967" spans="8:8" ht="15">
      <c r="H967" s="49"/>
    </row>
    <row r="968" spans="8:8" ht="15">
      <c r="H968" s="49"/>
    </row>
    <row r="969" spans="8:8" ht="15">
      <c r="H969" s="49"/>
    </row>
    <row r="970" spans="8:8" ht="15">
      <c r="H970" s="49"/>
    </row>
    <row r="971" spans="8:8" ht="15">
      <c r="H971" s="49"/>
    </row>
    <row r="972" spans="8:8" ht="15">
      <c r="H972" s="49"/>
    </row>
    <row r="973" spans="8:8" ht="15">
      <c r="H973" s="49"/>
    </row>
    <row r="974" spans="8:8" ht="15">
      <c r="H974" s="49"/>
    </row>
    <row r="975" spans="8:8" ht="15">
      <c r="H975" s="49"/>
    </row>
    <row r="976" spans="8:8" ht="15">
      <c r="H976" s="49"/>
    </row>
    <row r="977" spans="8:8" ht="15">
      <c r="H977" s="49"/>
    </row>
    <row r="978" spans="8:8" ht="15">
      <c r="H978" s="49"/>
    </row>
    <row r="979" spans="8:8" ht="15">
      <c r="H979" s="49"/>
    </row>
    <row r="980" spans="8:8" ht="15">
      <c r="H980" s="49"/>
    </row>
    <row r="981" spans="8:8" ht="15">
      <c r="H981" s="49"/>
    </row>
    <row r="982" spans="8:8" ht="15">
      <c r="H982" s="49"/>
    </row>
    <row r="983" spans="8:8" ht="15">
      <c r="H983" s="49"/>
    </row>
    <row r="984" spans="8:8" ht="15">
      <c r="H984" s="49"/>
    </row>
    <row r="985" spans="8:8" ht="15">
      <c r="H985" s="49"/>
    </row>
    <row r="986" spans="8:8" ht="15">
      <c r="H986" s="49"/>
    </row>
    <row r="987" spans="8:8" ht="15">
      <c r="H987" s="49"/>
    </row>
    <row r="988" spans="8:8" ht="15">
      <c r="H988" s="49"/>
    </row>
    <row r="989" spans="8:8" ht="15">
      <c r="H989" s="49"/>
    </row>
    <row r="990" spans="8:8" ht="15">
      <c r="H990" s="49"/>
    </row>
    <row r="991" spans="8:8" ht="15">
      <c r="H991" s="49"/>
    </row>
    <row r="992" spans="8:8" ht="15">
      <c r="H992" s="49"/>
    </row>
    <row r="993" spans="8:8" ht="15">
      <c r="H993" s="49"/>
    </row>
    <row r="994" spans="8:8" ht="15">
      <c r="H994" s="49"/>
    </row>
    <row r="995" spans="8:8" ht="15">
      <c r="H995" s="49"/>
    </row>
    <row r="996" spans="8:8" ht="15">
      <c r="H996" s="49"/>
    </row>
    <row r="997" spans="8:8" ht="15">
      <c r="H997" s="49"/>
    </row>
    <row r="998" spans="8:8" ht="15">
      <c r="H998" s="49"/>
    </row>
    <row r="999" spans="8:8" ht="15">
      <c r="H999" s="49"/>
    </row>
    <row r="1000" spans="8:8" ht="15">
      <c r="H1000" s="49"/>
    </row>
    <row r="1001" spans="8:8" ht="15">
      <c r="H1001" s="49"/>
    </row>
    <row r="1002" spans="8:8" ht="15">
      <c r="H1002" s="49"/>
    </row>
    <row r="1003" spans="8:8" ht="15">
      <c r="H1003" s="49"/>
    </row>
  </sheetData>
  <sheetProtection formatCells="0" formatColumns="0" formatRows="0" sort="0" autoFilter="0" pivotTables="0"/>
  <autoFilter ref="G3:H39"/>
  <mergeCells count="6">
    <mergeCell ref="AE2:AH2"/>
    <mergeCell ref="B2:H2"/>
    <mergeCell ref="J2:N2"/>
    <mergeCell ref="P2:S2"/>
    <mergeCell ref="U2:X2"/>
    <mergeCell ref="Z2:A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StudySetting-Experiment</vt:lpstr>
      <vt:lpstr>StudySetting-Site Services</vt:lpstr>
      <vt:lpstr>StudySetting-Style Guide</vt:lpstr>
      <vt:lpstr>StudySetting-Site Obstacles </vt:lpstr>
      <vt:lpstr>StudySetting-Site Tasks</vt:lpstr>
      <vt:lpstr>Model - UX Evaluation</vt:lpstr>
      <vt:lpstr>StudySetting-APP Functionality</vt:lpstr>
      <vt:lpstr>Discussion-Experiment Task ID</vt:lpstr>
      <vt:lpstr>Discussion-Summary-v2</vt:lpstr>
      <vt:lpstr>Discussion-Usability Data-v2</vt:lpstr>
      <vt:lpstr>Discussion-Affect data-v2</vt:lpstr>
      <vt:lpstr>Discussion-User value-v2</vt:lpstr>
      <vt:lpstr>Discussion-UX Evaluation-v2</vt:lpstr>
      <vt:lpstr>User Satisfaction - UXAPP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van Erven</cp:lastModifiedBy>
  <dcterms:modified xsi:type="dcterms:W3CDTF">2024-03-22T00:46:14Z</dcterms:modified>
</cp:coreProperties>
</file>