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-08\Desktop\"/>
    </mc:Choice>
  </mc:AlternateContent>
  <xr:revisionPtr revIDLastSave="0" documentId="13_ncr:1_{F7C1086B-C63A-41A7-BEFA-43836AA3AC71}" xr6:coauthVersionLast="47" xr6:coauthVersionMax="47" xr10:uidLastSave="{00000000-0000-0000-0000-000000000000}"/>
  <bookViews>
    <workbookView xWindow="-120" yWindow="-120" windowWidth="29040" windowHeight="15840" xr2:uid="{9C9ACD3F-1655-4F3E-A708-4E55B85789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L26" i="1"/>
  <c r="K26" i="1"/>
  <c r="J26" i="1"/>
  <c r="I26" i="1"/>
  <c r="I27" i="1"/>
  <c r="I28" i="1"/>
  <c r="I29" i="1"/>
  <c r="I30" i="1"/>
  <c r="I31" i="1"/>
  <c r="I25" i="1"/>
  <c r="J25" i="1" s="1"/>
  <c r="L25" i="1" s="1"/>
  <c r="K25" i="1"/>
  <c r="I33" i="1"/>
  <c r="L18" i="1"/>
  <c r="K18" i="1"/>
  <c r="I18" i="1"/>
  <c r="J11" i="1"/>
  <c r="J12" i="1"/>
  <c r="J13" i="1"/>
  <c r="J14" i="1"/>
  <c r="J15" i="1"/>
  <c r="J16" i="1"/>
  <c r="K12" i="1"/>
  <c r="L12" i="1" s="1"/>
  <c r="K11" i="1"/>
  <c r="L11" i="1"/>
  <c r="L10" i="1"/>
  <c r="J10" i="1"/>
  <c r="I19" i="1"/>
  <c r="I13" i="1" s="1"/>
  <c r="D17" i="1"/>
  <c r="E12" i="1"/>
  <c r="E13" i="1"/>
  <c r="E14" i="1"/>
  <c r="E15" i="1"/>
  <c r="C15" i="1" s="1"/>
  <c r="E16" i="1"/>
  <c r="E17" i="1"/>
  <c r="E11" i="1"/>
  <c r="C11" i="1" s="1"/>
  <c r="C16" i="1" s="1"/>
  <c r="C14" i="1"/>
  <c r="F11" i="1"/>
  <c r="F12" i="1" s="1"/>
  <c r="F13" i="1" s="1"/>
  <c r="F14" i="1" s="1"/>
  <c r="F15" i="1" s="1"/>
  <c r="F16" i="1" s="1"/>
  <c r="C12" i="1"/>
  <c r="C17" i="1" s="1"/>
  <c r="C13" i="1"/>
  <c r="C10" i="1"/>
  <c r="K27" i="1" l="1"/>
  <c r="K13" i="1"/>
  <c r="L13" i="1" s="1"/>
  <c r="I10" i="1"/>
  <c r="I12" i="1"/>
  <c r="I15" i="1"/>
  <c r="I11" i="1"/>
  <c r="I14" i="1"/>
  <c r="I16" i="1"/>
  <c r="F17" i="1"/>
  <c r="J27" i="1" l="1"/>
  <c r="L27" i="1" s="1"/>
  <c r="K14" i="1"/>
  <c r="L14" i="1" s="1"/>
  <c r="K15" i="1" l="1"/>
  <c r="L15" i="1" s="1"/>
  <c r="K28" i="1" l="1"/>
  <c r="K16" i="1"/>
  <c r="L16" i="1" s="1"/>
  <c r="J28" i="1" l="1"/>
  <c r="L28" i="1" l="1"/>
  <c r="K29" i="1" l="1"/>
  <c r="J29" i="1" s="1"/>
  <c r="L29" i="1" l="1"/>
  <c r="K30" i="1" l="1"/>
  <c r="J30" i="1" s="1"/>
  <c r="L30" i="1" l="1"/>
  <c r="K31" i="1" l="1"/>
  <c r="J31" i="1" s="1"/>
  <c r="L31" i="1" s="1"/>
</calcChain>
</file>

<file path=xl/sharedStrings.xml><?xml version="1.0" encoding="utf-8"?>
<sst xmlns="http://schemas.openxmlformats.org/spreadsheetml/2006/main" count="33" uniqueCount="22">
  <si>
    <t>Sistema de amortizacion de americano puro</t>
  </si>
  <si>
    <t>Dacos</t>
  </si>
  <si>
    <t>C_o</t>
  </si>
  <si>
    <t>i</t>
  </si>
  <si>
    <t>n</t>
  </si>
  <si>
    <t>Años</t>
  </si>
  <si>
    <t>Cuota</t>
  </si>
  <si>
    <t>Abono</t>
  </si>
  <si>
    <t>Interes</t>
  </si>
  <si>
    <t>Saldo insoluto</t>
  </si>
  <si>
    <t>Cuota de ahorro</t>
  </si>
  <si>
    <t>Deposito</t>
  </si>
  <si>
    <t>Interes gando</t>
  </si>
  <si>
    <t>Dinero acumulado</t>
  </si>
  <si>
    <t>cuota de fondo</t>
  </si>
  <si>
    <t>Tasa de ahorro</t>
  </si>
  <si>
    <t>Sistema Americano con amortizacion</t>
  </si>
  <si>
    <t>Sistema Americano puro</t>
  </si>
  <si>
    <t>Total</t>
  </si>
  <si>
    <t>Interes total</t>
  </si>
  <si>
    <t>Sistema de amortizacion de americano frances</t>
  </si>
  <si>
    <t xml:space="preserve">Cuota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</si>
</sst>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C$&quot;#,##0.00;[Red]\-&quot;C$&quot;#,##0.00"/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8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8" fontId="1" fillId="0" borderId="0" xfId="0" applyNumberFormat="1" applyFont="1" applyAlignment="1">
      <alignment horizontal="center"/>
    </xf>
    <xf numFmtId="0" fontId="0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DA0F-AFAB-4D0E-B0B2-FA2004198951}">
  <dimension ref="B3:L40"/>
  <sheetViews>
    <sheetView tabSelected="1" topLeftCell="A10" workbookViewId="0">
      <selection activeCell="J40" sqref="J40"/>
    </sheetView>
  </sheetViews>
  <sheetFormatPr baseColWidth="10" defaultRowHeight="15" x14ac:dyDescent="0.25"/>
  <cols>
    <col min="6" max="6" width="17" customWidth="1"/>
    <col min="8" max="8" width="20" customWidth="1"/>
    <col min="9" max="9" width="20.7109375" customWidth="1"/>
    <col min="11" max="11" width="15.85546875" customWidth="1"/>
    <col min="12" max="12" width="27" customWidth="1"/>
  </cols>
  <sheetData>
    <row r="3" spans="2:12" x14ac:dyDescent="0.25">
      <c r="B3" s="21" t="s">
        <v>0</v>
      </c>
      <c r="C3" s="21"/>
      <c r="D3" s="21"/>
      <c r="E3" s="21"/>
      <c r="F3" s="21"/>
    </row>
    <row r="4" spans="2:12" x14ac:dyDescent="0.25">
      <c r="B4" t="s">
        <v>1</v>
      </c>
    </row>
    <row r="5" spans="2:12" x14ac:dyDescent="0.25">
      <c r="B5" t="s">
        <v>2</v>
      </c>
      <c r="C5">
        <v>45000</v>
      </c>
    </row>
    <row r="6" spans="2:12" x14ac:dyDescent="0.25">
      <c r="B6" t="s">
        <v>3</v>
      </c>
      <c r="C6">
        <v>0.15</v>
      </c>
    </row>
    <row r="7" spans="2:12" ht="15.75" thickBot="1" x14ac:dyDescent="0.3">
      <c r="B7" t="s">
        <v>4</v>
      </c>
      <c r="C7">
        <v>7</v>
      </c>
    </row>
    <row r="8" spans="2:12" ht="15.75" thickBot="1" x14ac:dyDescent="0.3">
      <c r="B8" s="20" t="s">
        <v>17</v>
      </c>
      <c r="C8" s="20"/>
      <c r="D8" s="20"/>
      <c r="E8" s="20"/>
      <c r="F8" s="20"/>
      <c r="H8" s="23" t="s">
        <v>16</v>
      </c>
      <c r="I8" s="24"/>
      <c r="J8" s="24"/>
      <c r="K8" s="24"/>
      <c r="L8" s="25"/>
    </row>
    <row r="9" spans="2:12" ht="15.75" thickBot="1" x14ac:dyDescent="0.3">
      <c r="B9" s="10" t="s">
        <v>5</v>
      </c>
      <c r="C9" s="11" t="s">
        <v>6</v>
      </c>
      <c r="D9" s="11" t="s">
        <v>7</v>
      </c>
      <c r="E9" s="11" t="s">
        <v>8</v>
      </c>
      <c r="F9" s="12" t="s">
        <v>9</v>
      </c>
      <c r="H9" s="10" t="s">
        <v>5</v>
      </c>
      <c r="I9" s="11" t="s">
        <v>10</v>
      </c>
      <c r="J9" s="11" t="s">
        <v>11</v>
      </c>
      <c r="K9" s="11" t="s">
        <v>12</v>
      </c>
      <c r="L9" s="12" t="s">
        <v>13</v>
      </c>
    </row>
    <row r="10" spans="2:12" x14ac:dyDescent="0.25">
      <c r="B10" s="4">
        <v>0</v>
      </c>
      <c r="C10" s="3">
        <f>D10+E10</f>
        <v>0</v>
      </c>
      <c r="D10" s="2">
        <v>0</v>
      </c>
      <c r="E10" s="3">
        <v>0</v>
      </c>
      <c r="F10" s="5">
        <v>45000</v>
      </c>
      <c r="H10" s="4">
        <v>0</v>
      </c>
      <c r="I10" s="13">
        <f>$I$19</f>
        <v>5526.8918300776822</v>
      </c>
      <c r="J10" s="14">
        <f>I10</f>
        <v>5526.8918300776822</v>
      </c>
      <c r="K10" s="13">
        <v>0</v>
      </c>
      <c r="L10" s="15">
        <f>K10+J10</f>
        <v>5526.8918300776822</v>
      </c>
    </row>
    <row r="11" spans="2:12" x14ac:dyDescent="0.25">
      <c r="B11" s="4">
        <v>1</v>
      </c>
      <c r="C11" s="3">
        <f t="shared" ref="C11:C17" si="0">D11+E11</f>
        <v>6750</v>
      </c>
      <c r="D11" s="2">
        <v>0</v>
      </c>
      <c r="E11" s="2">
        <f>$F$10*$C$6</f>
        <v>6750</v>
      </c>
      <c r="F11" s="5">
        <f>F10-D11</f>
        <v>45000</v>
      </c>
      <c r="H11" s="4">
        <v>1</v>
      </c>
      <c r="I11" s="13">
        <f t="shared" ref="I11:I15" si="1">$I$19</f>
        <v>5526.8918300776822</v>
      </c>
      <c r="J11" s="14">
        <f t="shared" ref="J11:J16" si="2">I11</f>
        <v>5526.8918300776822</v>
      </c>
      <c r="K11" s="14">
        <f>L10*$I$20</f>
        <v>276.34459150388415</v>
      </c>
      <c r="L11" s="15">
        <f>L10+K11+J11</f>
        <v>11330.128251659247</v>
      </c>
    </row>
    <row r="12" spans="2:12" x14ac:dyDescent="0.25">
      <c r="B12" s="4">
        <v>2</v>
      </c>
      <c r="C12" s="3">
        <f t="shared" si="0"/>
        <v>6750</v>
      </c>
      <c r="D12" s="2">
        <v>0</v>
      </c>
      <c r="E12" s="2">
        <f t="shared" ref="E12:E17" si="3">$F$10*$C$6</f>
        <v>6750</v>
      </c>
      <c r="F12" s="5">
        <f t="shared" ref="F12:F17" si="4">F11-D12</f>
        <v>45000</v>
      </c>
      <c r="H12" s="4">
        <v>2</v>
      </c>
      <c r="I12" s="13">
        <f t="shared" si="1"/>
        <v>5526.8918300776822</v>
      </c>
      <c r="J12" s="14">
        <f t="shared" si="2"/>
        <v>5526.8918300776822</v>
      </c>
      <c r="K12" s="14">
        <f>L11*$I$20</f>
        <v>566.50641258296241</v>
      </c>
      <c r="L12" s="15">
        <f t="shared" ref="L12:L16" si="5">L11+K12+J12</f>
        <v>17423.526494319893</v>
      </c>
    </row>
    <row r="13" spans="2:12" x14ac:dyDescent="0.25">
      <c r="B13" s="4">
        <v>3</v>
      </c>
      <c r="C13" s="3">
        <f t="shared" si="0"/>
        <v>6750</v>
      </c>
      <c r="D13" s="2">
        <v>0</v>
      </c>
      <c r="E13" s="2">
        <f t="shared" si="3"/>
        <v>6750</v>
      </c>
      <c r="F13" s="5">
        <f t="shared" si="4"/>
        <v>45000</v>
      </c>
      <c r="H13" s="4">
        <v>3</v>
      </c>
      <c r="I13" s="13">
        <f t="shared" si="1"/>
        <v>5526.8918300776822</v>
      </c>
      <c r="J13" s="14">
        <f t="shared" si="2"/>
        <v>5526.8918300776822</v>
      </c>
      <c r="K13" s="14">
        <f>L12*$I$20</f>
        <v>871.17632471599472</v>
      </c>
      <c r="L13" s="15">
        <f t="shared" si="5"/>
        <v>23821.594649113569</v>
      </c>
    </row>
    <row r="14" spans="2:12" x14ac:dyDescent="0.25">
      <c r="B14" s="4">
        <v>4</v>
      </c>
      <c r="C14" s="3">
        <f t="shared" si="0"/>
        <v>6750</v>
      </c>
      <c r="D14" s="2">
        <v>0</v>
      </c>
      <c r="E14" s="2">
        <f t="shared" si="3"/>
        <v>6750</v>
      </c>
      <c r="F14" s="5">
        <f t="shared" si="4"/>
        <v>45000</v>
      </c>
      <c r="H14" s="4">
        <v>4</v>
      </c>
      <c r="I14" s="13">
        <f t="shared" si="1"/>
        <v>5526.8918300776822</v>
      </c>
      <c r="J14" s="14">
        <f t="shared" si="2"/>
        <v>5526.8918300776822</v>
      </c>
      <c r="K14" s="14">
        <f t="shared" ref="K14:K16" si="6">L13*$I$20</f>
        <v>1191.0797324556786</v>
      </c>
      <c r="L14" s="15">
        <f t="shared" si="5"/>
        <v>30539.566211646928</v>
      </c>
    </row>
    <row r="15" spans="2:12" x14ac:dyDescent="0.25">
      <c r="B15" s="4">
        <v>5</v>
      </c>
      <c r="C15" s="3">
        <f t="shared" si="0"/>
        <v>6750</v>
      </c>
      <c r="D15" s="2">
        <v>0</v>
      </c>
      <c r="E15" s="2">
        <f t="shared" si="3"/>
        <v>6750</v>
      </c>
      <c r="F15" s="5">
        <f t="shared" si="4"/>
        <v>45000</v>
      </c>
      <c r="H15" s="4">
        <v>5</v>
      </c>
      <c r="I15" s="13">
        <f t="shared" si="1"/>
        <v>5526.8918300776822</v>
      </c>
      <c r="J15" s="14">
        <f t="shared" si="2"/>
        <v>5526.8918300776822</v>
      </c>
      <c r="K15" s="14">
        <f t="shared" si="6"/>
        <v>1526.9783105823465</v>
      </c>
      <c r="L15" s="15">
        <f t="shared" si="5"/>
        <v>37593.436352306962</v>
      </c>
    </row>
    <row r="16" spans="2:12" x14ac:dyDescent="0.25">
      <c r="B16" s="4">
        <v>6</v>
      </c>
      <c r="C16" s="3">
        <f t="shared" si="0"/>
        <v>6750</v>
      </c>
      <c r="D16" s="2">
        <v>0</v>
      </c>
      <c r="E16" s="2">
        <f t="shared" si="3"/>
        <v>6750</v>
      </c>
      <c r="F16" s="5">
        <f t="shared" si="4"/>
        <v>45000</v>
      </c>
      <c r="H16" s="4">
        <v>6</v>
      </c>
      <c r="I16" s="13">
        <f>I19</f>
        <v>5526.8918300776822</v>
      </c>
      <c r="J16" s="14">
        <f t="shared" si="2"/>
        <v>5526.8918300776822</v>
      </c>
      <c r="K16" s="14">
        <f t="shared" si="6"/>
        <v>1879.6718176153481</v>
      </c>
      <c r="L16" s="15">
        <f t="shared" si="5"/>
        <v>45000</v>
      </c>
    </row>
    <row r="17" spans="2:12" ht="15.75" thickBot="1" x14ac:dyDescent="0.3">
      <c r="B17" s="6">
        <v>7</v>
      </c>
      <c r="C17" s="7">
        <f t="shared" si="0"/>
        <v>51750</v>
      </c>
      <c r="D17" s="8">
        <f>C5</f>
        <v>45000</v>
      </c>
      <c r="E17" s="8">
        <f t="shared" si="3"/>
        <v>6750</v>
      </c>
      <c r="F17" s="9">
        <f t="shared" si="4"/>
        <v>0</v>
      </c>
      <c r="H17" s="6">
        <v>7</v>
      </c>
      <c r="I17" s="8"/>
      <c r="J17" s="16"/>
      <c r="K17" s="16"/>
      <c r="L17" s="17"/>
    </row>
    <row r="18" spans="2:12" ht="15.75" thickBot="1" x14ac:dyDescent="0.3">
      <c r="H18" s="10" t="s">
        <v>18</v>
      </c>
      <c r="I18" s="18">
        <f>SUM(I10:I16)</f>
        <v>38688.242810543772</v>
      </c>
      <c r="J18" s="11"/>
      <c r="K18" s="18">
        <f>SUM(K10:K16)</f>
        <v>6311.7571894562143</v>
      </c>
      <c r="L18" s="19">
        <f>L16</f>
        <v>45000</v>
      </c>
    </row>
    <row r="19" spans="2:12" x14ac:dyDescent="0.25">
      <c r="H19" t="s">
        <v>14</v>
      </c>
      <c r="I19" s="1">
        <f>PMT(I20,7,,-C5,0)</f>
        <v>5526.8918300776822</v>
      </c>
      <c r="K19" t="s">
        <v>19</v>
      </c>
    </row>
    <row r="20" spans="2:12" x14ac:dyDescent="0.25">
      <c r="H20" t="s">
        <v>15</v>
      </c>
      <c r="I20">
        <v>0.05</v>
      </c>
    </row>
    <row r="21" spans="2:12" ht="15.75" thickBot="1" x14ac:dyDescent="0.3">
      <c r="B21" s="21" t="s">
        <v>20</v>
      </c>
      <c r="C21" s="21"/>
      <c r="D21" s="21"/>
      <c r="E21" s="21"/>
      <c r="F21" s="21"/>
    </row>
    <row r="22" spans="2:12" ht="15.75" thickBot="1" x14ac:dyDescent="0.3">
      <c r="B22" s="22" t="s">
        <v>1</v>
      </c>
      <c r="C22" s="22"/>
      <c r="D22" s="22"/>
      <c r="E22" s="22"/>
      <c r="F22" s="22"/>
      <c r="H22" s="23" t="s">
        <v>16</v>
      </c>
      <c r="I22" s="24"/>
      <c r="J22" s="24"/>
      <c r="K22" s="24"/>
      <c r="L22" s="25"/>
    </row>
    <row r="23" spans="2:12" ht="15.75" thickBot="1" x14ac:dyDescent="0.3">
      <c r="B23" s="22" t="s">
        <v>2</v>
      </c>
      <c r="C23" s="22">
        <v>45000</v>
      </c>
      <c r="D23" s="22"/>
      <c r="E23" s="22"/>
      <c r="F23" s="22"/>
      <c r="H23" s="10" t="s">
        <v>5</v>
      </c>
      <c r="I23" s="11" t="s">
        <v>10</v>
      </c>
      <c r="J23" s="11" t="s">
        <v>11</v>
      </c>
      <c r="K23" s="11" t="s">
        <v>12</v>
      </c>
      <c r="L23" s="12" t="s">
        <v>13</v>
      </c>
    </row>
    <row r="24" spans="2:12" x14ac:dyDescent="0.25">
      <c r="B24" s="22" t="s">
        <v>3</v>
      </c>
      <c r="C24" s="22">
        <v>0.15</v>
      </c>
      <c r="D24" s="22"/>
      <c r="E24" s="22"/>
      <c r="F24" s="22"/>
      <c r="H24" s="4">
        <v>0</v>
      </c>
      <c r="I24" s="13">
        <v>0</v>
      </c>
      <c r="J24" s="14">
        <v>0</v>
      </c>
      <c r="K24" s="13">
        <v>0</v>
      </c>
      <c r="L24" s="15">
        <v>45000</v>
      </c>
    </row>
    <row r="25" spans="2:12" x14ac:dyDescent="0.25">
      <c r="B25" s="22" t="s">
        <v>4</v>
      </c>
      <c r="C25" s="22">
        <v>7</v>
      </c>
      <c r="D25" s="22"/>
      <c r="E25" s="22"/>
      <c r="F25" s="22"/>
      <c r="H25" s="4">
        <v>1</v>
      </c>
      <c r="I25" s="13">
        <f>$I$33</f>
        <v>10816.216362477517</v>
      </c>
      <c r="J25" s="14">
        <f>I25-K25</f>
        <v>4066.2163624775167</v>
      </c>
      <c r="K25" s="14">
        <f>L24*$C$24</f>
        <v>6750</v>
      </c>
      <c r="L25" s="15">
        <f>L24-J25</f>
        <v>40933.783637522487</v>
      </c>
    </row>
    <row r="26" spans="2:12" x14ac:dyDescent="0.25">
      <c r="H26" s="4">
        <v>2</v>
      </c>
      <c r="I26" s="13">
        <f t="shared" ref="I26:I31" si="7">$I$33</f>
        <v>10816.216362477517</v>
      </c>
      <c r="J26" s="14">
        <f t="shared" ref="J26:J31" si="8">I26-K26</f>
        <v>4676.1488168491442</v>
      </c>
      <c r="K26" s="14">
        <f t="shared" ref="K26:K31" si="9">L25*$C$24</f>
        <v>6140.0675456283725</v>
      </c>
      <c r="L26" s="15">
        <f t="shared" ref="L26:L31" si="10">L25-J26</f>
        <v>36257.634820673346</v>
      </c>
    </row>
    <row r="27" spans="2:12" x14ac:dyDescent="0.25">
      <c r="H27" s="4">
        <v>3</v>
      </c>
      <c r="I27" s="13">
        <f t="shared" si="7"/>
        <v>10816.216362477517</v>
      </c>
      <c r="J27" s="14">
        <f t="shared" si="8"/>
        <v>5377.571139376515</v>
      </c>
      <c r="K27" s="14">
        <f t="shared" si="9"/>
        <v>5438.6452231010016</v>
      </c>
      <c r="L27" s="15">
        <f t="shared" si="10"/>
        <v>30880.06368129683</v>
      </c>
    </row>
    <row r="28" spans="2:12" x14ac:dyDescent="0.25">
      <c r="H28" s="4">
        <v>4</v>
      </c>
      <c r="I28" s="13">
        <f t="shared" si="7"/>
        <v>10816.216362477517</v>
      </c>
      <c r="J28" s="14">
        <f t="shared" si="8"/>
        <v>6184.2068102829926</v>
      </c>
      <c r="K28" s="14">
        <f t="shared" si="9"/>
        <v>4632.0095521945241</v>
      </c>
      <c r="L28" s="15">
        <f t="shared" si="10"/>
        <v>24695.856871013835</v>
      </c>
    </row>
    <row r="29" spans="2:12" x14ac:dyDescent="0.25">
      <c r="H29" s="4">
        <v>5</v>
      </c>
      <c r="I29" s="13">
        <f t="shared" si="7"/>
        <v>10816.216362477517</v>
      </c>
      <c r="J29" s="14">
        <f t="shared" si="8"/>
        <v>7111.8378318254418</v>
      </c>
      <c r="K29" s="14">
        <f t="shared" si="9"/>
        <v>3704.3785306520749</v>
      </c>
      <c r="L29" s="15">
        <f t="shared" si="10"/>
        <v>17584.019039188395</v>
      </c>
    </row>
    <row r="30" spans="2:12" x14ac:dyDescent="0.25">
      <c r="H30" s="4">
        <v>6</v>
      </c>
      <c r="I30" s="13">
        <f t="shared" si="7"/>
        <v>10816.216362477517</v>
      </c>
      <c r="J30" s="14">
        <f t="shared" si="8"/>
        <v>8178.6135065992576</v>
      </c>
      <c r="K30" s="14">
        <f t="shared" si="9"/>
        <v>2637.6028558782591</v>
      </c>
      <c r="L30" s="15">
        <f t="shared" si="10"/>
        <v>9405.4055325891386</v>
      </c>
    </row>
    <row r="31" spans="2:12" ht="15.75" thickBot="1" x14ac:dyDescent="0.3">
      <c r="H31" s="6">
        <v>7</v>
      </c>
      <c r="I31" s="13">
        <f t="shared" si="7"/>
        <v>10816.216362477517</v>
      </c>
      <c r="J31" s="14">
        <f t="shared" si="8"/>
        <v>9405.4055325891459</v>
      </c>
      <c r="K31" s="14">
        <f t="shared" si="9"/>
        <v>1410.8108298883708</v>
      </c>
      <c r="L31" s="15">
        <f t="shared" si="10"/>
        <v>0</v>
      </c>
    </row>
    <row r="33" spans="8:10" x14ac:dyDescent="0.25">
      <c r="H33" t="s">
        <v>21</v>
      </c>
      <c r="I33" s="1">
        <f>PMT(C24,C25,-C23,,0)</f>
        <v>10816.216362477517</v>
      </c>
      <c r="J33" s="26">
        <f>SUM(J24:J31)</f>
        <v>45000.000000000015</v>
      </c>
    </row>
    <row r="40" spans="8:10" x14ac:dyDescent="0.25">
      <c r="J40" s="22"/>
    </row>
  </sheetData>
  <mergeCells count="5">
    <mergeCell ref="B3:F3"/>
    <mergeCell ref="H8:L8"/>
    <mergeCell ref="B8:F8"/>
    <mergeCell ref="B21:F21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Sistemas-08</dc:creator>
  <cp:lastModifiedBy>Sistemas-08</cp:lastModifiedBy>
  <dcterms:created xsi:type="dcterms:W3CDTF">2021-06-11T13:18:41Z</dcterms:created>
  <dcterms:modified xsi:type="dcterms:W3CDTF">2021-06-11T14:45:15Z</dcterms:modified>
</cp:coreProperties>
</file>