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BaiThi_CNTTCB\LuuBaiThi\4_BaiThiExcel\"/>
    </mc:Choice>
  </mc:AlternateContent>
  <bookViews>
    <workbookView xWindow="0" yWindow="0" windowWidth="28800" windowHeight="11670"/>
  </bookViews>
  <sheets>
    <sheet name="BaiLam" sheetId="1" r:id="rId1"/>
    <sheet name="DuLieuThi" sheetId="2" r:id="rId2"/>
  </sheets>
  <definedNames>
    <definedName name="_xlnm._FilterDatabase" localSheetId="0" hidden="1">BaiLam!$A$2:$L$15</definedName>
    <definedName name="dongia">DuLieuThi!$A$2:$E$8</definedName>
    <definedName name="_xlnm.Print_Area" localSheetId="0">BaiLam!$MIY$79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F3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E4" i="1"/>
  <c r="E5" i="1"/>
  <c r="E6" i="1"/>
  <c r="E7" i="1"/>
  <c r="E8" i="1"/>
  <c r="E9" i="1"/>
  <c r="E10" i="1"/>
  <c r="E11" i="1"/>
  <c r="E12" i="1"/>
  <c r="E13" i="1"/>
  <c r="E14" i="1"/>
  <c r="E15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3" i="1"/>
</calcChain>
</file>

<file path=xl/sharedStrings.xml><?xml version="1.0" encoding="utf-8"?>
<sst xmlns="http://schemas.openxmlformats.org/spreadsheetml/2006/main" count="58" uniqueCount="52">
  <si>
    <t>Đơn Hàng</t>
  </si>
  <si>
    <t>Tên Hàng</t>
  </si>
  <si>
    <t>Số Lượng</t>
  </si>
  <si>
    <t>ĐƠN GIÁ</t>
  </si>
  <si>
    <t>Mã</t>
  </si>
  <si>
    <t>BÁO CÁO BÁN HÀNG</t>
  </si>
  <si>
    <t>Hãng SX</t>
  </si>
  <si>
    <t>Delx13</t>
  </si>
  <si>
    <t>Delx15</t>
  </si>
  <si>
    <t>Core I5</t>
  </si>
  <si>
    <t>Core I7</t>
  </si>
  <si>
    <t>Dell XPS 13 inch</t>
  </si>
  <si>
    <t xml:space="preserve">Dell XPS 15 inch </t>
  </si>
  <si>
    <t>Dell</t>
  </si>
  <si>
    <t>HP</t>
  </si>
  <si>
    <t>HPel15</t>
  </si>
  <si>
    <t>HP Elite Book 15 inch</t>
  </si>
  <si>
    <t>Lenovo ThinkPad X 14 inch</t>
  </si>
  <si>
    <t>Lenovo</t>
  </si>
  <si>
    <t>LENx13</t>
  </si>
  <si>
    <t>LENt15</t>
  </si>
  <si>
    <t>Lenovo ThinkPad T 15 inch</t>
  </si>
  <si>
    <t>Mã công ty</t>
  </si>
  <si>
    <t>Tên công ty</t>
  </si>
  <si>
    <t>VNDD</t>
  </si>
  <si>
    <t>SGVT</t>
  </si>
  <si>
    <t>Công ty P Software</t>
  </si>
  <si>
    <t>Công ty viễn thông Sài Gòn</t>
  </si>
  <si>
    <t>HPfo13</t>
  </si>
  <si>
    <t>HP Folio 13 inch</t>
  </si>
  <si>
    <t>HPel1505VNDD</t>
  </si>
  <si>
    <t>Công ty TBDD Việt Nam</t>
  </si>
  <si>
    <t>Delx1305SGVT</t>
  </si>
  <si>
    <t>HPfo1307VNDD</t>
  </si>
  <si>
    <t>HPfo1307SGVT</t>
  </si>
  <si>
    <t>HPel1505SGVT</t>
  </si>
  <si>
    <t>LENx1307VNDD</t>
  </si>
  <si>
    <t>PSOF</t>
  </si>
  <si>
    <t>Delx1307PSOF</t>
  </si>
  <si>
    <t>Delx1507PSOF</t>
  </si>
  <si>
    <t>LENt1507PSOF</t>
  </si>
  <si>
    <t>LENt1505PSOF</t>
  </si>
  <si>
    <t>CÔNG TY</t>
  </si>
  <si>
    <t>1.STT</t>
  </si>
  <si>
    <t>1.Ngày Đặt Hàng</t>
  </si>
  <si>
    <t>2.Tên Hàng</t>
  </si>
  <si>
    <t>3.Tên công ty</t>
  </si>
  <si>
    <t>4.Loại CPU</t>
  </si>
  <si>
    <t>5.Đơn Giá</t>
  </si>
  <si>
    <t>6.Thành Tiền</t>
  </si>
  <si>
    <t>7.Ngày Giao</t>
  </si>
  <si>
    <t>chưa làm câu này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</si>
</sst>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0"/>
  </numFmts>
  <fonts count="11">
    <font>
      <sz val="11"/>
      <color theme="1"/>
      <name val="Calibri"/>
      <family val="2"/>
      <scheme val="minor"/>
    </font>
    <font>
      <sz val="11"/>
      <name val="VNI-Times"/>
    </font>
    <font>
      <b/>
      <sz val="2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5"/>
      <color theme="3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3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5" fillId="0" borderId="2" applyNumberFormat="0" applyFill="0" applyAlignment="0" applyProtection="0"/>
  </cellStyleXfs>
  <cellXfs count="19">
    <xf numFmtId="0" fontId="0" fillId="0" borderId="0" xfId="0"/>
    <xf numFmtId="0" fontId="3" fillId="0" borderId="1" xfId="1" applyFont="1" applyBorder="1"/>
    <xf numFmtId="14" fontId="3" fillId="0" borderId="1" xfId="1" applyNumberFormat="1" applyFont="1" applyBorder="1"/>
    <xf numFmtId="0" fontId="3" fillId="0" borderId="1" xfId="1" applyNumberFormat="1" applyFont="1" applyBorder="1"/>
    <xf numFmtId="0" fontId="3" fillId="0" borderId="1" xfId="2" applyNumberFormat="1" applyFont="1" applyBorder="1"/>
    <xf numFmtId="0" fontId="3" fillId="0" borderId="3" xfId="1" applyFont="1" applyBorder="1"/>
    <xf numFmtId="0" fontId="3" fillId="0" borderId="3" xfId="2" applyNumberFormat="1" applyFont="1" applyBorder="1"/>
    <xf numFmtId="0" fontId="3" fillId="0" borderId="0" xfId="1" applyFont="1"/>
    <xf numFmtId="0" fontId="4" fillId="0" borderId="0" xfId="1" applyFont="1" applyAlignment="1">
      <alignment horizontal="center"/>
    </xf>
    <xf numFmtId="0" fontId="6" fillId="0" borderId="0" xfId="0" applyFont="1"/>
    <xf numFmtId="0" fontId="7" fillId="0" borderId="1" xfId="3" applyFont="1" applyFill="1" applyBorder="1" applyAlignment="1">
      <alignment horizontal="center"/>
    </xf>
    <xf numFmtId="0" fontId="8" fillId="0" borderId="0" xfId="0" applyFont="1"/>
    <xf numFmtId="0" fontId="9" fillId="0" borderId="0" xfId="1" applyFont="1"/>
    <xf numFmtId="0" fontId="7" fillId="0" borderId="1" xfId="3" applyFont="1" applyFill="1" applyBorder="1"/>
    <xf numFmtId="0" fontId="10" fillId="0" borderId="1" xfId="1" applyFont="1" applyBorder="1" applyAlignment="1">
      <alignment horizontal="center"/>
    </xf>
    <xf numFmtId="0" fontId="2" fillId="0" borderId="0" xfId="1" applyFont="1" applyBorder="1" applyAlignment="1">
      <alignment horizontal="center" vertical="center"/>
    </xf>
    <xf numFmtId="0" fontId="4" fillId="0" borderId="0" xfId="1" applyFont="1" applyAlignment="1">
      <alignment horizontal="center"/>
    </xf>
    <xf numFmtId="0" fontId="4" fillId="0" borderId="4" xfId="1" applyFont="1" applyBorder="1" applyAlignment="1">
      <alignment horizontal="center" vertical="center"/>
    </xf>
    <xf numFmtId="164" fontId="3" fillId="0" borderId="1" xfId="1" applyNumberFormat="1" applyFont="1" applyBorder="1"/>
  </cellXfs>
  <cellStyles count="4">
    <cellStyle name="Comma 2" xfId="2"/>
    <cellStyle name="Heading 1" xfId="3" builtinId="16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IY79"/>
  <sheetViews>
    <sheetView tabSelected="1" workbookViewId="0">
      <selection activeCell="I4" sqref="I4"/>
    </sheetView>
  </sheetViews>
  <sheetFormatPr defaultRowHeight="15"/>
  <cols>
    <col min="1" max="1" width="8.7109375" style="7" bestFit="1" customWidth="1"/>
    <col min="2" max="2" width="16.5703125" style="7" bestFit="1" customWidth="1"/>
    <col min="3" max="3" width="22" style="7" bestFit="1" customWidth="1"/>
    <col min="4" max="4" width="24.85546875" style="7" bestFit="1" customWidth="1"/>
    <col min="5" max="5" width="24.28515625" style="7" bestFit="1" customWidth="1"/>
    <col min="6" max="6" width="15.140625" style="7" bestFit="1" customWidth="1"/>
    <col min="7" max="7" width="12.7109375" style="7" bestFit="1" customWidth="1"/>
    <col min="8" max="8" width="13.5703125" style="7" bestFit="1" customWidth="1"/>
    <col min="9" max="9" width="17.140625" style="7" bestFit="1" customWidth="1"/>
    <col min="10" max="10" width="16.140625" style="7" bestFit="1" customWidth="1"/>
    <col min="11" max="259" width="9.140625" style="7"/>
    <col min="260" max="261" width="15.7109375" style="7" customWidth="1"/>
    <col min="262" max="515" width="9.140625" style="7"/>
    <col min="516" max="517" width="15.7109375" style="7" customWidth="1"/>
    <col min="518" max="771" width="9.140625" style="7"/>
    <col min="772" max="773" width="15.7109375" style="7" customWidth="1"/>
    <col min="774" max="1027" width="9.140625" style="7"/>
    <col min="1028" max="1029" width="15.7109375" style="7" customWidth="1"/>
    <col min="1030" max="1283" width="9.140625" style="7"/>
    <col min="1284" max="1285" width="15.7109375" style="7" customWidth="1"/>
    <col min="1286" max="1539" width="9.140625" style="7"/>
    <col min="1540" max="1541" width="15.7109375" style="7" customWidth="1"/>
    <col min="1542" max="1795" width="9.140625" style="7"/>
    <col min="1796" max="1797" width="15.7109375" style="7" customWidth="1"/>
    <col min="1798" max="2051" width="9.140625" style="7"/>
    <col min="2052" max="2053" width="15.7109375" style="7" customWidth="1"/>
    <col min="2054" max="2307" width="9.140625" style="7"/>
    <col min="2308" max="2309" width="15.7109375" style="7" customWidth="1"/>
    <col min="2310" max="2563" width="9.140625" style="7"/>
    <col min="2564" max="2565" width="15.7109375" style="7" customWidth="1"/>
    <col min="2566" max="2819" width="9.140625" style="7"/>
    <col min="2820" max="2821" width="15.7109375" style="7" customWidth="1"/>
    <col min="2822" max="3075" width="9.140625" style="7"/>
    <col min="3076" max="3077" width="15.7109375" style="7" customWidth="1"/>
    <col min="3078" max="3331" width="9.140625" style="7"/>
    <col min="3332" max="3333" width="15.7109375" style="7" customWidth="1"/>
    <col min="3334" max="3587" width="9.140625" style="7"/>
    <col min="3588" max="3589" width="15.7109375" style="7" customWidth="1"/>
    <col min="3590" max="3843" width="9.140625" style="7"/>
    <col min="3844" max="3845" width="15.7109375" style="7" customWidth="1"/>
    <col min="3846" max="4099" width="9.140625" style="7"/>
    <col min="4100" max="4101" width="15.7109375" style="7" customWidth="1"/>
    <col min="4102" max="4355" width="9.140625" style="7"/>
    <col min="4356" max="4357" width="15.7109375" style="7" customWidth="1"/>
    <col min="4358" max="4611" width="9.140625" style="7"/>
    <col min="4612" max="4613" width="15.7109375" style="7" customWidth="1"/>
    <col min="4614" max="4867" width="9.140625" style="7"/>
    <col min="4868" max="4869" width="15.7109375" style="7" customWidth="1"/>
    <col min="4870" max="5123" width="9.140625" style="7"/>
    <col min="5124" max="5125" width="15.7109375" style="7" customWidth="1"/>
    <col min="5126" max="5379" width="9.140625" style="7"/>
    <col min="5380" max="5381" width="15.7109375" style="7" customWidth="1"/>
    <col min="5382" max="5635" width="9.140625" style="7"/>
    <col min="5636" max="5637" width="15.7109375" style="7" customWidth="1"/>
    <col min="5638" max="5891" width="9.140625" style="7"/>
    <col min="5892" max="5893" width="15.7109375" style="7" customWidth="1"/>
    <col min="5894" max="6147" width="9.140625" style="7"/>
    <col min="6148" max="6149" width="15.7109375" style="7" customWidth="1"/>
    <col min="6150" max="6403" width="9.140625" style="7"/>
    <col min="6404" max="6405" width="15.7109375" style="7" customWidth="1"/>
    <col min="6406" max="6659" width="9.140625" style="7"/>
    <col min="6660" max="6661" width="15.7109375" style="7" customWidth="1"/>
    <col min="6662" max="6915" width="9.140625" style="7"/>
    <col min="6916" max="6917" width="15.7109375" style="7" customWidth="1"/>
    <col min="6918" max="7171" width="9.140625" style="7"/>
    <col min="7172" max="7173" width="15.7109375" style="7" customWidth="1"/>
    <col min="7174" max="7427" width="9.140625" style="7"/>
    <col min="7428" max="7429" width="15.7109375" style="7" customWidth="1"/>
    <col min="7430" max="7683" width="9.140625" style="7"/>
    <col min="7684" max="7685" width="15.7109375" style="7" customWidth="1"/>
    <col min="7686" max="7939" width="9.140625" style="7"/>
    <col min="7940" max="7941" width="15.7109375" style="7" customWidth="1"/>
    <col min="7942" max="8195" width="9.140625" style="7"/>
    <col min="8196" max="8197" width="15.7109375" style="7" customWidth="1"/>
    <col min="8198" max="8451" width="9.140625" style="7"/>
    <col min="8452" max="8453" width="15.7109375" style="7" customWidth="1"/>
    <col min="8454" max="8707" width="9.140625" style="7"/>
    <col min="8708" max="8709" width="15.7109375" style="7" customWidth="1"/>
    <col min="8710" max="8963" width="9.140625" style="7"/>
    <col min="8964" max="8965" width="15.7109375" style="7" customWidth="1"/>
    <col min="8966" max="9046" width="9.140625" style="7"/>
    <col min="9047" max="9047" width="16" style="7" bestFit="1" customWidth="1"/>
    <col min="9048" max="9219" width="9.140625" style="7"/>
    <col min="9220" max="9221" width="15.7109375" style="7" customWidth="1"/>
    <col min="9222" max="9475" width="9.140625" style="7"/>
    <col min="9476" max="9477" width="15.7109375" style="7" customWidth="1"/>
    <col min="9478" max="9731" width="9.140625" style="7"/>
    <col min="9732" max="9733" width="15.7109375" style="7" customWidth="1"/>
    <col min="9734" max="9987" width="9.140625" style="7"/>
    <col min="9988" max="9989" width="15.7109375" style="7" customWidth="1"/>
    <col min="9990" max="10243" width="9.140625" style="7"/>
    <col min="10244" max="10245" width="15.7109375" style="7" customWidth="1"/>
    <col min="10246" max="10499" width="9.140625" style="7"/>
    <col min="10500" max="10501" width="15.7109375" style="7" customWidth="1"/>
    <col min="10502" max="10755" width="9.140625" style="7"/>
    <col min="10756" max="10757" width="15.7109375" style="7" customWidth="1"/>
    <col min="10758" max="11011" width="9.140625" style="7"/>
    <col min="11012" max="11013" width="15.7109375" style="7" customWidth="1"/>
    <col min="11014" max="11267" width="9.140625" style="7"/>
    <col min="11268" max="11269" width="15.7109375" style="7" customWidth="1"/>
    <col min="11270" max="11523" width="9.140625" style="7"/>
    <col min="11524" max="11525" width="15.7109375" style="7" customWidth="1"/>
    <col min="11526" max="11779" width="9.140625" style="7"/>
    <col min="11780" max="11781" width="15.7109375" style="7" customWidth="1"/>
    <col min="11782" max="12035" width="9.140625" style="7"/>
    <col min="12036" max="12037" width="15.7109375" style="7" customWidth="1"/>
    <col min="12038" max="12291" width="9.140625" style="7"/>
    <col min="12292" max="12293" width="15.7109375" style="7" customWidth="1"/>
    <col min="12294" max="12547" width="9.140625" style="7"/>
    <col min="12548" max="12549" width="15.7109375" style="7" customWidth="1"/>
    <col min="12550" max="12803" width="9.140625" style="7"/>
    <col min="12804" max="12805" width="15.7109375" style="7" customWidth="1"/>
    <col min="12806" max="13059" width="9.140625" style="7"/>
    <col min="13060" max="13061" width="15.7109375" style="7" customWidth="1"/>
    <col min="13062" max="13315" width="9.140625" style="7"/>
    <col min="13316" max="13317" width="15.7109375" style="7" customWidth="1"/>
    <col min="13318" max="13571" width="9.140625" style="7"/>
    <col min="13572" max="13573" width="15.7109375" style="7" customWidth="1"/>
    <col min="13574" max="13827" width="9.140625" style="7"/>
    <col min="13828" max="13829" width="15.7109375" style="7" customWidth="1"/>
    <col min="13830" max="14083" width="9.140625" style="7"/>
    <col min="14084" max="14085" width="15.7109375" style="7" customWidth="1"/>
    <col min="14086" max="14339" width="9.140625" style="7"/>
    <col min="14340" max="14341" width="15.7109375" style="7" customWidth="1"/>
    <col min="14342" max="14595" width="9.140625" style="7"/>
    <col min="14596" max="14597" width="15.7109375" style="7" customWidth="1"/>
    <col min="14598" max="14851" width="9.140625" style="7"/>
    <col min="14852" max="14853" width="15.7109375" style="7" customWidth="1"/>
    <col min="14854" max="15107" width="9.140625" style="7"/>
    <col min="15108" max="15109" width="15.7109375" style="7" customWidth="1"/>
    <col min="15110" max="15363" width="9.140625" style="7"/>
    <col min="15364" max="15365" width="15.7109375" style="7" customWidth="1"/>
    <col min="15366" max="15619" width="9.140625" style="7"/>
    <col min="15620" max="15621" width="15.7109375" style="7" customWidth="1"/>
    <col min="15622" max="15875" width="9.140625" style="7"/>
    <col min="15876" max="15877" width="15.7109375" style="7" customWidth="1"/>
    <col min="15878" max="16131" width="9.140625" style="7"/>
    <col min="16132" max="16133" width="15.7109375" style="7" customWidth="1"/>
    <col min="16134" max="16384" width="9.140625" style="7"/>
  </cols>
  <sheetData>
    <row r="1" spans="1:20" ht="33.75" customHeight="1">
      <c r="A1" s="15" t="s">
        <v>5</v>
      </c>
      <c r="B1" s="15"/>
      <c r="C1" s="15"/>
      <c r="D1" s="15"/>
      <c r="E1" s="15"/>
      <c r="F1" s="15"/>
      <c r="G1" s="15"/>
      <c r="H1" s="15"/>
      <c r="I1" s="15"/>
      <c r="J1" s="15"/>
    </row>
    <row r="2" spans="1:20" s="12" customFormat="1" ht="18.75">
      <c r="A2" s="10" t="s">
        <v>43</v>
      </c>
      <c r="B2" s="10" t="s">
        <v>0</v>
      </c>
      <c r="C2" s="10" t="s">
        <v>44</v>
      </c>
      <c r="D2" s="10" t="s">
        <v>45</v>
      </c>
      <c r="E2" s="10" t="s">
        <v>46</v>
      </c>
      <c r="F2" s="10" t="s">
        <v>47</v>
      </c>
      <c r="G2" s="10" t="s">
        <v>2</v>
      </c>
      <c r="H2" s="10" t="s">
        <v>48</v>
      </c>
      <c r="I2" s="10" t="s">
        <v>49</v>
      </c>
      <c r="J2" s="10" t="s">
        <v>50</v>
      </c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1:20" ht="18" customHeight="1">
      <c r="A3" s="18">
        <v>1</v>
      </c>
      <c r="B3" s="1" t="s">
        <v>38</v>
      </c>
      <c r="C3" s="2">
        <v>43286</v>
      </c>
      <c r="D3" s="3" t="str">
        <f>VLOOKUP(LEFT(B3,6),dongia,2,0)</f>
        <v>Dell XPS 13 inch</v>
      </c>
      <c r="E3" s="3" t="str">
        <f>HLOOKUP(RIGHT(B3,4),DuLieuThi!$H$2:$K$3,2,0)</f>
        <v>Công ty P Software</v>
      </c>
      <c r="F3" s="3" t="str">
        <f>MID(B3,8,1)</f>
        <v>7</v>
      </c>
      <c r="G3" s="3">
        <v>50</v>
      </c>
      <c r="H3" s="4">
        <f>VLOOKUP(LEFT(B3,6),DuLieuThi!A3:E8,5,0)</f>
        <v>38390000</v>
      </c>
      <c r="I3" s="3">
        <f>H3*G3</f>
        <v>1919500000</v>
      </c>
      <c r="J3" s="3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ht="18" customHeight="1">
      <c r="A4" s="18">
        <v>2</v>
      </c>
      <c r="B4" s="1" t="s">
        <v>30</v>
      </c>
      <c r="C4" s="2">
        <v>43287</v>
      </c>
      <c r="D4" s="3" t="str">
        <f>VLOOKUP(LEFT(B4,6),dongia,2,0)</f>
        <v>HP Elite Book 15 inch</v>
      </c>
      <c r="E4" s="3" t="str">
        <f>HLOOKUP(RIGHT(B4,4),DuLieuThi!$H$2:$K$3,2,0)</f>
        <v>Công ty TBDD Việt Nam</v>
      </c>
      <c r="F4" s="3" t="str">
        <f t="shared" ref="F4:F15" si="0">MID(B4,8,1)</f>
        <v>5</v>
      </c>
      <c r="G4" s="3">
        <v>25</v>
      </c>
      <c r="H4" s="4">
        <f>VLOOKUP(LEFT(B3,6),DuLieuThi!A3:E8,4,0)</f>
        <v>29890000</v>
      </c>
      <c r="I4" s="3">
        <f t="shared" ref="I4:I15" si="1">H4*G4</f>
        <v>747250000</v>
      </c>
      <c r="J4" s="3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ht="18" customHeight="1">
      <c r="A5" s="18">
        <v>3</v>
      </c>
      <c r="B5" s="1" t="s">
        <v>32</v>
      </c>
      <c r="C5" s="2">
        <v>43288</v>
      </c>
      <c r="D5" s="3" t="str">
        <f>VLOOKUP(LEFT(B5,6),dongia,2,0)</f>
        <v>Dell XPS 13 inch</v>
      </c>
      <c r="E5" s="3" t="str">
        <f>HLOOKUP(RIGHT(B5,4),DuLieuThi!$H$2:$K$3,2,0)</f>
        <v>Công ty viễn thông Sài Gòn</v>
      </c>
      <c r="F5" s="3" t="str">
        <f t="shared" si="0"/>
        <v>5</v>
      </c>
      <c r="G5" s="3">
        <v>35</v>
      </c>
      <c r="H5" s="4">
        <f>VLOOKUP(LEFT(B4,6),DuLieuThi!A4:E9,4,0)</f>
        <v>28230000</v>
      </c>
      <c r="I5" s="3">
        <f t="shared" si="1"/>
        <v>988050000</v>
      </c>
      <c r="J5" s="3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ht="18" customHeight="1">
      <c r="A6" s="18">
        <v>4</v>
      </c>
      <c r="B6" s="1" t="s">
        <v>39</v>
      </c>
      <c r="C6" s="2">
        <v>43289</v>
      </c>
      <c r="D6" s="3" t="str">
        <f>VLOOKUP(LEFT(B6,6),dongia,2,0)</f>
        <v xml:space="preserve">Dell XPS 15 inch </v>
      </c>
      <c r="E6" s="3" t="str">
        <f>HLOOKUP(RIGHT(B6,4),DuLieuThi!$H$2:$K$3,2,0)</f>
        <v>Công ty P Software</v>
      </c>
      <c r="F6" s="3" t="str">
        <f t="shared" si="0"/>
        <v>7</v>
      </c>
      <c r="G6" s="3">
        <v>60</v>
      </c>
      <c r="H6" s="4">
        <f>VLOOKUP(LEFT(B3,6),DuLieuThi!A3:E8,5,0)</f>
        <v>38390000</v>
      </c>
      <c r="I6" s="3">
        <f t="shared" si="1"/>
        <v>2303400000</v>
      </c>
      <c r="J6" s="3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ht="18" customHeight="1">
      <c r="A7" s="18">
        <v>5</v>
      </c>
      <c r="B7" s="1" t="s">
        <v>33</v>
      </c>
      <c r="C7" s="2">
        <v>43290</v>
      </c>
      <c r="D7" s="3" t="str">
        <f>VLOOKUP(LEFT(B7,6),dongia,2,0)</f>
        <v>HP Folio 13 inch</v>
      </c>
      <c r="E7" s="3" t="str">
        <f>HLOOKUP(RIGHT(B7,4),DuLieuThi!$H$2:$K$3,2,0)</f>
        <v>Công ty TBDD Việt Nam</v>
      </c>
      <c r="F7" s="3" t="str">
        <f t="shared" si="0"/>
        <v>7</v>
      </c>
      <c r="G7" s="3">
        <v>45</v>
      </c>
      <c r="H7" s="4">
        <f>VLOOKUP(LEFT(B4,6),DuLieuThi!A4:E9,5,0)</f>
        <v>32690000</v>
      </c>
      <c r="I7" s="3">
        <f t="shared" si="1"/>
        <v>1471050000</v>
      </c>
      <c r="J7" s="3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ht="18" customHeight="1">
      <c r="A8" s="18">
        <v>6</v>
      </c>
      <c r="B8" s="1" t="s">
        <v>30</v>
      </c>
      <c r="C8" s="2">
        <v>43291</v>
      </c>
      <c r="D8" s="3" t="str">
        <f>VLOOKUP(LEFT(B8,6),dongia,2,0)</f>
        <v>HP Elite Book 15 inch</v>
      </c>
      <c r="E8" s="3" t="str">
        <f>HLOOKUP(RIGHT(B8,4),DuLieuThi!$H$2:$K$3,2,0)</f>
        <v>Công ty TBDD Việt Nam</v>
      </c>
      <c r="F8" s="3" t="str">
        <f t="shared" si="0"/>
        <v>5</v>
      </c>
      <c r="G8" s="3">
        <v>50</v>
      </c>
      <c r="H8" s="4">
        <f>VLOOKUP(LEFT(B3,6),DuLieuThi!A3:E8,4,0)</f>
        <v>29890000</v>
      </c>
      <c r="I8" s="3">
        <f t="shared" si="1"/>
        <v>1494500000</v>
      </c>
      <c r="J8" s="3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ht="18" customHeight="1">
      <c r="A9" s="18">
        <v>7</v>
      </c>
      <c r="B9" s="1" t="s">
        <v>34</v>
      </c>
      <c r="C9" s="2">
        <v>43292</v>
      </c>
      <c r="D9" s="3" t="str">
        <f>VLOOKUP(LEFT(B9,6),dongia,2,0)</f>
        <v>HP Folio 13 inch</v>
      </c>
      <c r="E9" s="3" t="str">
        <f>HLOOKUP(RIGHT(B9,4),DuLieuThi!$H$2:$K$3,2,0)</f>
        <v>Công ty viễn thông Sài Gòn</v>
      </c>
      <c r="F9" s="3" t="str">
        <f t="shared" si="0"/>
        <v>7</v>
      </c>
      <c r="G9" s="3">
        <v>65</v>
      </c>
      <c r="H9" s="4">
        <f>VLOOKUP(LEFT(B3,6),DuLieuThi!A3:E8,5,0)</f>
        <v>38390000</v>
      </c>
      <c r="I9" s="3">
        <f t="shared" si="1"/>
        <v>2495350000</v>
      </c>
      <c r="J9" s="3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ht="18" customHeight="1">
      <c r="A10" s="18">
        <v>8</v>
      </c>
      <c r="B10" s="1" t="s">
        <v>40</v>
      </c>
      <c r="C10" s="2">
        <v>43293</v>
      </c>
      <c r="D10" s="3" t="str">
        <f>VLOOKUP(LEFT(B10,6),dongia,2,0)</f>
        <v>Lenovo ThinkPad T 15 inch</v>
      </c>
      <c r="E10" s="3" t="str">
        <f>HLOOKUP(RIGHT(B10,4),DuLieuThi!$H$2:$K$3,2,0)</f>
        <v>Công ty P Software</v>
      </c>
      <c r="F10" s="3" t="str">
        <f t="shared" si="0"/>
        <v>7</v>
      </c>
      <c r="G10" s="3">
        <v>45</v>
      </c>
      <c r="H10" s="4">
        <f>VLOOKUP(LEFT(B3,6),DuLieuThi!A3:E8,5,0)</f>
        <v>38390000</v>
      </c>
      <c r="I10" s="3">
        <f t="shared" si="1"/>
        <v>1727550000</v>
      </c>
      <c r="J10" s="3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ht="18" customHeight="1">
      <c r="A11" s="18">
        <v>9</v>
      </c>
      <c r="B11" s="1" t="s">
        <v>35</v>
      </c>
      <c r="C11" s="2">
        <v>43294</v>
      </c>
      <c r="D11" s="3" t="str">
        <f>VLOOKUP(LEFT(B11,6),dongia,2,0)</f>
        <v>HP Elite Book 15 inch</v>
      </c>
      <c r="E11" s="3" t="str">
        <f>HLOOKUP(RIGHT(B11,4),DuLieuThi!$H$2:$K$3,2,0)</f>
        <v>Công ty viễn thông Sài Gòn</v>
      </c>
      <c r="F11" s="3" t="str">
        <f t="shared" si="0"/>
        <v>5</v>
      </c>
      <c r="G11" s="3">
        <v>65</v>
      </c>
      <c r="H11" s="4">
        <f>VLOOKUP(LEFT(B3,6),DuLieuThi!A3:E8,4,0)</f>
        <v>29890000</v>
      </c>
      <c r="I11" s="3">
        <f t="shared" si="1"/>
        <v>1942850000</v>
      </c>
      <c r="J11" s="3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0" ht="18" customHeight="1">
      <c r="A12" s="18">
        <v>10</v>
      </c>
      <c r="B12" s="1" t="s">
        <v>36</v>
      </c>
      <c r="C12" s="2">
        <v>43295</v>
      </c>
      <c r="D12" s="3" t="str">
        <f>VLOOKUP(LEFT(B12,6),dongia,2,0)</f>
        <v>Lenovo ThinkPad X 14 inch</v>
      </c>
      <c r="E12" s="3" t="str">
        <f>HLOOKUP(RIGHT(B12,4),DuLieuThi!$H$2:$K$3,2,0)</f>
        <v>Công ty TBDD Việt Nam</v>
      </c>
      <c r="F12" s="3" t="str">
        <f t="shared" si="0"/>
        <v>7</v>
      </c>
      <c r="G12" s="3">
        <v>80</v>
      </c>
      <c r="H12" s="4">
        <f>VLOOKUP(LEFT(B3,6),DuLieuThi!A3:E8,5,0)</f>
        <v>38390000</v>
      </c>
      <c r="I12" s="3">
        <f t="shared" si="1"/>
        <v>3071200000</v>
      </c>
      <c r="J12" s="3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ht="18" customHeight="1">
      <c r="A13" s="18">
        <v>11</v>
      </c>
      <c r="B13" s="1" t="s">
        <v>41</v>
      </c>
      <c r="C13" s="2">
        <v>43296</v>
      </c>
      <c r="D13" s="3" t="str">
        <f>VLOOKUP(LEFT(B13,6),dongia,2,0)</f>
        <v>Lenovo ThinkPad T 15 inch</v>
      </c>
      <c r="E13" s="3" t="str">
        <f>HLOOKUP(RIGHT(B13,4),DuLieuThi!$H$2:$K$3,2,0)</f>
        <v>Công ty P Software</v>
      </c>
      <c r="F13" s="3" t="str">
        <f t="shared" si="0"/>
        <v>5</v>
      </c>
      <c r="G13" s="3">
        <v>45</v>
      </c>
      <c r="H13" s="4">
        <f>VLOOKUP(LEFT(B3,6),DuLieuThi!A3:E8,4,0)</f>
        <v>29890000</v>
      </c>
      <c r="I13" s="3">
        <f t="shared" si="1"/>
        <v>1345050000</v>
      </c>
      <c r="J13" s="3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ht="18" customHeight="1">
      <c r="A14" s="18">
        <v>12</v>
      </c>
      <c r="B14" s="1" t="s">
        <v>30</v>
      </c>
      <c r="C14" s="2">
        <v>43297</v>
      </c>
      <c r="D14" s="3" t="str">
        <f>VLOOKUP(LEFT(B14,6),dongia,2,0)</f>
        <v>HP Elite Book 15 inch</v>
      </c>
      <c r="E14" s="3" t="str">
        <f>HLOOKUP(RIGHT(B14,4),DuLieuThi!$H$2:$K$3,2,0)</f>
        <v>Công ty TBDD Việt Nam</v>
      </c>
      <c r="F14" s="3" t="str">
        <f t="shared" si="0"/>
        <v>5</v>
      </c>
      <c r="G14" s="3">
        <v>75</v>
      </c>
      <c r="H14" s="4">
        <f>VLOOKUP(LEFT(B4,6),DuLieuThi!A4:E9,4,0)</f>
        <v>28230000</v>
      </c>
      <c r="I14" s="3">
        <f t="shared" si="1"/>
        <v>2117250000</v>
      </c>
      <c r="J14" s="3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ht="18" customHeight="1">
      <c r="A15" s="18">
        <v>13</v>
      </c>
      <c r="B15" s="1" t="s">
        <v>39</v>
      </c>
      <c r="C15" s="2">
        <v>43298</v>
      </c>
      <c r="D15" s="3" t="str">
        <f>VLOOKUP(LEFT(B15,6),dongia,2,0)</f>
        <v xml:space="preserve">Dell XPS 15 inch </v>
      </c>
      <c r="E15" s="3" t="str">
        <f>HLOOKUP(RIGHT(B15,4),DuLieuThi!$H$2:$K$3,2,0)</f>
        <v>Công ty P Software</v>
      </c>
      <c r="F15" s="3" t="str">
        <f t="shared" si="0"/>
        <v>7</v>
      </c>
      <c r="G15" s="3">
        <v>80</v>
      </c>
      <c r="H15" s="4">
        <f>VLOOKUP(LEFT(B3,6),DuLieuThi!A3:E8,5,0)</f>
        <v>38390000</v>
      </c>
      <c r="I15" s="3">
        <f t="shared" si="1"/>
        <v>3071200000</v>
      </c>
      <c r="J15" s="3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1:20" ht="19.5" customHeight="1">
      <c r="K17" s="9"/>
      <c r="L17" s="9"/>
      <c r="M17" s="9"/>
      <c r="N17" s="9"/>
      <c r="O17" s="9"/>
      <c r="P17" s="9"/>
      <c r="Q17" s="9"/>
      <c r="R17" s="9"/>
      <c r="S17" s="9"/>
      <c r="T17" s="9"/>
    </row>
    <row r="79" spans="9047:9047">
      <c r="MIY79" s="7" t="s">
        <v>51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E2" sqref="E2"/>
    </sheetView>
  </sheetViews>
  <sheetFormatPr defaultRowHeight="15"/>
  <cols>
    <col min="1" max="1" width="11.140625" style="9" customWidth="1"/>
    <col min="2" max="2" width="24.85546875" style="9" bestFit="1" customWidth="1"/>
    <col min="3" max="5" width="11.140625" style="9" customWidth="1"/>
    <col min="6" max="7" width="9.140625" style="9"/>
    <col min="8" max="8" width="15.140625" style="9" bestFit="1" customWidth="1"/>
    <col min="9" max="9" width="18" style="9" bestFit="1" customWidth="1"/>
    <col min="10" max="10" width="23.28515625" style="9" bestFit="1" customWidth="1"/>
    <col min="11" max="11" width="24.28515625" style="9" bestFit="1" customWidth="1"/>
    <col min="12" max="16384" width="9.140625" style="9"/>
  </cols>
  <sheetData>
    <row r="1" spans="1:11">
      <c r="A1" s="16" t="s">
        <v>3</v>
      </c>
      <c r="B1" s="16"/>
      <c r="C1" s="16"/>
      <c r="D1" s="16"/>
      <c r="E1" s="8"/>
      <c r="H1" s="17" t="s">
        <v>42</v>
      </c>
      <c r="I1" s="17"/>
      <c r="J1" s="17"/>
      <c r="K1" s="17"/>
    </row>
    <row r="2" spans="1:11" s="11" customFormat="1" ht="18.75">
      <c r="A2" s="13" t="s">
        <v>4</v>
      </c>
      <c r="B2" s="13" t="s">
        <v>1</v>
      </c>
      <c r="C2" s="10" t="s">
        <v>6</v>
      </c>
      <c r="D2" s="10" t="s">
        <v>9</v>
      </c>
      <c r="E2" s="10" t="s">
        <v>10</v>
      </c>
      <c r="H2" s="13" t="s">
        <v>22</v>
      </c>
      <c r="I2" s="14" t="s">
        <v>37</v>
      </c>
      <c r="J2" s="14" t="s">
        <v>24</v>
      </c>
      <c r="K2" s="14" t="s">
        <v>25</v>
      </c>
    </row>
    <row r="3" spans="1:11" ht="18.75">
      <c r="A3" s="5" t="s">
        <v>7</v>
      </c>
      <c r="B3" s="5" t="s">
        <v>11</v>
      </c>
      <c r="C3" s="5" t="s">
        <v>13</v>
      </c>
      <c r="D3" s="6">
        <v>29890000</v>
      </c>
      <c r="E3" s="6">
        <v>38390000</v>
      </c>
      <c r="H3" s="13" t="s">
        <v>23</v>
      </c>
      <c r="I3" s="1" t="s">
        <v>26</v>
      </c>
      <c r="J3" s="1" t="s">
        <v>31</v>
      </c>
      <c r="K3" s="1" t="s">
        <v>27</v>
      </c>
    </row>
    <row r="4" spans="1:11">
      <c r="A4" s="1" t="s">
        <v>8</v>
      </c>
      <c r="B4" s="5" t="s">
        <v>12</v>
      </c>
      <c r="C4" s="1" t="s">
        <v>13</v>
      </c>
      <c r="D4" s="4">
        <v>31230000</v>
      </c>
      <c r="E4" s="4">
        <v>42360000</v>
      </c>
    </row>
    <row r="5" spans="1:11">
      <c r="A5" s="1" t="s">
        <v>28</v>
      </c>
      <c r="B5" s="1" t="s">
        <v>29</v>
      </c>
      <c r="C5" s="1" t="s">
        <v>14</v>
      </c>
      <c r="D5" s="4">
        <v>18540000</v>
      </c>
      <c r="E5" s="4">
        <v>21230000</v>
      </c>
    </row>
    <row r="6" spans="1:11">
      <c r="A6" s="1" t="s">
        <v>15</v>
      </c>
      <c r="B6" s="1" t="s">
        <v>16</v>
      </c>
      <c r="C6" s="1" t="s">
        <v>14</v>
      </c>
      <c r="D6" s="4">
        <v>28230000</v>
      </c>
      <c r="E6" s="4">
        <v>32690000</v>
      </c>
    </row>
    <row r="7" spans="1:11">
      <c r="A7" s="1" t="s">
        <v>19</v>
      </c>
      <c r="B7" s="1" t="s">
        <v>17</v>
      </c>
      <c r="C7" s="1" t="s">
        <v>18</v>
      </c>
      <c r="D7" s="4">
        <v>35290000</v>
      </c>
      <c r="E7" s="4">
        <v>47590000</v>
      </c>
    </row>
    <row r="8" spans="1:11">
      <c r="A8" s="1" t="s">
        <v>20</v>
      </c>
      <c r="B8" s="1" t="s">
        <v>21</v>
      </c>
      <c r="C8" s="1" t="s">
        <v>18</v>
      </c>
      <c r="D8" s="4">
        <v>23790000</v>
      </c>
      <c r="E8" s="4">
        <v>31790000</v>
      </c>
    </row>
  </sheetData>
  <mergeCells count="2">
    <mergeCell ref="A1:D1"/>
    <mergeCell ref="H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BaiLam</vt:lpstr>
      <vt:lpstr>DuLieuThi</vt:lpstr>
      <vt:lpstr>dongia</vt:lpstr>
      <vt:lpstr>BaiLam!Print_Area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Pham Thai</dc:creator>
  <cp:lastModifiedBy>Student</cp:lastModifiedBy>
  <cp:lastPrinted>2020-07-16T04:17:04Z</cp:lastPrinted>
  <dcterms:created xsi:type="dcterms:W3CDTF">2017-05-08T14:35:32Z</dcterms:created>
  <dcterms:modified xsi:type="dcterms:W3CDTF">2022-08-29T12:12:40Z</dcterms:modified>
</cp:coreProperties>
</file>