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esktop\맛돈 서버\trpgbot\inSANe\"/>
    </mc:Choice>
  </mc:AlternateContent>
  <x:bookViews>
    <x:workbookView xWindow="0" yWindow="0" windowWidth="28545" windowHeight="11340" tabRatio="500" activeTab="1"/>
  </x:bookViews>
  <x:sheets>
    <x:sheet name="v.1.3.0" sheetId="1" state="hidden" r:id="rId4"/>
    <x:sheet name="세라" sheetId="2" r:id="rId5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AI37:AI37" authorId="0">
      <x:text>
        <x:r>
          <x:t>원본시트링크: https://docs.google.com/spreadsheets/d/1n-wOERttal_sPg0hkj1PmmhmX6Jbml1YUFntLGlXuTY/edit#gid=560625933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AI37:AI37" authorId="0">
      <x:text>
        <x:r>
          <x:t>원본시트링크: https://docs.google.com/spreadsheets/d/1n-wOERttal_sPg0hkj1PmmhmX6Jbml1YUFntLGlXuTY/edit#gid=560625933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<x:sst xmlns:r="http://schemas.openxmlformats.org/officeDocument/2006/relationships" xmlns:c="http://schemas.openxmlformats.org/drawingml/2006/chart" xmlns:x="http://schemas.openxmlformats.org/spreadsheetml/2006/main" count="314" uniqueCount="127">
  <x:si>
    <x:r>
      <x:t xml:space="preserve">봉마인 인장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741b47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741b47"/>
            <x:b val="1"/>
          </x:rPr>
        </mc:Fallback>
      </mc:AlternateContent>
      <x:t>(비율 1:1)</x:t>
    </x:r>
  </x:si>
  <x:si>
    <x:t>v.1.3.1
made by. 양천일염
designed by. 이즈</x:t>
  </x:si>
  <x:si>
    <x:t>v.1.3.0
made by. 양천일염
designed by. 이즈</x:t>
  </x:si>
  <x:si>
    <x:t>부끄러움</x:t>
  </x:si>
  <x:si>
    <x:t>전자기기</x:t>
  </x:si>
  <x:si>
    <x:t>1 폭력</x:t>
  </x:si>
  <x:si>
    <x:t>돌파 시나리오</x:t>
  </x:si>
  <x:si>
    <x:t xml:space="preserve">호기심  </x:t>
  </x:si>
  <x:si>
    <x:t>4 기술</x:t>
  </x:si>
  <x:si>
    <x:t>5 지식</x:t>
  </x:si>
  <x:si>
    <x:t>기본공격</x:t>
  </x:si>
  <x:si>
    <x:t>기타 사항</x:t>
  </x:si>
  <x:si>
    <x:t>지정특기</x:t>
  </x:si>
  <x:si>
    <x:t>2 정서</x:t>
  </x:si>
  <x:si>
    <x:t>"한마디"</x:t>
  </x:si>
  <x:si>
    <x:t>3 지각</x:t>
  </x:si>
  <x:si>
    <x:t>캐릭터 설정</x:t>
  </x:si>
  <x:si>
    <x:t>어빌리티명</x:t>
  </x:si>
  <x:si>
    <x:t>전장이동</x:t>
  </x:si>
  <x:si>
    <x:t>checked</x:t>
  </x:si>
  <x:si>
    <x:t>세라피나</x:t>
  </x:si>
  <x:si>
    <x:t>#N/A</x:t>
  </x:si>
  <x:si>
    <x:t>6 괴이</x:t>
  </x:si>
  <x:si>
    <x:t>00/00/00</x:t>
  </x:si>
  <x:si>
    <x:t>calculate</x:t>
  </x:si>
  <x:si>
    <x:t>분해</x:t>
  </x:si>
  <x:si>
    <x:t>이성치</x:t>
  </x:si>
  <x:si>
    <x:t>고통</x:t>
  </x:si>
  <x:si>
    <x:t>소각</x:t>
  </x:si>
  <x:si>
    <x:t>연심</x:t>
  </x:si>
  <x:si>
    <x:t>약품</x:t>
  </x:si>
  <x:si>
    <x:t>생물학</x:t>
  </x:si>
  <x:si>
    <x:t>화학</x:t>
  </x:si>
  <x:si>
    <x:t>냄새</x:t>
  </x:si>
  <x:si>
    <x:t>물리학</x:t>
  </x:si>
  <x:si>
    <x:t>관능</x:t>
  </x:si>
  <x:si>
    <x:t>걱정</x:t>
  </x:si>
  <x:si>
    <x:t>생명력</x:t>
  </x:si>
  <x:si>
    <x:t>죽음</x:t>
  </x:si>
  <x:si>
    <x:t>파괴</x:t>
  </x:si>
  <x:si>
    <x:t>수학</x:t>
  </x:si>
  <x:si>
    <x:t>고문</x:t>
  </x:si>
  <x:si>
    <x:t>기쁨</x:t>
  </x:si>
  <x:si>
    <x:t>시간</x:t>
  </x:si>
  <x:si>
    <x:t>혼돈</x:t>
  </x:si>
  <x:si>
    <x:t>포박</x:t>
  </x:si>
  <x:si>
    <x:t>심해</x:t>
  </x:si>
  <x:si>
    <x:t>협박</x:t>
  </x:si>
  <x:si>
    <x:t>노여움</x:t>
  </x:si>
  <x:si>
    <x:t>의학</x:t>
  </x:si>
  <x:si>
    <x:t>정리</x:t>
  </x:si>
  <x:si>
    <x:t>촉감</x:t>
  </x:si>
  <x:si>
    <x:t>암흑</x:t>
  </x:si>
  <x:si>
    <x:t>민속학</x:t>
  </x:si>
  <x:si>
    <x:t>찌르기</x:t>
  </x:si>
  <x:si>
    <x:t>기계</x:t>
  </x:si>
  <x:si>
    <x:t>원한</x:t>
  </x:si>
  <x:si>
    <x:t>슬픔</x:t>
  </x:si>
  <x:si>
    <x:t>카메라</x:t>
  </x:si>
  <x:si>
    <x:t>인류학</x:t>
  </x:si>
  <x:si>
    <x:t>교양</x:t>
  </x:si>
  <x:si>
    <x:t>종말</x:t>
  </x:si>
  <x:si>
    <x:t>절단</x:t>
  </x:si>
  <x:si>
    <x:t>제육감</x:t>
  </x:si>
  <x:si>
    <x:t>사격</x:t>
  </x:si>
  <x:si>
    <x:t>마술</x:t>
  </x:si>
  <x:si>
    <x:t>전쟁</x:t>
  </x:si>
  <x:si>
    <x:t>소리</x:t>
  </x:si>
  <x:si>
    <x:t>미디어</x:t>
  </x:si>
  <x:si>
    <x:t>풍경</x:t>
  </x:si>
  <x:si>
    <x:t>웃음</x:t>
  </x:si>
  <x:si>
    <x:t>구타</x:t>
  </x:si>
  <x:si>
    <x:t>탈것</x:t>
  </x:si>
  <x:si>
    <x:t>인내</x:t>
  </x:si>
  <x:si>
    <x:t>놀람</x:t>
  </x:si>
  <x:si>
    <x:t>꿈</x:t>
  </x:si>
  <x:si>
    <x:t>맛</x:t>
  </x:si>
  <x:si>
    <x:t>영혼</x:t>
  </x:si>
  <x:si>
    <x:t>예술</x:t>
  </x:si>
  <x:si>
    <x:t>효율</x:t>
  </x:si>
  <x:si>
    <x:t>그늘</x:t>
  </x:si>
  <x:si>
    <x:t>친애</x:t>
  </x:si>
  <x:si>
    <x:t>공격</x:t>
  </x:si>
  <x:si>
    <x:t>서포트</x:t>
  </x:si>
  <x:si>
    <x:t>직업</x:t>
  </x:si>
  <x:si>
    <x:t>인물</x:t>
  </x:si>
  <x:si>
    <x:t>감정</x:t>
  </x:si>
  <x:si>
    <x:t>진통제</x:t>
  </x:si>
  <x:si>
    <x:t>추적</x:t>
  </x:si>
  <x:si>
    <x:t>성별</x:t>
  </x:si>
  <x:si>
    <x:t>메모</x:t>
  </x:si>
  <x:si>
    <x:t>거처</x:t>
  </x:si>
  <x:si>
    <x:t>타입</x:t>
  </x:si>
  <x:si>
    <x:t>무기</x:t>
  </x:si>
  <x:si>
    <x:t>아이템</x:t>
  </x:si>
  <x:si>
    <x:t>부적</x:t>
  </x:si>
  <x:si>
    <x:t>연령</x:t>
  </x:si>
  <x:si>
    <x:t>국적</x:t>
  </x:si>
  <x:si>
    <x:t>비밀</x:t>
  </x:si>
  <x:si>
    <x:t>역사</x:t>
  </x:si>
  <x:si>
    <x:t>병기</x:t>
  </x:si>
  <x:si>
    <x:t>우주</x:t>
  </x:si>
  <x:si>
    <x:t>이름</x:t>
  </x:si>
  <x:si>
    <x:t>날짜</x:t>
  </x:si>
  <x:si>
    <x:t>지저</x:t>
  </x:si>
  <x:si>
    <x:t>고고학</x:t>
  </x:si>
  <x:si>
    <x:t>없음</x:t>
  </x:si>
  <x:si>
    <x:t>공적점</x:t>
  </x:si>
  <x:si>
    <x:t>천문학</x:t>
  </x:si>
  <x:si>
    <x:t>함정</x:t>
  </x:si>
  <x:si>
    <x:t>공포심</x:t>
  </x:si>
  <x:si>
    <x:t>매장</x:t>
  </x:si>
  <x:si>
    <x:t>연격</x:t>
  </x:si>
  <x:si>
    <x:t>효과</x:t>
  </x:si>
  <x:si>
    <x:t>지식</x:t>
  </x:si>
  <x:si>
    <x:t>여성</x:t>
  </x:si>
  <x:si>
    <x:t>짐작</x:t>
  </x:si>
  <x:si>
    <x:t>row</x:t>
  </x:si>
  <x:si>
    <x:t>col</x:t>
  </x:si>
  <x:si>
    <x:t>소비</x:t>
  </x:si>
  <x:si>
    <x:t>자유</x:t>
  </x:si>
  <x:si>
    <x:t>목표 1명을 선택해서 명중판정을 한다. 
명중판정이 성공하고, 목표가 회피판정에 실패하면 1D6점 대미지.</x:t>
  </x:si>
  <x:si>
    <x:t>당신이 공격했을 때, 공격 목표가 회피 판정에 성공했다면 사용할 수 있다. 공격 목표는 이 어빌리티의 지정특기로 한 번 더 회피판정을 해야 한다(자신의 플롯치와 관계없이 이 어빌리티의 지정특기로 판정한다). 이 회피판정에 실패하면 공격이 명중한다.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</x:si>
  <x:si>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99999"/>
            <x:b val="1"/>
          </x:rPr>
        </mc:Fallback>
      </mc:AlternateContent>
      <x:t xml:space="preserve">멀티 장르 호러 TRPG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layfair Display"/>
            <x:sz val="39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Playfair Display"/>
            <x:sz val="39"/>
            <x:color rgb="ff999999"/>
            <x:b val="1"/>
          </x:rPr>
        </mc:Fallback>
      </mc:AlternateContent>
      <x:t>inSANe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ungsuh"/>
            <x:sz val="36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Gungsuh"/>
            <x:sz val="36"/>
            <x:color rgb="ff999999"/>
            <x:b val="1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999999"/>
            <x:b val="1"/>
          </x:rPr>
        </mc:Fallback>
      </mc:AlternateContent>
      <x:t>캐 릭 터 시 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</x:si>
  <x:si>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d5a6bd"/>
            <x:b val="1"/>
          </x:rPr>
        </mc:Fallback>
      </mc:AlternateContent>
      <x:t xml:space="preserve">멀티 장르 호러 TRPG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layfair Display"/>
            <x:sz val="39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Playfair Display"/>
            <x:sz val="39"/>
            <x:color rgb="ffd5a6bd"/>
            <x:b val="1"/>
          </x:rPr>
        </mc:Fallback>
      </mc:AlternateContent>
      <x:t>inSANe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ungsuh"/>
            <x:sz val="36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Gungsuh"/>
            <x:sz val="36"/>
            <x:color rgb="ffd5a6bd"/>
            <x:b val="1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d5a6bd"/>
            <x:b val="1"/>
          </x:rPr>
        </mc:Fallback>
      </mc:AlternateContent>
      <x:t>캐 릭 터 시 트</x:t>
    </x:r>
  </x:si>
  <x:si>
    <x:t>지원행동. 이 어빌리티를 사용하면 전투에 참가한 캐릭터 전원은 다음 라운드의 [라운드 시작]에 플롯을 한다.</x:t>
  </x:si>
  <x:si>
    <x:t>누군가가 【정보】를 획득했을 때 사용할 수 있다. 지정특기 판정에 성공하면 그 캐릭터가 획득한 【정보】를 당신도 획득할 수 있다(이 효과는 당신이 장면에 등장하지 않았더라도 사용할 수 있다).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</x:si>
</x:sst>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5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Batang"/>
      <x:sz val="24"/>
      <x:color rgb="ff0b5394"/>
      <x:b val="1"/>
    </x:font>
    <x:font>
      <x:name val="Arial"/>
      <x:sz val="10"/>
      <x:color rgb="ff434343"/>
    </x:font>
    <x:font>
      <x:name val="Malgun Gothic"/>
      <x:sz val="10"/>
      <x:color rgb="ffffffff"/>
      <x:b val="1"/>
    </x:font>
    <x:font>
      <x:name val="Malgun Gothic"/>
      <x:sz val="11"/>
      <x:color rgb="ffa64d79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741b47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741b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b7b7b7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b7b7b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999999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ngsuh"/>
          <x:sz val="36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Gungsuh"/>
          <x:sz val="36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50"/>
          <x:color rgb="ff666666"/>
          <hs:size val="100"/>
          <hs:ratio val="100"/>
          <hs:spacing val="0"/>
          <hs:offset val="0"/>
        </x:font>
      </mc:Choice>
      <mc:Fallback>
        <x:font>
          <x:name val="Batang"/>
          <x:sz val="50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666666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999999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50"/>
          <x:color rgb="ff85200c"/>
          <hs:size val="100"/>
          <hs:ratio val="100"/>
          <hs:spacing val="0"/>
          <hs:offset val="0"/>
        </x:font>
      </mc:Choice>
      <mc:Fallback>
        <x:font>
          <x:name val="Batang"/>
          <x:sz val="50"/>
          <x:color rgb="ff85200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f3f3f3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f3f3f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Batang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20202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20202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24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Batang"/>
          <x:sz val="24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741b47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741b4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12"/>
          <x:color rgb="ffcccccc"/>
          <x:b val="1"/>
          <hs:size val="100"/>
          <hs:ratio val="100"/>
          <hs:spacing val="0"/>
          <hs:offset val="0"/>
        </x:font>
      </mc:Choice>
      <mc:Fallback>
        <x:font>
          <x:name val="Batang"/>
          <x:sz val="12"/>
          <x:color rgb="ffccccc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8"/>
          <x:color rgb="ff666666"/>
          <hs:size val="100"/>
          <hs:ratio val="100"/>
          <hs:spacing val="0"/>
          <hs:offset val="0"/>
        </x:font>
      </mc:Choice>
      <mc:Fallback>
        <x:font>
          <x:name val="Batang"/>
          <x:sz val="8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999999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434343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999999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ngsuh"/>
          <x:sz val="36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Gungsuh"/>
          <x:sz val="36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c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c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741b47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741b4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layfair Display"/>
          <x:sz val="39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Playfair Display"/>
          <x:sz val="39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layfair Display"/>
          <x:sz val="39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Playfair Display"/>
          <x:sz val="39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d5a6bd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434343"/>
        <x:bgColor rgb="ff434343"/>
      </x:patternFill>
    </x:fill>
    <x:fill>
      <x:patternFill patternType="solid">
        <x:fgColor rgb="ffa64d79"/>
        <x:bgColor rgb="ffa64d7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ad1dc"/>
        <x:bgColor rgb="ffead1dc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c27ba0"/>
        <x:bgColor rgb="ffc27ba0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202020"/>
        <x:bgColor rgb="ff202020"/>
      </x:patternFill>
    </x:fill>
    <x:fill>
      <x:patternFill patternType="solid">
        <x:fgColor rgb="ff666666"/>
        <x:bgColor rgb="ff666666"/>
      </x:patternFill>
    </x:fill>
    <x:fill>
      <x:patternFill patternType="solid">
        <x:fgColor rgb="ffd5a6bd"/>
        <x:bgColor rgb="ffd5a6bd"/>
      </x:patternFill>
    </x:fill>
  </x:fills>
  <x:borders count="6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434343"/>
      </x:left>
      <x:right style="thin">
        <x:color rgb="ff434343"/>
      </x:right>
      <x:top style="thin">
        <x:color rgb="ff434343"/>
      </x:top>
      <x:bottom style="thin">
        <x:color rgb="ff434343"/>
      </x:bottom>
    </x:border>
    <x:border>
      <x:left>
        <x:color auto="1"/>
      </x:left>
      <x:right>
        <x:color auto="1"/>
      </x:right>
      <x:top style="thin">
        <x:color rgb="ff434343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666666"/>
      </x:top>
      <x:bottom style="thin">
        <x:color rgb="ffd9d9d9"/>
      </x:bottom>
    </x:border>
    <x:border>
      <x:left style="thin">
        <x:color rgb="ffd9d9d9"/>
      </x:left>
      <x:right style="thin">
        <x:color rgb="ff000000"/>
      </x:right>
      <x:top style="thin">
        <x:color rgb="ff666666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000000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666666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ccccc"/>
      </x:bottom>
    </x:border>
    <x:border>
      <x:left style="thin">
        <x:color rgb="ff666666"/>
      </x:left>
      <x:right style="thin">
        <x:color rgb="ff66666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ccccc"/>
      </x:top>
      <x:bottom style="thin">
        <x:color rgb="ff000000"/>
      </x:bottom>
    </x:border>
    <x:border>
      <x:left style="thin">
        <x:color rgb="ff666666"/>
      </x:left>
      <x:right style="thin">
        <x:color rgb="ff666666"/>
      </x:right>
      <x:top>
        <x:color auto="1"/>
      </x:top>
      <x:bottom style="thin">
        <x:color rgb="ff000000"/>
      </x:bottom>
    </x:border>
    <x:border>
      <x:left style="thin">
        <x:color rgb="ff434343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 style="hair">
        <x:color rgb="ffd9d9d9"/>
      </x:top>
      <x:bottom style="thin">
        <x:color rgb="ff000000"/>
      </x:bottom>
    </x:border>
    <x:border>
      <x:left style="thin">
        <x:color rgb="ffc27ba0"/>
      </x:left>
      <x:right style="thin">
        <x:color rgb="ffc27ba0"/>
      </x:right>
      <x:top style="thin">
        <x:color rgb="ff000000"/>
      </x:top>
      <x:bottom>
        <x:color auto="1"/>
      </x:bottom>
    </x:border>
    <x:border>
      <x:left style="thin">
        <x:color rgb="ffc27ba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d9d9d9"/>
      </x:left>
      <x:right style="thin">
        <x:color rgb="ff000000"/>
      </x:right>
      <x:top>
        <x:color auto="1"/>
      </x:top>
      <x:bottom style="hair">
        <x:color rgb="ffd9d9d9"/>
      </x:bottom>
    </x:border>
    <x:border>
      <x:left style="thin">
        <x:color rgb="ffd9d9d9"/>
      </x:left>
      <x:right style="thin">
        <x:color rgb="ff000000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 style="hair">
        <x:color rgb="ffd9d9d9"/>
      </x:top>
      <x:bottom>
        <x:color auto="1"/>
      </x:bottom>
    </x:border>
    <x:border>
      <x:left style="thin">
        <x:color rgb="ffd9d9d9"/>
      </x:left>
      <x:right style="thin">
        <x:color rgb="ff000000"/>
      </x:right>
      <x:top style="hair">
        <x:color rgb="ffd9d9d9"/>
      </x:top>
      <x:bottom>
        <x:color auto="1"/>
      </x:bottom>
    </x:border>
    <x:border>
      <x:left style="thin">
        <x:color rgb="ff434343"/>
      </x:left>
      <x:right style="thin">
        <x:color rgb="ff434343"/>
      </x:right>
      <x:top>
        <x:color auto="1"/>
      </x:top>
      <x:bottom>
        <x:color auto="1"/>
      </x:bottom>
    </x:border>
    <x:border>
      <x:left style="thin">
        <x:color rgb="ffd9d9d9"/>
      </x:left>
      <x:right style="thin">
        <x:color rgb="ff000000"/>
      </x:right>
      <x:top style="hair">
        <x:color rgb="ffd9d9d9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434343"/>
      </x:bottom>
    </x:border>
    <x:border>
      <x:left style="thin">
        <x:color rgb="ffd9d9d9"/>
      </x:left>
      <x:right style="thin">
        <x:color rgb="ffd9d9d9"/>
      </x:right>
      <x:top style="thin">
        <x:color rgb="ff666666"/>
      </x:top>
      <x:bottom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666666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434343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666666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cccccc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cccccc"/>
      </x:bottom>
    </x:border>
    <x:border>
      <x:left>
        <x:color auto="1"/>
      </x:left>
      <x:right>
        <x:color auto="1"/>
      </x:right>
      <x:top style="thin">
        <x:color rgb="ff000000"/>
      </x:top>
      <x:bottom style="hair">
        <x:color rgb="ffd9d9d9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hair">
        <x:color rgb="ffd9d9d9"/>
      </x:bottom>
    </x:border>
    <x:border>
      <x:left>
        <x:color auto="1"/>
      </x:left>
      <x:right style="thin">
        <x:color rgb="ff666666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cccccc"/>
      </x:bottom>
    </x:border>
    <x:border>
      <x:left>
        <x:color auto="1"/>
      </x:left>
      <x:right>
        <x:color auto="1"/>
      </x:right>
      <x:top style="hair">
        <x:color rgb="ffd9d9d9"/>
      </x:top>
      <x:bottom style="hair">
        <x:color rgb="ffd9d9d9"/>
      </x:bottom>
    </x:border>
    <x:border>
      <x:left>
        <x:color auto="1"/>
      </x:left>
      <x:right style="thin">
        <x:color rgb="ff000000"/>
      </x:right>
      <x:top style="hair">
        <x:color rgb="ffd9d9d9"/>
      </x:top>
      <x:bottom style="hair">
        <x:color rgb="ffd9d9d9"/>
      </x:bottom>
    </x:border>
    <x:border>
      <x:left>
        <x:color auto="1"/>
      </x:left>
      <x:right style="thin">
        <x:color rgb="ff666666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hair">
        <x:color rgb="ffd9d9d9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hair">
        <x:color rgb="ffd9d9d9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hair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hair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hair">
        <x:color rgb="ffd9d9d9"/>
      </x:bottom>
    </x:border>
    <x:border>
      <x:left style="thin">
        <x:color rgb="ffd9d9d9"/>
      </x:left>
      <x:right>
        <x:color auto="1"/>
      </x:right>
      <x:top>
        <x:color auto="1"/>
      </x:top>
      <x:bottom style="hair">
        <x:color rgb="ffd9d9d9"/>
      </x:bottom>
    </x:border>
    <x:border>
      <x:left>
        <x:color auto="1"/>
      </x:left>
      <x:right style="thin">
        <x:color rgb="ff000000"/>
      </x:right>
      <x:top>
        <x:color auto="1"/>
      </x:top>
      <x:bottom style="hair">
        <x:color rgb="ffd9d9d9"/>
      </x:bottom>
    </x:border>
    <x:border>
      <x:left style="thin">
        <x:color rgb="ff000000"/>
      </x:left>
      <x:right>
        <x:color auto="1"/>
      </x:right>
      <x:top style="hair">
        <x:color rgb="ffd9d9d9"/>
      </x:top>
      <x:bottom style="hair">
        <x:color rgb="ffd9d9d9"/>
      </x:bottom>
    </x:border>
    <x:border>
      <x:left>
        <x:color auto="1"/>
      </x:left>
      <x:right style="thin">
        <x:color rgb="ffd9d9d9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>
        <x:color auto="1"/>
      </x:right>
      <x:top style="hair">
        <x:color rgb="ffd9d9d9"/>
      </x:top>
      <x:bottom style="hair">
        <x:color rgb="ffd9d9d9"/>
      </x:bottom>
    </x:border>
    <x:border>
      <x:left style="thin">
        <x:color rgb="ff000000"/>
      </x:left>
      <x:right>
        <x:color auto="1"/>
      </x:right>
      <x:top style="hair">
        <x:color rgb="ffd9d9d9"/>
      </x:top>
      <x:bottom style="thin">
        <x:color rgb="ff000000"/>
      </x:bottom>
    </x:border>
    <x:border>
      <x:left>
        <x:color auto="1"/>
      </x:left>
      <x:right style="thin">
        <x:color rgb="ffd9d9d9"/>
      </x:right>
      <x:top style="hair">
        <x:color rgb="ffd9d9d9"/>
      </x:top>
      <x:bottom style="thin">
        <x:color rgb="ff000000"/>
      </x:bottom>
    </x:border>
    <x:border>
      <x:left style="thin">
        <x:color rgb="ffd9d9d9"/>
      </x:left>
      <x:right>
        <x:color auto="1"/>
      </x:right>
      <x:top style="hair">
        <x:color rgb="ffd9d9d9"/>
      </x:top>
      <x:bottom style="thin">
        <x:color rgb="ff000000"/>
      </x:bottom>
    </x:border>
    <x:border>
      <x:left>
        <x:color auto="1"/>
      </x:left>
      <x:right style="thin">
        <x:color rgb="ffc27ba0"/>
      </x:right>
      <x:top style="thin">
        <x:color rgb="ff000000"/>
      </x:top>
      <x:bottom>
        <x:color auto="1"/>
      </x:bottom>
    </x:border>
    <x:border>
      <x:left style="thin">
        <x:color rgb="ffc27ba0"/>
      </x:left>
      <x:right>
        <x:color auto="1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6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Border="1" applyAlignment="1">
          <x:alignment horizontal="center" vertical="center"/>
        </x:xf>
      </mc:Fallback>
    </mc:AlternateContent>
    <x:xf numFmtId="0" fontId="0" fillId="3" borderId="3" xfId="0" applyFont="1" applyBorder="1" applyAlignment="1">
      <x:alignment horizontal="general" vertical="center"/>
    </x:xf>
    <x:xf numFmtId="0" fontId="0" fillId="3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Border="1" applyAlignment="1">
          <x:alignment horizontal="center" vertical="center"/>
        </x:xf>
      </mc:Fallback>
    </mc:AlternateContent>
    <x:xf numFmtId="0" fontId="7" fillId="2" borderId="0" xfId="0" applyFont="1" applyAlignment="1">
      <x:alignment horizontal="general" vertical="center"/>
    </x:xf>
    <x:xf numFmtId="0" fontId="11" fillId="4" borderId="7" xfId="0" applyFont="1" applyBorder="1" applyAlignment="1">
      <x:alignment horizontal="general" vertical="center"/>
    </x:xf>
    <x:xf numFmtId="0" fontId="11" fillId="4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7" xfId="0" applyFont="1" applyBorder="1" applyAlignment="1">
          <x:alignment horizontal="center" vertical="center"/>
        </x:xf>
      </mc:Fallback>
    </mc:AlternateContent>
    <x:xf numFmtId="0" fontId="11" fillId="5" borderId="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7" xfId="0" applyFont="1" applyBorder="1" applyAlignment="1">
          <x:alignment horizontal="center" vertical="center"/>
        </x:xf>
      </mc:Fallback>
    </mc:AlternateContent>
    <x:xf numFmtId="0" fontId="11" fillId="5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2" xfId="0" applyFont="1" applyBorder="1" applyAlignment="1">
          <x:alignment horizontal="center" vertical="center"/>
        </x:xf>
      </mc:Fallback>
    </mc:AlternateContent>
    <x:xf numFmtId="0" fontId="11" fillId="5" borderId="11" xfId="0" applyFont="1" applyBorder="1" applyAlignment="1">
      <x:alignment horizontal="general" vertical="center"/>
    </x:xf>
    <x:xf numFmtId="0" fontId="11" fillId="5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9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9" xfId="0" applyFon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0" xfId="0" applyFont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Font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Font="1" applyBorder="1" applyAlignment="1">
          <x:alignment horizontal="center" vertical="center"/>
        </x:xf>
      </mc:Fallback>
    </mc:AlternateContent>
    <x:xf numFmtId="0" fontId="18" fillId="2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5" xfId="0" applyFont="1" applyBorder="1" applyAlignment="1">
          <x:alignment horizontal="center" vertical="center"/>
        </x:xf>
      </mc:Fallback>
    </mc:AlternateContent>
    <x:xf numFmtId="0" fontId="0" fillId="2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4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0" applyFont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30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30" xfId="0" applyFont="1" applyBorder="1" applyAlignment="1">
          <x:alignment horizontal="center" vertical="center" textRotation="255"/>
        </x:xf>
      </mc:Fallback>
    </mc:AlternateContent>
    <x:xf numFmtId="0" fontId="0" fillId="2" borderId="0" xfId="0" applyFont="1" applyAlignment="1">
      <x:alignment horizontal="general" vertical="center"/>
    </x:xf>
    <x:xf numFmtId="0" fontId="23" fillId="2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8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0" xfId="0" applyFont="1" applyAlignment="1">
          <x:alignment horizontal="center" vertical="bottom"/>
        </x:xf>
      </mc:Fallback>
    </mc:AlternateContent>
    <x:xf numFmtId="0" fontId="25" fillId="8" borderId="0" xfId="0" applyFont="1" applyAlignment="1">
      <x:alignment horizontal="left" vertical="center"/>
    </x:xf>
    <x:xf numFmtId="0" fontId="25" fillId="8" borderId="0" xfId="0" applyFont="1" applyAlignment="1">
      <x:alignment horizontal="left" vertical="center"/>
    </x:xf>
    <x:xf numFmtId="0" fontId="23" fillId="2" borderId="0" xfId="0" applyFont="1" applyAlignment="1">
      <x:alignment horizontal="left" vertical="center"/>
    </x:xf>
    <x:xf numFmtId="0" fontId="24" fillId="8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4" xfId="0" applyFont="1" applyBorder="1" applyAlignment="1">
          <x:alignment horizontal="center" vertical="center"/>
        </x:xf>
      </mc:Fallback>
    </mc:AlternateContent>
    <x:xf numFmtId="0" fontId="0" fillId="9" borderId="3" xfId="0" applyFont="1" applyBorder="1" applyAlignment="1">
      <x:alignment horizontal="general" vertical="center"/>
    </x:xf>
    <x:xf numFmtId="0" fontId="0" fillId="9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9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6" xfId="0" applyFont="1" applyBorder="1" applyAlignment="1">
          <x:alignment horizontal="center" vertical="center"/>
        </x:xf>
      </mc:Fallback>
    </mc:AlternateContent>
    <x:xf numFmtId="0" fontId="26" fillId="4" borderId="7" xfId="0" applyFont="1" applyBorder="1" applyAlignment="1">
      <x:alignment horizontal="general" vertical="center"/>
    </x:xf>
    <x:xf numFmtId="0" fontId="26" fillId="4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9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7" xfId="0" applyFont="1" applyBorder="1" applyAlignment="1">
          <x:alignment horizontal="center" vertical="center"/>
        </x:xf>
      </mc:Fallback>
    </mc:AlternateContent>
    <x:xf numFmtId="0" fontId="26" fillId="8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7" xfId="0" applyFont="1" applyBorder="1" applyAlignment="1">
          <x:alignment horizontal="center" vertical="center"/>
        </x:xf>
      </mc:Fallback>
    </mc:AlternateContent>
    <x:xf numFmtId="0" fontId="26" fillId="8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2" xfId="0" applyFont="1" applyBorder="1" applyAlignment="1">
          <x:alignment horizontal="center" vertical="center"/>
        </x:xf>
      </mc:Fallback>
    </mc:AlternateContent>
    <x:xf numFmtId="0" fontId="26" fillId="8" borderId="11" xfId="0" applyFont="1" applyBorder="1" applyAlignment="1">
      <x:alignment horizontal="general" vertical="center"/>
    </x:xf>
    <x:xf numFmtId="0" fontId="26" fillId="8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3" xfId="0" applyFont="1" applyFill="1" applyBorder="1" applyAlignment="1">
          <x:alignment horizontal="center" vertical="center"/>
        </x:xf>
      </mc:Fallback>
    </mc:AlternateContent>
    <x:xf numFmtId="0" fontId="0" fillId="0" borderId="5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  <x:xf numFmtId="0" fontId="0" fillId="0" borderId="32" xfId="0" applyFont="1" applyBorder="1" applyAlignment="1">
      <x:alignment horizontal="general" vertical="bottom"/>
    </x:xf>
    <x:xf numFmtId="0" fontId="0" fillId="0" borderId="33" xfId="0" applyFont="1" applyBorder="1" applyAlignment="1">
      <x:alignment horizontal="general" vertical="bottom"/>
    </x:xf>
    <x:xf numFmtId="0" fontId="0" fillId="0" borderId="34" xfId="0" applyFont="1" applyBorder="1" applyAlignment="1">
      <x:alignment horizontal="general" vertical="bottom"/>
    </x:xf>
    <x:xf numFmtId="0" fontId="0" fillId="0" borderId="35" xfId="0" applyFont="1" applyBorder="1" applyAlignment="1">
      <x:alignment horizontal="general" vertical="bottom"/>
    </x:xf>
    <x:xf numFmtId="0" fontId="18" fillId="2" borderId="2" xfId="0" applyFont="1" applyBorder="1" applyAlignment="1">
      <x:alignment horizontal="general" vertical="center"/>
    </x:xf>
    <x:xf numFmtId="0" fontId="0" fillId="0" borderId="36" xfId="0" applyFont="1" applyBorder="1" applyAlignment="1">
      <x:alignment horizontal="general" vertical="bottom"/>
    </x:xf>
    <x:xf numFmtId="0" fontId="0" fillId="0" borderId="37" xfId="0" applyFont="1" applyBorder="1" applyAlignment="1">
      <x:alignment horizontal="general" vertical="center"/>
    </x:xf>
    <x:xf numFmtId="0" fontId="0" fillId="0" borderId="38" xfId="0" applyFont="1" applyBorder="1" applyAlignment="1">
      <x:alignment horizontal="general" vertical="bottom"/>
    </x:xf>
    <x:xf numFmtId="0" fontId="0" fillId="0" borderId="39" xfId="0" applyFont="1" applyBorder="1" applyAlignment="1">
      <x:alignment horizontal="general" vertical="bottom"/>
    </x:xf>
    <x:xf numFmtId="0" fontId="0" fillId="5" borderId="37" xfId="0" applyFont="1" applyBorder="1" applyAlignment="1">
      <x:alignment horizontal="general" vertical="center"/>
    </x:xf>
    <x:xf numFmtId="0" fontId="0" fillId="0" borderId="4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9" fillId="2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" borderId="19" xfId="0" applyFont="1" applyBorder="1" applyAlignment="1">
          <x:alignment horizontal="center" vertical="center"/>
        </x:xf>
      </mc:Fallback>
    </mc:AlternateContent>
    <x:xf numFmtId="0" fontId="0" fillId="0" borderId="41" xfId="0" applyFont="1" applyBorder="1" applyAlignment="1">
      <x:alignment horizontal="general" vertical="bottom"/>
    </x:xf>
    <x:xf numFmtId="0" fontId="0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0" fillId="3" borderId="33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" borderId="33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4" xfId="0" applyFont="1" applyBorder="1" applyAlignment="1">
          <x:alignment horizontal="center" vertical="center"/>
        </x:xf>
      </mc:Fallback>
    </mc:AlternateContent>
    <x:xf numFmtId="0" fontId="0" fillId="0" borderId="3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2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2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x:xf numFmtId="0" fontId="0" fillId="0" borderId="4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4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43" xfId="0" applyFont="1" applyBorder="1" applyAlignment="1">
          <x:alignment horizontal="center" vertical="center"/>
        </x:xf>
      </mc:Fallback>
    </mc:AlternateContent>
    <x:xf numFmtId="0" fontId="0" fillId="0" borderId="43" xfId="0" applyFont="1" applyBorder="1" applyAlignment="1">
      <x:alignment horizontal="general" vertical="bottom"/>
    </x:xf>
    <x:xf numFmtId="0" fontId="0" fillId="0" borderId="4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1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1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45" xfId="0" applyFont="1" applyBorder="1" applyAlignment="1">
          <x:alignment horizontal="center" vertical="center"/>
        </x:xf>
      </mc:Fallback>
    </mc:AlternateContent>
    <x:xf numFmtId="0" fontId="0" fillId="0" borderId="4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2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1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1" borderId="3" xfId="0" applyFont="1" applyBorder="1" applyAlignment="1">
          <x:alignment horizontal="center" vertical="center"/>
        </x:xf>
      </mc:Fallback>
    </mc:AlternateContent>
    <x:xf numFmtId="0" fontId="36" fillId="4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Border="1" applyAlignment="1">
          <x:alignment horizontal="center" vertical="center"/>
        </x:xf>
      </mc:Fallback>
    </mc:AlternateContent>
    <x:xf numFmtId="0" fontId="0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x:xf numFmtId="0" fontId="0" fillId="0" borderId="4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5" fillId="11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1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49" xfId="0" applyFont="1" applyBorder="1" applyAlignment="1">
          <x:alignment horizontal="center" vertical="center"/>
        </x:xf>
      </mc:Fallback>
    </mc:AlternateContent>
    <x:xf numFmtId="0" fontId="0" fillId="0" borderId="5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3" xfId="0" applyFont="1" applyBorder="1" applyAlignment="1">
          <x:alignment horizontal="center" vertical="center"/>
        </x:xf>
      </mc:Fallback>
    </mc:AlternateContent>
    <x:xf numFmtId="0" fontId="0" fillId="0" borderId="5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1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1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52" xfId="0" applyFont="1" applyBorder="1" applyAlignment="1">
          <x:alignment horizontal="center" vertical="center"/>
        </x:xf>
      </mc:Fallback>
    </mc:AlternateContent>
    <x:xf numFmtId="0" fontId="0" fillId="0" borderId="5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2" borderId="0" xfId="0" applyFont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Font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4" xfId="0" applyFont="1" applyBorder="1" applyAlignment="1">
          <x:alignment horizontal="center" vertical="center"/>
        </x:xf>
      </mc:Fallback>
    </mc:AlternateContent>
    <x:xf numFmtId="0" fontId="0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Font="1" applyBorder="1" applyAlignment="1">
          <x:alignment horizontal="center" vertical="center"/>
        </x:xf>
      </mc:Fallback>
    </mc:AlternateContent>
    <x:xf numFmtId="0" fontId="0" fillId="0" borderId="55" xfId="0" applyFont="1" applyBorder="1" applyAlignment="1">
      <x:alignment horizontal="general" vertical="bottom"/>
    </x:xf>
    <x:xf numFmtId="0" fontId="18" fillId="2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6" xfId="0" applyFont="1" applyBorder="1" applyAlignment="1">
          <x:alignment horizontal="center" vertical="center"/>
        </x:xf>
      </mc:Fallback>
    </mc:AlternateContent>
    <x:xf numFmtId="0" fontId="0" fillId="0" borderId="57" xfId="0" applyFont="1" applyBorder="1" applyAlignment="1">
      <x:alignment horizontal="general" vertical="bottom"/>
    </x:xf>
    <x:xf numFmtId="0" fontId="0" fillId="0" borderId="5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7" fillId="0" borderId="5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59" xfId="0" applyFont="1" applyBorder="1" applyAlignment="1">
          <x:alignment horizontal="center" vertical="center"/>
        </x:xf>
      </mc:Fallback>
    </mc:AlternateContent>
    <x:xf numFmtId="0" fontId="0" fillId="0" borderId="6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6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5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5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6" borderId="59" xfId="0" applyFont="1" applyBorder="1" applyAlignment="1">
          <x:alignment horizontal="center" vertical="center" wrapText="1"/>
        </x:xf>
      </mc:Fallback>
    </mc:AlternateContent>
    <x:xf numFmtId="0" fontId="25" fillId="6" borderId="5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1" xfId="0" applyFont="1" applyBorder="1" applyAlignment="1">
          <x:alignment horizontal="center" vertical="center"/>
        </x:xf>
      </mc:Fallback>
    </mc:AlternateContent>
    <x:xf numFmtId="0" fontId="0" fillId="0" borderId="49" xfId="0" applyFont="1" applyBorder="1" applyAlignment="1">
      <x:alignment horizontal="general" vertical="bottom"/>
    </x:xf>
    <x:xf numFmtId="0" fontId="0" fillId="0" borderId="6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7" fillId="0" borderId="6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6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6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6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6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3" xfId="0" applyFont="1" applyBorder="1" applyAlignment="1">
          <x:alignment horizontal="center" vertical="center" wrapText="1"/>
        </x:xf>
      </mc:Fallback>
    </mc:AlternateContent>
    <x:xf numFmtId="0" fontId="25" fillId="6" borderId="6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6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3" xfId="0" applyFont="1" applyBorder="1" applyAlignment="1">
          <x:alignment horizontal="center" vertical="center" wrapText="1"/>
        </x:xf>
      </mc:Fallback>
    </mc:AlternateContent>
    <x:xf numFmtId="0" fontId="25" fillId="0" borderId="6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4" xfId="0" applyFont="1" applyBorder="1" applyAlignment="1">
          <x:alignment horizontal="center" vertical="center"/>
        </x:xf>
      </mc:Fallback>
    </mc:AlternateContent>
    <x:xf numFmtId="0" fontId="0" fillId="0" borderId="52" xfId="0" applyFont="1" applyBorder="1" applyAlignment="1">
      <x:alignment horizontal="general" vertical="bottom"/>
    </x:xf>
    <x:xf numFmtId="0" fontId="0" fillId="0" borderId="6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7" fillId="0" borderId="6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6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6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6" xfId="0" applyFont="1" applyBorder="1" applyAlignment="1">
          <x:alignment horizontal="center" vertical="center" wrapText="1"/>
        </x:xf>
      </mc:Fallback>
    </mc:AlternateContent>
    <x:xf numFmtId="0" fontId="25" fillId="0" borderId="6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2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0" applyFont="1" applyFill="1" applyBorder="1" applyAlignment="1">
          <x:alignment horizontal="center" vertical="center"/>
        </x:xf>
      </mc:Fallback>
    </mc:AlternateContent>
    <x:xf numFmtId="0" fontId="0" fillId="0" borderId="6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7" borderId="6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6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1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1" borderId="3" xfId="0" applyFont="1" applyBorder="1" applyAlignment="1">
          <x:alignment horizontal="center" vertical="center"/>
        </x:xf>
      </mc:Fallback>
    </mc:AlternateContent>
    <x:xf numFmtId="0" fontId="36" fillId="6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11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1" borderId="5" xfId="0" applyFont="1" applyBorder="1" applyAlignment="1">
          <x:alignment horizontal="center" vertical="center"/>
        </x:xf>
      </mc:Fallback>
    </mc:AlternateContent>
    <x:xf numFmtId="0" fontId="25" fillId="6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9" fillId="4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4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4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6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4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4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6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4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0" applyFont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9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9" xfId="0" applyFon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4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4" borderId="3" xfId="0" applyFont="1" applyBorder="1" applyAlignment="1">
          <x:alignment horizontal="center" vertical="center"/>
        </x:xf>
      </mc:Fallback>
    </mc:AlternateContent>
    <x:xf numFmtId="0" fontId="0" fillId="8" borderId="3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9" borderId="33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9" borderId="33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6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5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666666"/>
          <x:bgColor rgb="ff666666"/>
        </x:patternFill>
      </x:fill>
    </x:dxf>
    <x:dxf>
      <x:fill>
        <x:patternFill patternType="solid">
          <x:fgColor rgb="ffffffff"/>
          <x:bgColor rgb="ffffffff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666666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666666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ccccc"/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>
            <x:color rgb="ffcccccc"/>
          </x:font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d9d9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d9d9d9"/>
          </x:font>
          <x:fill>
            <x:patternFill patternType="none"/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AK105"/>
  <x:sheetViews>
    <x:sheetView showGridLines="0"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" customWidth="1"/>
    <x:col min="2" max="2" width="4.5" customWidth="1"/>
    <x:col min="3" max="3" width="3.87890625" customWidth="1"/>
    <x:col min="4" max="4" width="14" customWidth="1"/>
    <x:col min="5" max="5" width="7.62890625" customWidth="1"/>
    <x:col min="6" max="7" width="8.12890625" customWidth="1"/>
    <x:col min="8" max="8" width="1" customWidth="1"/>
    <x:col min="9" max="10" width="6.37890625" customWidth="1"/>
    <x:col min="11" max="11" width="1" customWidth="1"/>
    <x:col min="12" max="12" width="4.5" customWidth="1"/>
    <x:col min="13" max="13" width="1" customWidth="1"/>
    <x:col min="14" max="14" width="5.12890625" customWidth="1"/>
    <x:col min="15" max="15" width="8.25" customWidth="1"/>
    <x:col min="16" max="16" width="3.87890625" customWidth="1"/>
    <x:col min="17" max="17" width="1" customWidth="1"/>
    <x:col min="18" max="18" width="5.12890625" customWidth="1"/>
    <x:col min="19" max="19" width="8.25" customWidth="1"/>
    <x:col min="20" max="20" width="3.87890625" customWidth="1"/>
    <x:col min="21" max="21" width="1" customWidth="1"/>
    <x:col min="22" max="22" width="5.12890625" customWidth="1"/>
    <x:col min="23" max="23" width="8.25" customWidth="1"/>
    <x:col min="24" max="24" width="3.87890625" customWidth="1"/>
    <x:col min="25" max="25" width="1" customWidth="1"/>
    <x:col min="26" max="26" width="5.12890625" customWidth="1"/>
    <x:col min="27" max="27" width="8.25" customWidth="1"/>
    <x:col min="28" max="28" width="3.87890625" customWidth="1"/>
    <x:col min="29" max="29" width="1" customWidth="1"/>
    <x:col min="30" max="30" width="5.12890625" customWidth="1"/>
    <x:col min="31" max="31" width="8.25" customWidth="1"/>
    <x:col min="32" max="32" width="3.87890625" customWidth="1"/>
    <x:col min="33" max="33" width="1" customWidth="1"/>
    <x:col min="34" max="34" width="5.12890625" customWidth="1"/>
    <x:col min="35" max="35" width="8.25" customWidth="1"/>
    <x:col min="36" max="36" width="3.87890625" customWidth="1"/>
    <x:col min="37" max="37" width="1" customWidth="1"/>
  </x:cols>
  <x:sheetData>
    <x:row r="1" spans="1:37" ht="5.25" customHeight="1">
      <x:c r="A1" s="1"/>
      <x:c r="B1" s="96"/>
      <x:c r="C1" s="96"/>
      <x:c r="D1" s="96"/>
      <x:c r="E1" s="96"/>
      <x:c r="F1" s="96"/>
      <x:c r="G1" s="96"/>
      <x:c r="H1" s="96"/>
      <x:c r="I1" s="96"/>
      <x:c r="J1" s="96"/>
      <x:c r="K1" s="96"/>
      <x:c r="L1" s="96"/>
      <x:c r="M1" s="96"/>
      <x:c r="N1" s="96"/>
      <x:c r="O1" s="96"/>
      <x:c r="P1" s="96"/>
      <x:c r="Q1" s="96"/>
      <x:c r="R1" s="96"/>
      <x:c r="S1" s="96"/>
      <x:c r="T1" s="96"/>
      <x:c r="U1" s="96"/>
      <x:c r="V1" s="96"/>
      <x:c r="W1" s="96"/>
      <x:c r="X1" s="96"/>
      <x:c r="Y1" s="96"/>
      <x:c r="Z1" s="96"/>
      <x:c r="AA1" s="96"/>
      <x:c r="AB1" s="96"/>
      <x:c r="AC1" s="96"/>
      <x:c r="AD1" s="96"/>
      <x:c r="AE1" s="96"/>
      <x:c r="AF1" s="96"/>
      <x:c r="AG1" s="96"/>
      <x:c r="AH1" s="96"/>
      <x:c r="AI1" s="96"/>
      <x:c r="AJ1" s="96"/>
      <x:c r="AK1" s="96"/>
    </x:row>
    <x:row r="2" spans="1:37" ht="30" customHeight="1">
      <x:c r="A2" s="96"/>
      <x:c r="B2" s="97" t="s">
        <x:v>0</x:v>
      </x:c>
      <x:c r="C2" s="98"/>
      <x:c r="D2" s="98"/>
      <x:c r="E2" s="98"/>
      <x:c r="F2" s="98"/>
      <x:c r="G2" s="99"/>
      <x:c r="H2" s="2">
        <x:v>14</x:v>
      </x:c>
      <x:c r="I2" s="3" t="s">
        <x:v>37</x:v>
      </x:c>
      <x:c r="J2" s="4" t="s">
        <x:v>26</x:v>
      </x:c>
      <x:c r="K2" s="105"/>
      <x:c r="L2" s="5"/>
      <x:c r="M2" s="6"/>
      <x:c r="N2" s="7"/>
      <x:c r="O2" s="8" t="s">
        <x:v>5</x:v>
      </x:c>
      <x:c r="P2" s="9"/>
      <x:c r="Q2" s="6"/>
      <x:c r="R2" s="7"/>
      <x:c r="S2" s="8" t="s">
        <x:v>13</x:v>
      </x:c>
      <x:c r="T2" s="9"/>
      <x:c r="U2" s="6"/>
      <x:c r="V2" s="7"/>
      <x:c r="W2" s="8" t="s">
        <x:v>15</x:v>
      </x:c>
      <x:c r="X2" s="9"/>
      <x:c r="Y2" s="6"/>
      <x:c r="Z2" s="7"/>
      <x:c r="AA2" s="8" t="s">
        <x:v>8</x:v>
      </x:c>
      <x:c r="AB2" s="9"/>
      <x:c r="AC2" s="6"/>
      <x:c r="AD2" s="7"/>
      <x:c r="AE2" s="8" t="s">
        <x:v>9</x:v>
      </x:c>
      <x:c r="AF2" s="9"/>
      <x:c r="AG2" s="6"/>
      <x:c r="AH2" s="7"/>
      <x:c r="AI2" s="8" t="s">
        <x:v>22</x:v>
      </x:c>
      <x:c r="AJ2" s="10"/>
      <x:c r="AK2" s="105"/>
    </x:row>
    <x:row r="3" spans="1:37" ht="22.5" customHeight="1">
      <x:c r="A3" s="96"/>
      <x:c r="B3" s="100"/>
      <x:c r="C3" s="97"/>
      <x:c r="D3" s="97"/>
      <x:c r="E3" s="97"/>
      <x:c r="F3" s="97"/>
      <x:c r="G3" s="101"/>
      <x:c r="H3" s="11"/>
      <x:c r="I3" s="12" t="b">
        <x:v>0</x:v>
      </x:c>
      <x:c r="J3" s="13" t="b">
        <x:v>0</x:v>
      </x:c>
      <x:c r="K3" s="105"/>
      <x:c r="L3" s="14">
        <x:v>2</x:v>
      </x:c>
      <x:c r="M3" s="107"/>
      <x:c r="N3" s="15" t="b">
        <x:v>0</x:v>
      </x:c>
      <x:c r="O3" s="16" t="s">
        <x:v>28</x:v>
      </x:c>
      <x:c r="P3" s="17">
        <x:f>IFERROR(__xludf.DUMMYFUNCTION("IFERROR(MAX(MIN(5+G40+IF(REGEXMATCH($AB$14, O3), 2, 0),12),5),12)"),12)</x:f>
        <x:v>12</x:v>
      </x:c>
      <x:c r="Q3" s="110"/>
      <x:c r="R3" s="15" t="b">
        <x:v>0</x:v>
      </x:c>
      <x:c r="S3" s="16" t="s">
        <x:v>29</x:v>
      </x:c>
      <x:c r="T3" s="17">
        <x:f>IFERROR(__xludf.DUMMYFUNCTION("IFERROR(MAX(MIN(5+G51+IF(REGEXMATCH($AB$14, S3), 2, 0),12),5),12)"),12)</x:f>
        <x:v>12</x:v>
      </x:c>
      <x:c r="U3" s="110"/>
      <x:c r="V3" s="15" t="b">
        <x:v>0</x:v>
      </x:c>
      <x:c r="W3" s="16" t="s">
        <x:v>27</x:v>
      </x:c>
      <x:c r="X3" s="17">
        <x:f>IFERROR(__xludf.DUMMYFUNCTION("IFERROR(MAX(MIN(5+G62+IF(REGEXMATCH($AB$14, W3), 2, 0),12),5),12)"),12)</x:f>
        <x:v>12</x:v>
      </x:c>
      <x:c r="Y3" s="110"/>
      <x:c r="Z3" s="15" t="b">
        <x:v>0</x:v>
      </x:c>
      <x:c r="AA3" s="16" t="s">
        <x:v>25</x:v>
      </x:c>
      <x:c r="AB3" s="17">
        <x:f>IFERROR(__xludf.DUMMYFUNCTION("IFERROR(MAX(MIN(5+G73+IF(REGEXMATCH($AB$14, AA3), 2, 0),12),5),12)"),12)</x:f>
        <x:v>12</x:v>
      </x:c>
      <x:c r="AC3" s="110"/>
      <x:c r="AD3" s="15" t="b">
        <x:v>0</x:v>
      </x:c>
      <x:c r="AE3" s="16" t="s">
        <x:v>34</x:v>
      </x:c>
      <x:c r="AF3" s="17">
        <x:f>IFERROR(__xludf.DUMMYFUNCTION("IFERROR(MAX(MIN(5+G84+IF(REGEXMATCH($AB$14, AE3), 2, 0),12),5),12)"),12)</x:f>
        <x:v>12</x:v>
      </x:c>
      <x:c r="AG3" s="110"/>
      <x:c r="AH3" s="15" t="b">
        <x:v>0</x:v>
      </x:c>
      <x:c r="AI3" s="16" t="s">
        <x:v>43</x:v>
      </x:c>
      <x:c r="AJ3" s="18">
        <x:f>IFERROR(__xludf.DUMMYFUNCTION("IFERROR(MAX(MIN(5+G95+IF(REGEXMATCH($AB$14, AI3), 2, 0),12),5),12)"),12)</x:f>
        <x:v>12</x:v>
      </x:c>
      <x:c r="AK3" s="105"/>
    </x:row>
    <x:row r="4" spans="1:37" ht="22.5" customHeight="1">
      <x:c r="A4" s="96"/>
      <x:c r="B4" s="100"/>
      <x:c r="C4" s="97"/>
      <x:c r="D4" s="97"/>
      <x:c r="E4" s="97"/>
      <x:c r="F4" s="97"/>
      <x:c r="G4" s="101"/>
      <x:c r="H4" s="11"/>
      <x:c r="I4" s="12" t="b">
        <x:v>0</x:v>
      </x:c>
      <x:c r="J4" s="13" t="b">
        <x:v>0</x:v>
      </x:c>
      <x:c r="K4" s="105"/>
      <x:c r="L4" s="19">
        <x:v>3</x:v>
      </x:c>
      <x:c r="M4" s="108"/>
      <x:c r="N4" s="20" t="b">
        <x:v>0</x:v>
      </x:c>
      <x:c r="O4" s="21" t="s">
        <x:v>41</x:v>
      </x:c>
      <x:c r="P4" s="22">
        <x:f>IFERROR(__xludf.DUMMYFUNCTION("IFERROR(MAX(MIN(5+G41+IF(REGEXMATCH($AB$14, O4), 2, 0),12),5),12)"),12)</x:f>
        <x:v>12</x:v>
      </x:c>
      <x:c r="Q4" s="108"/>
      <x:c r="R4" s="20" t="b">
        <x:v>0</x:v>
      </x:c>
      <x:c r="S4" s="21" t="s">
        <x:v>42</x:v>
      </x:c>
      <x:c r="T4" s="22">
        <x:f>IFERROR(__xludf.DUMMYFUNCTION("IFERROR(MAX(MIN(5+G52+IF(REGEXMATCH($AB$14, S4), 2, 0),12),5),12)"),12)</x:f>
        <x:v>12</x:v>
      </x:c>
      <x:c r="U4" s="108"/>
      <x:c r="V4" s="20" t="b">
        <x:v>0</x:v>
      </x:c>
      <x:c r="W4" s="21" t="s">
        <x:v>35</x:v>
      </x:c>
      <x:c r="X4" s="22">
        <x:f>IFERROR(__xludf.DUMMYFUNCTION("IFERROR(MAX(MIN(5+G63+IF(REGEXMATCH($AB$14, W4), 2, 0),12),5),12)"),12)</x:f>
        <x:v>12</x:v>
      </x:c>
      <x:c r="Y4" s="108"/>
      <x:c r="Z4" s="20" t="b">
        <x:v>0</x:v>
      </x:c>
      <x:c r="AA4" s="21" t="s">
        <x:v>4</x:v>
      </x:c>
      <x:c r="AB4" s="22">
        <x:f>IFERROR(__xludf.DUMMYFUNCTION("IFERROR(MAX(MIN(5+G74+IF(REGEXMATCH($AB$14, AA4), 2, 0),12),5),12)"),12)</x:f>
        <x:v>12</x:v>
      </x:c>
      <x:c r="AC4" s="108"/>
      <x:c r="AD4" s="20" t="b">
        <x:v>0</x:v>
      </x:c>
      <x:c r="AE4" s="21" t="s">
        <x:v>40</x:v>
      </x:c>
      <x:c r="AF4" s="22">
        <x:f>IFERROR(__xludf.DUMMYFUNCTION("IFERROR(MAX(MIN(5+G85+IF(REGEXMATCH($AB$14, AE4), 2, 0),12),5),12)"),12)</x:f>
        <x:v>12</x:v>
      </x:c>
      <x:c r="AG4" s="108"/>
      <x:c r="AH4" s="20" t="b">
        <x:v>0</x:v>
      </x:c>
      <x:c r="AI4" s="21" t="s">
        <x:v>44</x:v>
      </x:c>
      <x:c r="AJ4" s="23">
        <x:f>IFERROR(__xludf.DUMMYFUNCTION("IFERROR(MAX(MIN(5+G96+IF(REGEXMATCH($AB$14, AI4), 2, 0),12),5),12)"),12)</x:f>
        <x:v>12</x:v>
      </x:c>
      <x:c r="AK4" s="105"/>
    </x:row>
    <x:row r="5" spans="1:37" ht="22.5" customHeight="1">
      <x:c r="A5" s="96"/>
      <x:c r="B5" s="100"/>
      <x:c r="C5" s="97"/>
      <x:c r="D5" s="97"/>
      <x:c r="E5" s="97"/>
      <x:c r="F5" s="97"/>
      <x:c r="G5" s="101"/>
      <x:c r="H5" s="11"/>
      <x:c r="I5" s="12" t="b">
        <x:v>0</x:v>
      </x:c>
      <x:c r="J5" s="13" t="b">
        <x:v>0</x:v>
      </x:c>
      <x:c r="K5" s="105"/>
      <x:c r="L5" s="19">
        <x:v>4</x:v>
      </x:c>
      <x:c r="M5" s="108"/>
      <x:c r="N5" s="20" t="b">
        <x:v>0</x:v>
      </x:c>
      <x:c r="O5" s="21" t="s">
        <x:v>45</x:v>
      </x:c>
      <x:c r="P5" s="22">
        <x:f>IFERROR(__xludf.DUMMYFUNCTION("IFERROR(MAX(MIN(5+G42+IF(REGEXMATCH($AB$14, O5), 2, 0),12),5),12)"),12)</x:f>
        <x:v>12</x:v>
      </x:c>
      <x:c r="Q5" s="108"/>
      <x:c r="R5" s="20" t="b">
        <x:v>0</x:v>
      </x:c>
      <x:c r="S5" s="21" t="s">
        <x:v>36</x:v>
      </x:c>
      <x:c r="T5" s="22">
        <x:f>IFERROR(__xludf.DUMMYFUNCTION("IFERROR(MAX(MIN(5+G53+IF(REGEXMATCH($AB$14, S5), 2, 0),12),5),12)"),12)</x:f>
        <x:v>12</x:v>
      </x:c>
      <x:c r="U5" s="108"/>
      <x:c r="V5" s="20" t="b">
        <x:v>0</x:v>
      </x:c>
      <x:c r="W5" s="21" t="s">
        <x:v>51</x:v>
      </x:c>
      <x:c r="X5" s="22">
        <x:f>IFERROR(__xludf.DUMMYFUNCTION("IFERROR(MAX(MIN(5+G64+IF(REGEXMATCH($AB$14, W5), 2, 0),12),5),12)"),12)</x:f>
        <x:v>12</x:v>
      </x:c>
      <x:c r="Y5" s="108"/>
      <x:c r="Z5" s="20" t="b">
        <x:v>0</x:v>
      </x:c>
      <x:c r="AA5" s="21" t="s">
        <x:v>50</x:v>
      </x:c>
      <x:c r="AB5" s="22">
        <x:f>IFERROR(__xludf.DUMMYFUNCTION("IFERROR(MAX(MIN(5+G75+IF(REGEXMATCH($AB$14, AA5), 2, 0),12),5),12)"),12)</x:f>
        <x:v>12</x:v>
      </x:c>
      <x:c r="AC5" s="108"/>
      <x:c r="AD5" s="20" t="b">
        <x:v>0</x:v>
      </x:c>
      <x:c r="AE5" s="21" t="s">
        <x:v>32</x:v>
      </x:c>
      <x:c r="AF5" s="22">
        <x:f>IFERROR(__xludf.DUMMYFUNCTION("IFERROR(MAX(MIN(5+G86+IF(REGEXMATCH($AB$14, AE5), 2, 0),12),5),12)"),12)</x:f>
        <x:v>12</x:v>
      </x:c>
      <x:c r="AG5" s="108"/>
      <x:c r="AH5" s="20" t="b">
        <x:v>0</x:v>
      </x:c>
      <x:c r="AI5" s="21" t="s">
        <x:v>46</x:v>
      </x:c>
      <x:c r="AJ5" s="23">
        <x:f>IFERROR(__xludf.DUMMYFUNCTION("IFERROR(MAX(MIN(5+G97+IF(REGEXMATCH($AB$14, AI5), 2, 0),12),5),12)"),12)</x:f>
        <x:v>12</x:v>
      </x:c>
      <x:c r="AK5" s="105"/>
    </x:row>
    <x:row r="6" spans="1:37" ht="22.5" customHeight="1">
      <x:c r="A6" s="96"/>
      <x:c r="B6" s="100"/>
      <x:c r="C6" s="97"/>
      <x:c r="D6" s="97"/>
      <x:c r="E6" s="97"/>
      <x:c r="F6" s="97"/>
      <x:c r="G6" s="101"/>
      <x:c r="H6" s="11"/>
      <x:c r="I6" s="12" t="b">
        <x:v>0</x:v>
      </x:c>
      <x:c r="J6" s="13" t="b">
        <x:v>0</x:v>
      </x:c>
      <x:c r="K6" s="105"/>
      <x:c r="L6" s="19">
        <x:v>5</x:v>
      </x:c>
      <x:c r="M6" s="108"/>
      <x:c r="N6" s="20" t="b">
        <x:v>0</x:v>
      </x:c>
      <x:c r="O6" s="21" t="s">
        <x:v>47</x:v>
      </x:c>
      <x:c r="P6" s="22">
        <x:f>IFERROR(__xludf.DUMMYFUNCTION("IFERROR(MAX(MIN(5+G43+IF(REGEXMATCH($AB$14, O6), 2, 0),12),5),12)"),12)</x:f>
        <x:v>12</x:v>
      </x:c>
      <x:c r="Q6" s="108"/>
      <x:c r="R6" s="20" t="b">
        <x:v>0</x:v>
      </x:c>
      <x:c r="S6" s="21" t="s">
        <x:v>3</x:v>
      </x:c>
      <x:c r="T6" s="22">
        <x:f>IFERROR(__xludf.DUMMYFUNCTION("IFERROR(MAX(MIN(5+G54+IF(REGEXMATCH($AB$14, S6), 2, 0),12),5),12)"),12)</x:f>
        <x:v>12</x:v>
      </x:c>
      <x:c r="U6" s="108"/>
      <x:c r="V6" s="20" t="b">
        <x:v>0</x:v>
      </x:c>
      <x:c r="W6" s="21" t="s">
        <x:v>33</x:v>
      </x:c>
      <x:c r="X6" s="22">
        <x:f>IFERROR(__xludf.DUMMYFUNCTION("IFERROR(MAX(MIN(5+G65+IF(REGEXMATCH($AB$14, W6), 2, 0),12),5),12)"),12)</x:f>
        <x:v>12</x:v>
      </x:c>
      <x:c r="Y6" s="108"/>
      <x:c r="Z6" s="20" t="b">
        <x:v>0</x:v>
      </x:c>
      <x:c r="AA6" s="21" t="s">
        <x:v>30</x:v>
      </x:c>
      <x:c r="AB6" s="22">
        <x:f>IFERROR(__xludf.DUMMYFUNCTION("IFERROR(MAX(MIN(5+G76+IF(REGEXMATCH($AB$14, AA6), 2, 0),12),5),12)"),12)</x:f>
        <x:v>12</x:v>
      </x:c>
      <x:c r="AC6" s="108"/>
      <x:c r="AD6" s="20" t="b">
        <x:v>0</x:v>
      </x:c>
      <x:c r="AE6" s="21" t="s">
        <x:v>31</x:v>
      </x:c>
      <x:c r="AF6" s="22">
        <x:f>IFERROR(__xludf.DUMMYFUNCTION("IFERROR(MAX(MIN(5+G87+IF(REGEXMATCH($AB$14, AE6), 2, 0),12),5),12)"),12)</x:f>
        <x:v>12</x:v>
      </x:c>
      <x:c r="AG6" s="108"/>
      <x:c r="AH6" s="20" t="b">
        <x:v>0</x:v>
      </x:c>
      <x:c r="AI6" s="21" t="s">
        <x:v>38</x:v>
      </x:c>
      <x:c r="AJ6" s="23">
        <x:f>IFERROR(__xludf.DUMMYFUNCTION("IFERROR(MAX(MIN(5+G98+IF(REGEXMATCH($AB$14, AI6), 2, 0),12),5),12)"),12)</x:f>
        <x:v>12</x:v>
      </x:c>
      <x:c r="AK6" s="105"/>
    </x:row>
    <x:row r="7" spans="1:37" ht="22.5" customHeight="1">
      <x:c r="A7" s="96"/>
      <x:c r="B7" s="100"/>
      <x:c r="C7" s="97"/>
      <x:c r="D7" s="97"/>
      <x:c r="E7" s="97"/>
      <x:c r="F7" s="97"/>
      <x:c r="G7" s="101"/>
      <x:c r="H7" s="11"/>
      <x:c r="I7" s="12" t="b">
        <x:v>0</x:v>
      </x:c>
      <x:c r="J7" s="13" t="b">
        <x:v>0</x:v>
      </x:c>
      <x:c r="K7" s="105"/>
      <x:c r="L7" s="19">
        <x:v>6</x:v>
      </x:c>
      <x:c r="M7" s="108"/>
      <x:c r="N7" s="20" t="b">
        <x:v>0</x:v>
      </x:c>
      <x:c r="O7" s="21" t="s">
        <x:v>39</x:v>
      </x:c>
      <x:c r="P7" s="22">
        <x:f>IFERROR(__xludf.DUMMYFUNCTION("IFERROR(MAX(MIN(5+G44+IF(REGEXMATCH($AB$14, O7), 2, 0),12),5),12)"),12)</x:f>
        <x:v>12</x:v>
      </x:c>
      <x:c r="Q7" s="108"/>
      <x:c r="R7" s="20" t="b">
        <x:v>0</x:v>
      </x:c>
      <x:c r="S7" s="21" t="s">
        <x:v>70</x:v>
      </x:c>
      <x:c r="T7" s="22">
        <x:f>IFERROR(__xludf.DUMMYFUNCTION("IFERROR(MAX(MIN(5+G55+IF(REGEXMATCH($AB$14, S7), 2, 0),12),5),12)"),12)</x:f>
        <x:v>12</x:v>
      </x:c>
      <x:c r="U7" s="108"/>
      <x:c r="V7" s="20" t="b">
        <x:v>0</x:v>
      </x:c>
      <x:c r="W7" s="21" t="s">
        <x:v>76</x:v>
      </x:c>
      <x:c r="X7" s="22">
        <x:f>IFERROR(__xludf.DUMMYFUNCTION("IFERROR(MAX(MIN(5+G66+IF(REGEXMATCH($AB$14, W7), 2, 0),12),5),12)"),12)</x:f>
        <x:v>12</x:v>
      </x:c>
      <x:c r="Y7" s="108"/>
      <x:c r="Z7" s="20" t="b">
        <x:v>0</x:v>
      </x:c>
      <x:c r="AA7" s="21" t="s">
        <x:v>79</x:v>
      </x:c>
      <x:c r="AB7" s="22">
        <x:f>IFERROR(__xludf.DUMMYFUNCTION("IFERROR(MAX(MIN(5+G77+IF(REGEXMATCH($AB$14, AA7), 2, 0),12),5),12)"),12)</x:f>
        <x:v>12</x:v>
      </x:c>
      <x:c r="AC7" s="108"/>
      <x:c r="AD7" s="20" t="b">
        <x:v>0</x:v>
      </x:c>
      <x:c r="AE7" s="21" t="s">
        <x:v>49</x:v>
      </x:c>
      <x:c r="AF7" s="22">
        <x:f>IFERROR(__xludf.DUMMYFUNCTION("IFERROR(MAX(MIN(5+G88+IF(REGEXMATCH($AB$14, AE7), 2, 0),12),5),12)"),12)</x:f>
        <x:v>12</x:v>
      </x:c>
      <x:c r="AG7" s="108"/>
      <x:c r="AH7" s="20" t="b">
        <x:v>0</x:v>
      </x:c>
      <x:c r="AI7" s="21" t="s">
        <x:v>77</x:v>
      </x:c>
      <x:c r="AJ7" s="23">
        <x:f>IFERROR(__xludf.DUMMYFUNCTION("IFERROR(MAX(MIN(5+G99+IF(REGEXMATCH($AB$14, AI7), 2, 0),12),5),12)"),12)</x:f>
        <x:v>12</x:v>
      </x:c>
      <x:c r="AK7" s="105"/>
    </x:row>
    <x:row r="8" spans="1:37" ht="22.5" customHeight="1">
      <x:c r="A8" s="96"/>
      <x:c r="B8" s="100"/>
      <x:c r="C8" s="97"/>
      <x:c r="D8" s="97"/>
      <x:c r="E8" s="97"/>
      <x:c r="F8" s="97"/>
      <x:c r="G8" s="101"/>
      <x:c r="H8" s="11"/>
      <x:c r="I8" s="12" t="b">
        <x:v>1</x:v>
      </x:c>
      <x:c r="J8" s="13" t="b">
        <x:v>1</x:v>
      </x:c>
      <x:c r="K8" s="105"/>
      <x:c r="L8" s="19">
        <x:v>7</x:v>
      </x:c>
      <x:c r="M8" s="108"/>
      <x:c r="N8" s="20" t="b">
        <x:v>0</x:v>
      </x:c>
      <x:c r="O8" s="21" t="s">
        <x:v>71</x:v>
      </x:c>
      <x:c r="P8" s="22">
        <x:f>IFERROR(__xludf.DUMMYFUNCTION("IFERROR(MAX(MIN(5+G45+IF(REGEXMATCH($AB$14, O8), 2, 0),12),5),12)"),12)</x:f>
        <x:v>12</x:v>
      </x:c>
      <x:c r="Q8" s="108"/>
      <x:c r="R8" s="20" t="b">
        <x:v>0</x:v>
      </x:c>
      <x:c r="S8" s="21" t="s">
        <x:v>73</x:v>
      </x:c>
      <x:c r="T8" s="22">
        <x:f>IFERROR(__xludf.DUMMYFUNCTION("IFERROR(MAX(MIN(5+G56+IF(REGEXMATCH($AB$14, S8), 2, 0),12),5),12)"),12)</x:f>
        <x:v>12</x:v>
      </x:c>
      <x:c r="U8" s="108"/>
      <x:c r="V8" s="20" t="b">
        <x:v>0</x:v>
      </x:c>
      <x:c r="W8" s="21" t="s">
        <x:v>67</x:v>
      </x:c>
      <x:c r="X8" s="22">
        <x:f>IFERROR(__xludf.DUMMYFUNCTION("IFERROR(MAX(MIN(5+G67+IF(REGEXMATCH($AB$14, W8), 2, 0),12),5),12)"),12)</x:f>
        <x:v>12</x:v>
      </x:c>
      <x:c r="Y8" s="108"/>
      <x:c r="Z8" s="20" t="b">
        <x:v>0</x:v>
      </x:c>
      <x:c r="AA8" s="21" t="s">
        <x:v>68</x:v>
      </x:c>
      <x:c r="AB8" s="22">
        <x:f>IFERROR(__xludf.DUMMYFUNCTION("IFERROR(MAX(MIN(5+G78+IF(REGEXMATCH($AB$14, AA8), 2, 0),12),5),12)"),12)</x:f>
        <x:v>12</x:v>
      </x:c>
      <x:c r="AC8" s="108"/>
      <x:c r="AD8" s="20" t="b">
        <x:v>0</x:v>
      </x:c>
      <x:c r="AE8" s="21" t="s">
        <x:v>60</x:v>
      </x:c>
      <x:c r="AF8" s="22">
        <x:f>IFERROR(__xludf.DUMMYFUNCTION("IFERROR(MAX(MIN(5+G89+IF(REGEXMATCH($AB$14, AE8), 2, 0),12),5),12)"),12)</x:f>
        <x:v>12</x:v>
      </x:c>
      <x:c r="AG8" s="108"/>
      <x:c r="AH8" s="20" t="b">
        <x:v>0</x:v>
      </x:c>
      <x:c r="AI8" s="21" t="s">
        <x:v>65</x:v>
      </x:c>
      <x:c r="AJ8" s="23">
        <x:f>IFERROR(__xludf.DUMMYFUNCTION("IFERROR(MAX(MIN(5+G100+IF(REGEXMATCH($AB$14, AI8), 2, 0),12),5),12)"),12)</x:f>
        <x:v>12</x:v>
      </x:c>
      <x:c r="AK8" s="105"/>
    </x:row>
    <x:row r="9" spans="1:37" ht="22.5" customHeight="1">
      <x:c r="A9" s="96"/>
      <x:c r="B9" s="100"/>
      <x:c r="C9" s="97"/>
      <x:c r="D9" s="97"/>
      <x:c r="E9" s="97"/>
      <x:c r="F9" s="97"/>
      <x:c r="G9" s="101"/>
      <x:c r="H9" s="11"/>
      <x:c r="I9" s="12" t="b">
        <x:v>1</x:v>
      </x:c>
      <x:c r="J9" s="13" t="b">
        <x:v>1</x:v>
      </x:c>
      <x:c r="K9" s="105"/>
      <x:c r="L9" s="19">
        <x:v>8</x:v>
      </x:c>
      <x:c r="M9" s="108"/>
      <x:c r="N9" s="20" t="b">
        <x:v>0</x:v>
      </x:c>
      <x:c r="O9" s="21" t="s">
        <x:v>62</x:v>
      </x:c>
      <x:c r="P9" s="22">
        <x:f>IFERROR(__xludf.DUMMYFUNCTION("IFERROR(MAX(MIN(5+G46+IF(REGEXMATCH($AB$14, O9), 2, 0),12),5),12)"),12)</x:f>
        <x:v>12</x:v>
      </x:c>
      <x:c r="Q9" s="108"/>
      <x:c r="R9" s="20" t="b">
        <x:v>0</x:v>
      </x:c>
      <x:c r="S9" s="21" t="s">
        <x:v>74</x:v>
      </x:c>
      <x:c r="T9" s="22">
        <x:f>IFERROR(__xludf.DUMMYFUNCTION("IFERROR(MAX(MIN(5+G57+IF(REGEXMATCH($AB$14, S9), 2, 0),12),5),12)"),12)</x:f>
        <x:v>12</x:v>
      </x:c>
      <x:c r="U9" s="108"/>
      <x:c r="V9" s="20" t="b">
        <x:v>0</x:v>
      </x:c>
      <x:c r="W9" s="21" t="s">
        <x:v>69</x:v>
      </x:c>
      <x:c r="X9" s="22">
        <x:f>IFERROR(__xludf.DUMMYFUNCTION("IFERROR(MAX(MIN(5+G68+IF(REGEXMATCH($AB$14, W9), 2, 0),12),5),12)"),12)</x:f>
        <x:v>12</x:v>
      </x:c>
      <x:c r="Y9" s="108"/>
      <x:c r="Z9" s="20" t="b">
        <x:v>0</x:v>
      </x:c>
      <x:c r="AA9" s="21" t="s">
        <x:v>58</x:v>
      </x:c>
      <x:c r="AB9" s="22">
        <x:f>IFERROR(__xludf.DUMMYFUNCTION("IFERROR(MAX(MIN(5+G79+IF(REGEXMATCH($AB$14, AA9), 2, 0),12),5),12)"),12)</x:f>
        <x:v>12</x:v>
      </x:c>
      <x:c r="AC9" s="108"/>
      <x:c r="AD9" s="20" t="b">
        <x:v>0</x:v>
      </x:c>
      <x:c r="AE9" s="21" t="s">
        <x:v>59</x:v>
      </x:c>
      <x:c r="AF9" s="22">
        <x:f>IFERROR(__xludf.DUMMYFUNCTION("IFERROR(MAX(MIN(5+G90+IF(REGEXMATCH($AB$14, AE9), 2, 0),12),5),12)"),12)</x:f>
        <x:v>12</x:v>
      </x:c>
      <x:c r="AG9" s="108"/>
      <x:c r="AH9" s="20" t="b">
        <x:v>0</x:v>
      </x:c>
      <x:c r="AI9" s="21" t="s">
        <x:v>52</x:v>
      </x:c>
      <x:c r="AJ9" s="23">
        <x:f>IFERROR(__xludf.DUMMYFUNCTION("IFERROR(MAX(MIN(5+G101+IF(REGEXMATCH($AB$14, AI9), 2, 0),12),5),12)"),12)</x:f>
        <x:v>12</x:v>
      </x:c>
      <x:c r="AK9" s="105"/>
    </x:row>
    <x:row r="10" spans="1:37" ht="22.5" customHeight="1">
      <x:c r="A10" s="96"/>
      <x:c r="B10" s="100"/>
      <x:c r="C10" s="97"/>
      <x:c r="D10" s="97"/>
      <x:c r="E10" s="97"/>
      <x:c r="F10" s="97"/>
      <x:c r="G10" s="101"/>
      <x:c r="H10" s="11"/>
      <x:c r="I10" s="12" t="b">
        <x:v>1</x:v>
      </x:c>
      <x:c r="J10" s="13" t="b">
        <x:v>1</x:v>
      </x:c>
      <x:c r="K10" s="105"/>
      <x:c r="L10" s="19">
        <x:v>9</x:v>
      </x:c>
      <x:c r="M10" s="108"/>
      <x:c r="N10" s="24" t="b">
        <x:v>0</x:v>
      </x:c>
      <x:c r="O10" s="21" t="s">
        <x:v>54</x:v>
      </x:c>
      <x:c r="P10" s="22">
        <x:f>IFERROR(__xludf.DUMMYFUNCTION("IFERROR(MAX(MIN(5+G47+IF(REGEXMATCH($AB$14, O10), 2, 0),12),5),12)"),12)</x:f>
        <x:v>12</x:v>
      </x:c>
      <x:c r="Q10" s="108"/>
      <x:c r="R10" s="24" t="b">
        <x:v>0</x:v>
      </x:c>
      <x:c r="S10" s="21" t="s">
        <x:v>48</x:v>
      </x:c>
      <x:c r="T10" s="22">
        <x:f>IFERROR(__xludf.DUMMYFUNCTION("IFERROR(MAX(MIN(5+G58+IF(REGEXMATCH($AB$14, S10), 2, 0),12),5),12)"),12)</x:f>
        <x:v>12</x:v>
      </x:c>
      <x:c r="U10" s="108"/>
      <x:c r="V10" s="20" t="b">
        <x:v>0</x:v>
      </x:c>
      <x:c r="W10" s="21" t="s">
        <x:v>88</x:v>
      </x:c>
      <x:c r="X10" s="22">
        <x:f>IFERROR(__xludf.DUMMYFUNCTION("IFERROR(MAX(MIN(5+G69+IF(REGEXMATCH($AB$14, W10), 2, 0),12),5),12)"),12)</x:f>
        <x:v>12</x:v>
      </x:c>
      <x:c r="Y10" s="108"/>
      <x:c r="Z10" s="20" t="b">
        <x:v>0</x:v>
      </x:c>
      <x:c r="AA10" s="21" t="s">
        <x:v>72</x:v>
      </x:c>
      <x:c r="AB10" s="22">
        <x:f>IFERROR(__xludf.DUMMYFUNCTION("IFERROR(MAX(MIN(5+G80+IF(REGEXMATCH($AB$14, AA10), 2, 0),12),5),12)"),12)</x:f>
        <x:v>12</x:v>
      </x:c>
      <x:c r="AC10" s="108"/>
      <x:c r="AD10" s="20" t="b">
        <x:v>0</x:v>
      </x:c>
      <x:c r="AE10" s="21" t="s">
        <x:v>99</x:v>
      </x:c>
      <x:c r="AF10" s="22">
        <x:f>IFERROR(__xludf.DUMMYFUNCTION("IFERROR(MAX(MIN(5+G91+IF(REGEXMATCH($AB$14, AE10), 2, 0),12),5),12)"),12)</x:f>
        <x:v>12</x:v>
      </x:c>
      <x:c r="AG10" s="108"/>
      <x:c r="AH10" s="20" t="b">
        <x:v>0</x:v>
      </x:c>
      <x:c r="AI10" s="21" t="s">
        <x:v>61</x:v>
      </x:c>
      <x:c r="AJ10" s="23">
        <x:f>IFERROR(__xludf.DUMMYFUNCTION("IFERROR(MAX(MIN(5+G102+IF(REGEXMATCH($AB$14, AI10), 2, 0),12),5),12)"),12)</x:f>
        <x:v>12</x:v>
      </x:c>
      <x:c r="AK10" s="105"/>
    </x:row>
    <x:row r="11" spans="1:37" ht="22.5" customHeight="1">
      <x:c r="A11" s="96"/>
      <x:c r="B11" s="100"/>
      <x:c r="C11" s="97"/>
      <x:c r="D11" s="97"/>
      <x:c r="E11" s="97"/>
      <x:c r="F11" s="97"/>
      <x:c r="G11" s="101"/>
      <x:c r="H11" s="11"/>
      <x:c r="I11" s="12" t="b">
        <x:v>1</x:v>
      </x:c>
      <x:c r="J11" s="13" t="b">
        <x:v>1</x:v>
      </x:c>
      <x:c r="K11" s="105"/>
      <x:c r="L11" s="19">
        <x:v>10</x:v>
      </x:c>
      <x:c r="M11" s="108"/>
      <x:c r="N11" s="20" t="b">
        <x:v>0</x:v>
      </x:c>
      <x:c r="O11" s="21" t="s">
        <x:v>64</x:v>
      </x:c>
      <x:c r="P11" s="22">
        <x:f>IFERROR(__xludf.DUMMYFUNCTION("IFERROR(MAX(MIN(5+G48+IF(REGEXMATCH($AB$14, O11), 2, 0),12),5),12)"),12)</x:f>
        <x:v>12</x:v>
      </x:c>
      <x:c r="Q11" s="108"/>
      <x:c r="R11" s="20" t="b">
        <x:v>0</x:v>
      </x:c>
      <x:c r="S11" s="21" t="s">
        <x:v>56</x:v>
      </x:c>
      <x:c r="T11" s="22">
        <x:f>IFERROR(__xludf.DUMMYFUNCTION("IFERROR(MAX(MIN(5+G59+IF(REGEXMATCH($AB$14, S11), 2, 0),12),5),12)"),12)</x:f>
        <x:v>12</x:v>
      </x:c>
      <x:c r="U11" s="108"/>
      <x:c r="V11" s="20" t="b">
        <x:v>0</x:v>
      </x:c>
      <x:c r="W11" s="21" t="s">
        <x:v>78</x:v>
      </x:c>
      <x:c r="X11" s="22">
        <x:f>IFERROR(__xludf.DUMMYFUNCTION("IFERROR(MAX(MIN(5+G70+IF(REGEXMATCH($AB$14, W11), 2, 0),12),5),12)"),12)</x:f>
        <x:v>12</x:v>
      </x:c>
      <x:c r="Y11" s="108"/>
      <x:c r="Z11" s="20" t="b">
        <x:v>0</x:v>
      </x:c>
      <x:c r="AA11" s="21" t="s">
        <x:v>55</x:v>
      </x:c>
      <x:c r="AB11" s="22">
        <x:f>IFERROR(__xludf.DUMMYFUNCTION("IFERROR(MAX(MIN(5+G81+IF(REGEXMATCH($AB$14, AA11), 2, 0),12),5),12)"),12)</x:f>
        <x:v>12</x:v>
      </x:c>
      <x:c r="AC11" s="108"/>
      <x:c r="AD11" s="20" t="b">
        <x:v>0</x:v>
      </x:c>
      <x:c r="AE11" s="21" t="s">
        <x:v>53</x:v>
      </x:c>
      <x:c r="AF11" s="22">
        <x:f>IFERROR(__xludf.DUMMYFUNCTION("IFERROR(MAX(MIN(5+G92+IF(REGEXMATCH($AB$14, AE11), 2, 0),12),5),12)"),12)</x:f>
        <x:v>12</x:v>
      </x:c>
      <x:c r="AG11" s="108"/>
      <x:c r="AH11" s="20" t="b">
        <x:v>0</x:v>
      </x:c>
      <x:c r="AI11" s="21" t="s">
        <x:v>75</x:v>
      </x:c>
      <x:c r="AJ11" s="23">
        <x:f>IFERROR(__xludf.DUMMYFUNCTION("IFERROR(MAX(MIN(5+G103+IF(REGEXMATCH($AB$14, AI11), 2, 0),12),5),12)"),12)</x:f>
        <x:v>12</x:v>
      </x:c>
      <x:c r="AK11" s="105"/>
    </x:row>
    <x:row r="12" spans="1:37" ht="22.5" customHeight="1">
      <x:c r="A12" s="96"/>
      <x:c r="B12" s="100"/>
      <x:c r="C12" s="97"/>
      <x:c r="D12" s="97"/>
      <x:c r="E12" s="97"/>
      <x:c r="F12" s="97"/>
      <x:c r="G12" s="101"/>
      <x:c r="H12" s="11"/>
      <x:c r="I12" s="12" t="b">
        <x:v>1</x:v>
      </x:c>
      <x:c r="J12" s="13" t="b">
        <x:v>1</x:v>
      </x:c>
      <x:c r="K12" s="105"/>
      <x:c r="L12" s="19">
        <x:v>11</x:v>
      </x:c>
      <x:c r="M12" s="108"/>
      <x:c r="N12" s="20" t="b">
        <x:v>0</x:v>
      </x:c>
      <x:c r="O12" s="21" t="s">
        <x:v>66</x:v>
      </x:c>
      <x:c r="P12" s="22">
        <x:f>IFERROR(__xludf.DUMMYFUNCTION("IFERROR(MAX(MIN(5+G49+IF(REGEXMATCH($AB$14, O12), 2, 0),12),5),12)"),12)</x:f>
        <x:v>12</x:v>
      </x:c>
      <x:c r="Q12" s="108"/>
      <x:c r="R12" s="20" t="b">
        <x:v>0</x:v>
      </x:c>
      <x:c r="S12" s="21" t="s">
        <x:v>57</x:v>
      </x:c>
      <x:c r="T12" s="22">
        <x:f>IFERROR(__xludf.DUMMYFUNCTION("IFERROR(MAX(MIN(5+G60+IF(REGEXMATCH($AB$14, S12), 2, 0),12),5),12)"),12)</x:f>
        <x:v>12</x:v>
      </x:c>
      <x:c r="U12" s="108"/>
      <x:c r="V12" s="20" t="b">
        <x:v>0</x:v>
      </x:c>
      <x:c r="W12" s="21" t="s">
        <x:v>63</x:v>
      </x:c>
      <x:c r="X12" s="22">
        <x:f>IFERROR(__xludf.DUMMYFUNCTION("IFERROR(MAX(MIN(5+G71+IF(REGEXMATCH($AB$14, W12), 2, 0),12),5),12)"),12)</x:f>
        <x:v>12</x:v>
      </x:c>
      <x:c r="Y12" s="108"/>
      <x:c r="Z12" s="24" t="b">
        <x:v>0</x:v>
      </x:c>
      <x:c r="AA12" s="21" t="s">
        <x:v>109</x:v>
      </x:c>
      <x:c r="AB12" s="22">
        <x:f>IFERROR(__xludf.DUMMYFUNCTION("IFERROR(MAX(MIN(5+G82+IF(REGEXMATCH($AB$14, AA12), 2, 0),12),5),12)"),12)</x:f>
        <x:v>12</x:v>
      </x:c>
      <x:c r="AC12" s="108"/>
      <x:c r="AD12" s="20" t="b">
        <x:v>0</x:v>
      </x:c>
      <x:c r="AE12" s="21" t="s">
        <x:v>105</x:v>
      </x:c>
      <x:c r="AF12" s="22">
        <x:f>IFERROR(__xludf.DUMMYFUNCTION("IFERROR(MAX(MIN(5+G93+IF(REGEXMATCH($AB$14, AE12), 2, 0),12),5),12)"),12)</x:f>
        <x:v>12</x:v>
      </x:c>
      <x:c r="AG12" s="108"/>
      <x:c r="AH12" s="20" t="b">
        <x:v>0</x:v>
      </x:c>
      <x:c r="AI12" s="21" t="s">
        <x:v>104</x:v>
      </x:c>
      <x:c r="AJ12" s="23">
        <x:f>IFERROR(__xludf.DUMMYFUNCTION("IFERROR(MAX(MIN(5+G104+IF(REGEXMATCH($AB$14, AI12), 2, 0),12),5),12)"),12)</x:f>
        <x:v>12</x:v>
      </x:c>
      <x:c r="AK12" s="105"/>
    </x:row>
    <x:row r="13" spans="1:37" ht="22.5" customHeight="1">
      <x:c r="A13" s="96"/>
      <x:c r="B13" s="102"/>
      <x:c r="C13" s="103"/>
      <x:c r="D13" s="103"/>
      <x:c r="E13" s="103"/>
      <x:c r="F13" s="103"/>
      <x:c r="G13" s="104"/>
      <x:c r="H13" s="11"/>
      <x:c r="I13" s="12" t="b">
        <x:v>1</x:v>
      </x:c>
      <x:c r="J13" s="13" t="b">
        <x:v>1</x:v>
      </x:c>
      <x:c r="K13" s="105"/>
      <x:c r="L13" s="19">
        <x:v>12</x:v>
      </x:c>
      <x:c r="M13" s="109"/>
      <x:c r="N13" s="25" t="b">
        <x:v>0</x:v>
      </x:c>
      <x:c r="O13" s="26" t="s">
        <x:v>111</x:v>
      </x:c>
      <x:c r="P13" s="27">
        <x:f>IFERROR(__xludf.DUMMYFUNCTION("IFERROR(MAX(MIN(5+G50+IF(REGEXMATCH($AB$14, O13), 2, 0),12),5),12)"),12)</x:f>
        <x:v>12</x:v>
      </x:c>
      <x:c r="Q13" s="109"/>
      <x:c r="R13" s="25" t="b">
        <x:v>0</x:v>
      </x:c>
      <x:c r="S13" s="26" t="s">
        <x:v>81</x:v>
      </x:c>
      <x:c r="T13" s="22">
        <x:f>IFERROR(__xludf.DUMMYFUNCTION("IFERROR(MAX(MIN(5+G61+IF(REGEXMATCH($AB$14, S13), 2, 0),12),5),12)"),12)</x:f>
        <x:v>12</x:v>
      </x:c>
      <x:c r="U13" s="111"/>
      <x:c r="V13" s="24" t="b">
        <x:v>0</x:v>
      </x:c>
      <x:c r="W13" s="21" t="s">
        <x:v>80</x:v>
      </x:c>
      <x:c r="X13" s="22">
        <x:f>IFERROR(__xludf.DUMMYFUNCTION("IFERROR(MAX(MIN(5+G72+IF(REGEXMATCH($AB$14, W13), 2, 0),12),5),12)"),12)</x:f>
        <x:v>12</x:v>
      </x:c>
      <x:c r="Y13" s="111"/>
      <x:c r="Z13" s="20" t="b">
        <x:v>0</x:v>
      </x:c>
      <x:c r="AA13" s="21" t="s">
        <x:v>100</x:v>
      </x:c>
      <x:c r="AB13" s="22">
        <x:f>IFERROR(__xludf.DUMMYFUNCTION("IFERROR(MAX(MIN(5+G83+IF(REGEXMATCH($AB$14, AA13), 2, 0),12),5),12)"),12)</x:f>
        <x:v>12</x:v>
      </x:c>
      <x:c r="AC13" s="111"/>
      <x:c r="AD13" s="20" t="b">
        <x:v>0</x:v>
      </x:c>
      <x:c r="AE13" s="21" t="s">
        <x:v>108</x:v>
      </x:c>
      <x:c r="AF13" s="22">
        <x:f>IFERROR(__xludf.DUMMYFUNCTION("IFERROR(MAX(MIN(5+G94+IF(REGEXMATCH($AB$14, AE13), 2, 0),12),5),12)"),12)</x:f>
        <x:v>12</x:v>
      </x:c>
      <x:c r="AG13" s="111"/>
      <x:c r="AH13" s="20" t="b">
        <x:v>0</x:v>
      </x:c>
      <x:c r="AI13" s="21" t="s">
        <x:v>101</x:v>
      </x:c>
      <x:c r="AJ13" s="23">
        <x:f>IFERROR(__xludf.DUMMYFUNCTION("IFERROR(MAX(MIN(5+G105+IF(REGEXMATCH($AB$14, AI13), 2, 0),12),5),12)"),12)</x:f>
        <x:v>12</x:v>
      </x:c>
      <x:c r="AK13" s="105"/>
    </x:row>
    <x:row r="14" spans="1:37" ht="22.5" customHeight="1">
      <x:c r="A14" s="96"/>
      <x:c r="B14" s="112" t="s">
        <x:v>14</x:v>
      </x:c>
      <x:c r="C14" s="112"/>
      <x:c r="D14" s="112"/>
      <x:c r="E14" s="112"/>
      <x:c r="F14" s="112"/>
      <x:c r="G14" s="113"/>
      <x:c r="H14" s="11"/>
      <x:c r="I14" s="28">
        <x:f t="shared" ref="I14:J14" si="0">COUNTIF(I3:I13,TRUE)</x:f>
        <x:v>6</x:v>
      </x:c>
      <x:c r="J14" s="28">
        <x:f t="shared" si="0"/>
        <x:v>6</x:v>
      </x:c>
      <x:c r="K14" s="106"/>
      <x:c r="L14" s="115" t="s">
        <x:v>7</x:v>
      </x:c>
      <x:c r="M14" s="103"/>
      <x:c r="N14" s="103"/>
      <x:c r="O14" s="103"/>
      <x:c r="P14" s="103"/>
      <x:c r="Q14" s="103"/>
      <x:c r="R14" s="103"/>
      <x:c r="S14" s="103"/>
      <x:c r="T14" s="116"/>
      <x:c r="U14" s="103"/>
      <x:c r="V14" s="103"/>
      <x:c r="W14" s="103"/>
      <x:c r="X14" s="103"/>
      <x:c r="Y14" s="103"/>
      <x:c r="Z14" s="117" t="s">
        <x:v>110</x:v>
      </x:c>
      <x:c r="AA14" s="103"/>
      <x:c r="AB14" s="118"/>
      <x:c r="AC14" s="103"/>
      <x:c r="AD14" s="103"/>
      <x:c r="AE14" s="103"/>
      <x:c r="AF14" s="103"/>
      <x:c r="AG14" s="103"/>
      <x:c r="AH14" s="103"/>
      <x:c r="AI14" s="103"/>
      <x:c r="AJ14" s="104"/>
      <x:c r="AK14" s="105"/>
    </x:row>
    <x:row r="15" spans="1:37" ht="5.25" customHeight="1">
      <x:c r="A15" s="96"/>
      <x:c r="B15" s="114"/>
      <x:c r="C15" s="112"/>
      <x:c r="D15" s="112"/>
      <x:c r="E15" s="112"/>
      <x:c r="F15" s="112"/>
      <x:c r="G15" s="113"/>
      <x:c r="H15" s="119" t="s">
        <x:v>124</x:v>
      </x:c>
      <x:c r="I15" s="119"/>
      <x:c r="J15" s="119"/>
      <x:c r="K15" s="119"/>
      <x:c r="L15" s="119"/>
      <x:c r="M15" s="119"/>
      <x:c r="N15" s="119"/>
      <x:c r="O15" s="119"/>
      <x:c r="P15" s="119"/>
      <x:c r="Q15" s="119"/>
      <x:c r="R15" s="29"/>
      <x:c r="S15" s="29"/>
      <x:c r="T15" s="120"/>
      <x:c r="U15" s="120"/>
      <x:c r="V15" s="120"/>
      <x:c r="W15" s="120"/>
      <x:c r="X15" s="120"/>
      <x:c r="Y15" s="120"/>
      <x:c r="Z15" s="120"/>
      <x:c r="AA15" s="120"/>
      <x:c r="AB15" s="120"/>
      <x:c r="AC15" s="120"/>
      <x:c r="AD15" s="113"/>
      <x:c r="AE15" s="121"/>
      <x:c r="AF15" s="121"/>
      <x:c r="AG15" s="121"/>
      <x:c r="AH15" s="121"/>
      <x:c r="AI15" s="121"/>
      <x:c r="AJ15" s="113"/>
      <x:c r="AK15" s="105"/>
    </x:row>
    <x:row r="16" spans="1:37" ht="22.5" customHeight="1">
      <x:c r="A16" s="96"/>
      <x:c r="B16" s="122" t="s">
        <x:v>102</x:v>
      </x:c>
      <x:c r="C16" s="123"/>
      <x:c r="D16" s="124"/>
      <x:c r="E16" s="125"/>
      <x:c r="F16" s="125"/>
      <x:c r="G16" s="126"/>
      <x:c r="H16" s="119"/>
      <x:c r="I16" s="119"/>
      <x:c r="J16" s="119"/>
      <x:c r="K16" s="119"/>
      <x:c r="L16" s="119"/>
      <x:c r="M16" s="119"/>
      <x:c r="N16" s="119"/>
      <x:c r="O16" s="119"/>
      <x:c r="P16" s="119"/>
      <x:c r="Q16" s="119"/>
      <x:c r="R16" s="127" t="s">
        <x:v>94</x:v>
      </x:c>
      <x:c r="S16" s="98"/>
      <x:c r="T16" s="128" t="s">
        <x:v>87</x:v>
      </x:c>
      <x:c r="U16" s="98"/>
      <x:c r="V16" s="98"/>
      <x:c r="W16" s="129"/>
      <x:c r="X16" s="130"/>
      <x:c r="Y16" s="131"/>
      <x:c r="Z16" s="132" t="s">
        <x:v>90</x:v>
      </x:c>
      <x:c r="AA16" s="98"/>
      <x:c r="AB16" s="133"/>
      <x:c r="AC16" s="98"/>
      <x:c r="AD16" s="98"/>
      <x:c r="AE16" s="98"/>
      <x:c r="AF16" s="98"/>
      <x:c r="AG16" s="98"/>
      <x:c r="AH16" s="98"/>
      <x:c r="AI16" s="98"/>
      <x:c r="AJ16" s="99"/>
      <x:c r="AK16" s="105"/>
    </x:row>
    <x:row r="17" spans="1:37" ht="22.5" customHeight="1">
      <x:c r="A17" s="96"/>
      <x:c r="B17" s="134" t="s">
        <x:v>89</x:v>
      </x:c>
      <x:c r="C17" s="135"/>
      <x:c r="D17" s="30"/>
      <x:c r="E17" s="31" t="s">
        <x:v>96</x:v>
      </x:c>
      <x:c r="F17" s="136"/>
      <x:c r="G17" s="137"/>
      <x:c r="H17" s="119"/>
      <x:c r="I17" s="119"/>
      <x:c r="J17" s="119"/>
      <x:c r="K17" s="119"/>
      <x:c r="L17" s="119"/>
      <x:c r="M17" s="119"/>
      <x:c r="N17" s="119"/>
      <x:c r="O17" s="119"/>
      <x:c r="P17" s="119"/>
      <x:c r="Q17" s="119"/>
      <x:c r="R17" s="100"/>
      <x:c r="S17" s="127"/>
      <x:c r="T17" s="138" t="s">
        <x:v>93</x:v>
      </x:c>
      <x:c r="U17" s="138"/>
      <x:c r="V17" s="138"/>
      <x:c r="W17" s="139"/>
      <x:c r="X17" s="140"/>
      <x:c r="Y17" s="131"/>
      <x:c r="Z17" s="100"/>
      <x:c r="AA17" s="132"/>
      <x:c r="AB17" s="133"/>
      <x:c r="AC17" s="133"/>
      <x:c r="AD17" s="133"/>
      <x:c r="AE17" s="133"/>
      <x:c r="AF17" s="133"/>
      <x:c r="AG17" s="133"/>
      <x:c r="AH17" s="133"/>
      <x:c r="AI17" s="133"/>
      <x:c r="AJ17" s="101"/>
      <x:c r="AK17" s="105"/>
    </x:row>
    <x:row r="18" spans="1:37" ht="22.5" customHeight="1">
      <x:c r="A18" s="96"/>
      <x:c r="B18" s="141" t="s">
        <x:v>97</x:v>
      </x:c>
      <x:c r="C18" s="142"/>
      <x:c r="D18" s="32"/>
      <x:c r="E18" s="33" t="s">
        <x:v>84</x:v>
      </x:c>
      <x:c r="F18" s="143"/>
      <x:c r="G18" s="104"/>
      <x:c r="H18" s="119"/>
      <x:c r="I18" s="119"/>
      <x:c r="J18" s="119"/>
      <x:c r="K18" s="119"/>
      <x:c r="L18" s="119"/>
      <x:c r="M18" s="119"/>
      <x:c r="N18" s="119"/>
      <x:c r="O18" s="119"/>
      <x:c r="P18" s="119"/>
      <x:c r="Q18" s="119"/>
      <x:c r="R18" s="102"/>
      <x:c r="S18" s="103"/>
      <x:c r="T18" s="144" t="s">
        <x:v>95</x:v>
      </x:c>
      <x:c r="U18" s="103"/>
      <x:c r="V18" s="103"/>
      <x:c r="W18" s="145"/>
      <x:c r="X18" s="146"/>
      <x:c r="Y18" s="106"/>
      <x:c r="Z18" s="102"/>
      <x:c r="AA18" s="103"/>
      <x:c r="AB18" s="103"/>
      <x:c r="AC18" s="103"/>
      <x:c r="AD18" s="103"/>
      <x:c r="AE18" s="103"/>
      <x:c r="AF18" s="103"/>
      <x:c r="AG18" s="103"/>
      <x:c r="AH18" s="103"/>
      <x:c r="AI18" s="103"/>
      <x:c r="AJ18" s="104"/>
      <x:c r="AK18" s="105"/>
    </x:row>
    <x:row r="19" spans="1:37" ht="5.25" customHeight="1">
      <x:c r="A19" s="96"/>
      <x:c r="B19" s="34"/>
      <x:c r="C19" s="35"/>
      <x:c r="D19" s="35"/>
      <x:c r="E19" s="35"/>
      <x:c r="F19" s="35"/>
      <x:c r="G19" s="35"/>
      <x:c r="H19" s="106"/>
      <x:c r="I19" s="106"/>
      <x:c r="J19" s="106"/>
      <x:c r="K19" s="106"/>
      <x:c r="L19" s="106"/>
      <x:c r="M19" s="106"/>
      <x:c r="N19" s="106"/>
      <x:c r="O19" s="106"/>
      <x:c r="P19" s="106"/>
      <x:c r="Q19" s="106"/>
      <x:c r="R19" s="29"/>
      <x:c r="S19" s="29"/>
      <x:c r="T19" s="147"/>
      <x:c r="U19" s="147"/>
      <x:c r="V19" s="147"/>
      <x:c r="W19" s="147"/>
      <x:c r="X19" s="147"/>
      <x:c r="Y19" s="147"/>
      <x:c r="Z19" s="147"/>
      <x:c r="AA19" s="147"/>
      <x:c r="AB19" s="147"/>
      <x:c r="AC19" s="147"/>
      <x:c r="AD19" s="147"/>
      <x:c r="AE19" s="147"/>
      <x:c r="AF19" s="147"/>
      <x:c r="AG19" s="147"/>
      <x:c r="AH19" s="147"/>
      <x:c r="AI19" s="147"/>
      <x:c r="AJ19" s="147"/>
      <x:c r="AK19" s="105"/>
    </x:row>
    <x:row r="20" spans="1:37" ht="30" customHeight="1">
      <x:c r="A20" s="96"/>
      <x:c r="B20" s="148" t="s">
        <x:v>85</x:v>
      </x:c>
      <x:c r="C20" s="149"/>
      <x:c r="D20" s="149"/>
      <x:c r="E20" s="149"/>
      <x:c r="F20" s="36" t="s">
        <x:v>91</x:v>
      </x:c>
      <x:c r="G20" s="36" t="s">
        <x:v>98</x:v>
      </x:c>
      <x:c r="H20" s="150" t="s">
        <x:v>86</x:v>
      </x:c>
      <x:c r="I20" s="149"/>
      <x:c r="J20" s="151"/>
      <x:c r="K20" s="152"/>
      <x:c r="L20" s="148" t="s">
        <x:v>17</x:v>
      </x:c>
      <x:c r="M20" s="149"/>
      <x:c r="N20" s="149"/>
      <x:c r="O20" s="149"/>
      <x:c r="P20" s="150" t="s">
        <x:v>92</x:v>
      </x:c>
      <x:c r="Q20" s="149"/>
      <x:c r="R20" s="149"/>
      <x:c r="S20" s="150" t="s">
        <x:v>12</x:v>
      </x:c>
      <x:c r="T20" s="149"/>
      <x:c r="U20" s="150" t="s">
        <x:v>113</x:v>
      </x:c>
      <x:c r="V20" s="149"/>
      <x:c r="W20" s="149"/>
      <x:c r="X20" s="149"/>
      <x:c r="Y20" s="149"/>
      <x:c r="Z20" s="149"/>
      <x:c r="AA20" s="149"/>
      <x:c r="AB20" s="149"/>
      <x:c r="AC20" s="149"/>
      <x:c r="AD20" s="149"/>
      <x:c r="AE20" s="149"/>
      <x:c r="AF20" s="149"/>
      <x:c r="AG20" s="149"/>
      <x:c r="AH20" s="149"/>
      <x:c r="AI20" s="149"/>
      <x:c r="AJ20" s="151"/>
      <x:c r="AK20" s="105"/>
    </x:row>
    <x:row r="21" spans="1:37" ht="30" customHeight="1">
      <x:c r="A21" s="96"/>
      <x:c r="B21" s="153"/>
      <x:c r="C21" s="154"/>
      <x:c r="D21" s="154"/>
      <x:c r="E21" s="155"/>
      <x:c r="F21" s="38" t="b">
        <x:v>0</x:v>
      </x:c>
      <x:c r="G21" s="38" t="b">
        <x:v>0</x:v>
      </x:c>
      <x:c r="H21" s="156"/>
      <x:c r="I21" s="154"/>
      <x:c r="J21" s="157"/>
      <x:c r="K21" s="152"/>
      <x:c r="L21" s="158" t="s">
        <x:v>10</x:v>
      </x:c>
      <x:c r="M21" s="154"/>
      <x:c r="N21" s="154"/>
      <x:c r="O21" s="155"/>
      <x:c r="P21" s="159" t="s">
        <x:v>82</x:v>
      </x:c>
      <x:c r="Q21" s="154"/>
      <x:c r="R21" s="155"/>
      <x:c r="S21" s="160" t="s">
        <x:v>120</x:v>
      </x:c>
      <x:c r="T21" s="155"/>
      <x:c r="U21" s="161" t="s">
        <x:v>121</x:v>
      </x:c>
      <x:c r="V21" s="154"/>
      <x:c r="W21" s="154"/>
      <x:c r="X21" s="154"/>
      <x:c r="Y21" s="154"/>
      <x:c r="Z21" s="154"/>
      <x:c r="AA21" s="154"/>
      <x:c r="AB21" s="154"/>
      <x:c r="AC21" s="154"/>
      <x:c r="AD21" s="154"/>
      <x:c r="AE21" s="154"/>
      <x:c r="AF21" s="154"/>
      <x:c r="AG21" s="154"/>
      <x:c r="AH21" s="154"/>
      <x:c r="AI21" s="154"/>
      <x:c r="AJ21" s="157"/>
      <x:c r="AK21" s="105"/>
    </x:row>
    <x:row r="22" spans="1:37" ht="30" customHeight="1">
      <x:c r="A22" s="96"/>
      <x:c r="B22" s="162"/>
      <x:c r="C22" s="163"/>
      <x:c r="D22" s="163"/>
      <x:c r="E22" s="164"/>
      <x:c r="F22" s="39" t="b">
        <x:v>0</x:v>
      </x:c>
      <x:c r="G22" s="40" t="b">
        <x:v>0</x:v>
      </x:c>
      <x:c r="H22" s="165"/>
      <x:c r="I22" s="163"/>
      <x:c r="J22" s="140"/>
      <x:c r="K22" s="152"/>
      <x:c r="L22" s="166" t="s">
        <x:v>18</x:v>
      </x:c>
      <x:c r="M22" s="163"/>
      <x:c r="N22" s="163"/>
      <x:c r="O22" s="164"/>
      <x:c r="P22" s="167" t="s">
        <x:v>83</x:v>
      </x:c>
      <x:c r="Q22" s="163"/>
      <x:c r="R22" s="164"/>
      <x:c r="S22" s="168" t="s">
        <x:v>106</x:v>
      </x:c>
      <x:c r="T22" s="164"/>
      <x:c r="U22" s="169" t="s">
        <x:v>125</x:v>
      </x:c>
      <x:c r="V22" s="163"/>
      <x:c r="W22" s="163"/>
      <x:c r="X22" s="163"/>
      <x:c r="Y22" s="163"/>
      <x:c r="Z22" s="163"/>
      <x:c r="AA22" s="163"/>
      <x:c r="AB22" s="163"/>
      <x:c r="AC22" s="163"/>
      <x:c r="AD22" s="163"/>
      <x:c r="AE22" s="163"/>
      <x:c r="AF22" s="163"/>
      <x:c r="AG22" s="163"/>
      <x:c r="AH22" s="163"/>
      <x:c r="AI22" s="163"/>
      <x:c r="AJ22" s="140"/>
      <x:c r="AK22" s="105"/>
    </x:row>
    <x:row r="23" spans="1:37" ht="30" customHeight="1">
      <x:c r="A23" s="96"/>
      <x:c r="B23" s="162"/>
      <x:c r="C23" s="163"/>
      <x:c r="D23" s="163"/>
      <x:c r="E23" s="164"/>
      <x:c r="F23" s="40" t="b">
        <x:v>0</x:v>
      </x:c>
      <x:c r="G23" s="40" t="b">
        <x:v>0</x:v>
      </x:c>
      <x:c r="H23" s="165"/>
      <x:c r="I23" s="163"/>
      <x:c r="J23" s="140"/>
      <x:c r="K23" s="152"/>
      <x:c r="L23" s="170"/>
      <x:c r="M23" s="163"/>
      <x:c r="N23" s="163"/>
      <x:c r="O23" s="164"/>
      <x:c r="P23" s="171"/>
      <x:c r="Q23" s="163"/>
      <x:c r="R23" s="164"/>
      <x:c r="S23" s="172"/>
      <x:c r="T23" s="164"/>
      <x:c r="U23" s="173"/>
      <x:c r="V23" s="163"/>
      <x:c r="W23" s="163"/>
      <x:c r="X23" s="163"/>
      <x:c r="Y23" s="163"/>
      <x:c r="Z23" s="163"/>
      <x:c r="AA23" s="163"/>
      <x:c r="AB23" s="163"/>
      <x:c r="AC23" s="163"/>
      <x:c r="AD23" s="163"/>
      <x:c r="AE23" s="163"/>
      <x:c r="AF23" s="163"/>
      <x:c r="AG23" s="163"/>
      <x:c r="AH23" s="163"/>
      <x:c r="AI23" s="163"/>
      <x:c r="AJ23" s="140"/>
      <x:c r="AK23" s="105"/>
    </x:row>
    <x:row r="24" spans="1:37" ht="30" customHeight="1">
      <x:c r="A24" s="96"/>
      <x:c r="B24" s="162"/>
      <x:c r="C24" s="163"/>
      <x:c r="D24" s="163"/>
      <x:c r="E24" s="164"/>
      <x:c r="F24" s="40" t="b">
        <x:v>0</x:v>
      </x:c>
      <x:c r="G24" s="40" t="b">
        <x:v>0</x:v>
      </x:c>
      <x:c r="H24" s="165"/>
      <x:c r="I24" s="163"/>
      <x:c r="J24" s="140"/>
      <x:c r="K24" s="152"/>
      <x:c r="L24" s="170"/>
      <x:c r="M24" s="163"/>
      <x:c r="N24" s="163"/>
      <x:c r="O24" s="164"/>
      <x:c r="P24" s="171"/>
      <x:c r="Q24" s="163"/>
      <x:c r="R24" s="164"/>
      <x:c r="S24" s="172"/>
      <x:c r="T24" s="164"/>
      <x:c r="U24" s="173"/>
      <x:c r="V24" s="163"/>
      <x:c r="W24" s="163"/>
      <x:c r="X24" s="163"/>
      <x:c r="Y24" s="163"/>
      <x:c r="Z24" s="163"/>
      <x:c r="AA24" s="163"/>
      <x:c r="AB24" s="163"/>
      <x:c r="AC24" s="163"/>
      <x:c r="AD24" s="163"/>
      <x:c r="AE24" s="163"/>
      <x:c r="AF24" s="163"/>
      <x:c r="AG24" s="163"/>
      <x:c r="AH24" s="163"/>
      <x:c r="AI24" s="163"/>
      <x:c r="AJ24" s="140"/>
      <x:c r="AK24" s="105"/>
    </x:row>
    <x:row r="25" spans="1:37" ht="30" customHeight="1">
      <x:c r="A25" s="96"/>
      <x:c r="B25" s="162"/>
      <x:c r="C25" s="163"/>
      <x:c r="D25" s="163"/>
      <x:c r="E25" s="164"/>
      <x:c r="F25" s="40" t="b">
        <x:v>0</x:v>
      </x:c>
      <x:c r="G25" s="40" t="b">
        <x:v>0</x:v>
      </x:c>
      <x:c r="H25" s="165"/>
      <x:c r="I25" s="163"/>
      <x:c r="J25" s="140"/>
      <x:c r="K25" s="152"/>
      <x:c r="L25" s="170"/>
      <x:c r="M25" s="163"/>
      <x:c r="N25" s="163"/>
      <x:c r="O25" s="164"/>
      <x:c r="P25" s="171"/>
      <x:c r="Q25" s="163"/>
      <x:c r="R25" s="164"/>
      <x:c r="S25" s="172"/>
      <x:c r="T25" s="164"/>
      <x:c r="U25" s="173"/>
      <x:c r="V25" s="163"/>
      <x:c r="W25" s="163"/>
      <x:c r="X25" s="163"/>
      <x:c r="Y25" s="163"/>
      <x:c r="Z25" s="163"/>
      <x:c r="AA25" s="163"/>
      <x:c r="AB25" s="163"/>
      <x:c r="AC25" s="163"/>
      <x:c r="AD25" s="163"/>
      <x:c r="AE25" s="163"/>
      <x:c r="AF25" s="163"/>
      <x:c r="AG25" s="163"/>
      <x:c r="AH25" s="163"/>
      <x:c r="AI25" s="163"/>
      <x:c r="AJ25" s="140"/>
      <x:c r="AK25" s="105"/>
    </x:row>
    <x:row r="26" spans="1:37" ht="30" customHeight="1">
      <x:c r="A26" s="96"/>
      <x:c r="B26" s="162"/>
      <x:c r="C26" s="163"/>
      <x:c r="D26" s="163"/>
      <x:c r="E26" s="164"/>
      <x:c r="F26" s="40" t="b">
        <x:v>0</x:v>
      </x:c>
      <x:c r="G26" s="40" t="b">
        <x:v>0</x:v>
      </x:c>
      <x:c r="H26" s="165"/>
      <x:c r="I26" s="163"/>
      <x:c r="J26" s="140"/>
      <x:c r="K26" s="152"/>
      <x:c r="L26" s="170"/>
      <x:c r="M26" s="163"/>
      <x:c r="N26" s="163"/>
      <x:c r="O26" s="164"/>
      <x:c r="P26" s="171"/>
      <x:c r="Q26" s="163"/>
      <x:c r="R26" s="164"/>
      <x:c r="S26" s="172"/>
      <x:c r="T26" s="164"/>
      <x:c r="U26" s="173"/>
      <x:c r="V26" s="163"/>
      <x:c r="W26" s="163"/>
      <x:c r="X26" s="163"/>
      <x:c r="Y26" s="163"/>
      <x:c r="Z26" s="163"/>
      <x:c r="AA26" s="163"/>
      <x:c r="AB26" s="163"/>
      <x:c r="AC26" s="163"/>
      <x:c r="AD26" s="163"/>
      <x:c r="AE26" s="163"/>
      <x:c r="AF26" s="163"/>
      <x:c r="AG26" s="163"/>
      <x:c r="AH26" s="163"/>
      <x:c r="AI26" s="163"/>
      <x:c r="AJ26" s="140"/>
      <x:c r="AK26" s="105"/>
    </x:row>
    <x:row r="27" spans="1:37" ht="30" customHeight="1">
      <x:c r="A27" s="96"/>
      <x:c r="B27" s="162"/>
      <x:c r="C27" s="163"/>
      <x:c r="D27" s="163"/>
      <x:c r="E27" s="164"/>
      <x:c r="F27" s="40" t="b">
        <x:v>0</x:v>
      </x:c>
      <x:c r="G27" s="40" t="b">
        <x:v>0</x:v>
      </x:c>
      <x:c r="H27" s="165"/>
      <x:c r="I27" s="163"/>
      <x:c r="J27" s="140"/>
      <x:c r="K27" s="152"/>
      <x:c r="L27" s="170"/>
      <x:c r="M27" s="163"/>
      <x:c r="N27" s="163"/>
      <x:c r="O27" s="164"/>
      <x:c r="P27" s="171"/>
      <x:c r="Q27" s="163"/>
      <x:c r="R27" s="164"/>
      <x:c r="S27" s="172"/>
      <x:c r="T27" s="164"/>
      <x:c r="U27" s="173"/>
      <x:c r="V27" s="163"/>
      <x:c r="W27" s="163"/>
      <x:c r="X27" s="163"/>
      <x:c r="Y27" s="163"/>
      <x:c r="Z27" s="163"/>
      <x:c r="AA27" s="163"/>
      <x:c r="AB27" s="163"/>
      <x:c r="AC27" s="163"/>
      <x:c r="AD27" s="163"/>
      <x:c r="AE27" s="163"/>
      <x:c r="AF27" s="163"/>
      <x:c r="AG27" s="163"/>
      <x:c r="AH27" s="163"/>
      <x:c r="AI27" s="163"/>
      <x:c r="AJ27" s="140"/>
      <x:c r="AK27" s="105"/>
    </x:row>
    <x:row r="28" spans="1:37" ht="30" customHeight="1">
      <x:c r="A28" s="96"/>
      <x:c r="B28" s="162"/>
      <x:c r="C28" s="163"/>
      <x:c r="D28" s="163"/>
      <x:c r="E28" s="164"/>
      <x:c r="F28" s="40" t="b">
        <x:v>0</x:v>
      </x:c>
      <x:c r="G28" s="40" t="b">
        <x:v>0</x:v>
      </x:c>
      <x:c r="H28" s="165"/>
      <x:c r="I28" s="163"/>
      <x:c r="J28" s="140"/>
      <x:c r="K28" s="152"/>
      <x:c r="L28" s="170"/>
      <x:c r="M28" s="163"/>
      <x:c r="N28" s="163"/>
      <x:c r="O28" s="164"/>
      <x:c r="P28" s="171"/>
      <x:c r="Q28" s="163"/>
      <x:c r="R28" s="164"/>
      <x:c r="S28" s="172"/>
      <x:c r="T28" s="164"/>
      <x:c r="U28" s="173"/>
      <x:c r="V28" s="163"/>
      <x:c r="W28" s="163"/>
      <x:c r="X28" s="163"/>
      <x:c r="Y28" s="163"/>
      <x:c r="Z28" s="163"/>
      <x:c r="AA28" s="163"/>
      <x:c r="AB28" s="163"/>
      <x:c r="AC28" s="163"/>
      <x:c r="AD28" s="163"/>
      <x:c r="AE28" s="163"/>
      <x:c r="AF28" s="163"/>
      <x:c r="AG28" s="163"/>
      <x:c r="AH28" s="163"/>
      <x:c r="AI28" s="163"/>
      <x:c r="AJ28" s="140"/>
      <x:c r="AK28" s="105"/>
    </x:row>
    <x:row r="29" spans="1:37" ht="30" customHeight="1">
      <x:c r="A29" s="96"/>
      <x:c r="B29" s="174"/>
      <x:c r="C29" s="175"/>
      <x:c r="D29" s="175"/>
      <x:c r="E29" s="176"/>
      <x:c r="F29" s="41" t="b">
        <x:v>0</x:v>
      </x:c>
      <x:c r="G29" s="42" t="b">
        <x:v>0</x:v>
      </x:c>
      <x:c r="H29" s="177"/>
      <x:c r="I29" s="175"/>
      <x:c r="J29" s="146"/>
      <x:c r="K29" s="152"/>
      <x:c r="L29" s="178"/>
      <x:c r="M29" s="175"/>
      <x:c r="N29" s="175"/>
      <x:c r="O29" s="176"/>
      <x:c r="P29" s="179"/>
      <x:c r="Q29" s="175"/>
      <x:c r="R29" s="176"/>
      <x:c r="S29" s="180"/>
      <x:c r="T29" s="176"/>
      <x:c r="U29" s="181"/>
      <x:c r="V29" s="175"/>
      <x:c r="W29" s="175"/>
      <x:c r="X29" s="175"/>
      <x:c r="Y29" s="175"/>
      <x:c r="Z29" s="175"/>
      <x:c r="AA29" s="175"/>
      <x:c r="AB29" s="175"/>
      <x:c r="AC29" s="175"/>
      <x:c r="AD29" s="175"/>
      <x:c r="AE29" s="175"/>
      <x:c r="AF29" s="175"/>
      <x:c r="AG29" s="175"/>
      <x:c r="AH29" s="175"/>
      <x:c r="AI29" s="175"/>
      <x:c r="AJ29" s="146"/>
      <x:c r="AK29" s="105"/>
    </x:row>
    <x:row r="30" spans="1:37" ht="5.25" customHeight="1">
      <x:c r="A30" s="96"/>
      <x:c r="B30" s="43"/>
      <x:c r="C30" s="44"/>
      <x:c r="D30" s="44"/>
      <x:c r="E30" s="44"/>
      <x:c r="F30" s="44"/>
      <x:c r="G30" s="44"/>
      <x:c r="H30" s="44"/>
      <x:c r="I30" s="44"/>
      <x:c r="J30" s="44"/>
      <x:c r="K30" s="152"/>
      <x:c r="L30" s="182"/>
      <x:c r="M30" s="182"/>
      <x:c r="N30" s="182"/>
      <x:c r="O30" s="182"/>
      <x:c r="P30" s="182"/>
      <x:c r="Q30" s="182"/>
      <x:c r="R30" s="182"/>
      <x:c r="S30" s="182"/>
      <x:c r="T30" s="182"/>
      <x:c r="U30" s="182"/>
      <x:c r="V30" s="182"/>
      <x:c r="W30" s="182"/>
      <x:c r="X30" s="182"/>
      <x:c r="Y30" s="182"/>
      <x:c r="Z30" s="182"/>
      <x:c r="AA30" s="182"/>
      <x:c r="AB30" s="182"/>
      <x:c r="AC30" s="182"/>
      <x:c r="AD30" s="182"/>
      <x:c r="AE30" s="182"/>
      <x:c r="AF30" s="182"/>
      <x:c r="AG30" s="182"/>
      <x:c r="AH30" s="182"/>
      <x:c r="AI30" s="182"/>
      <x:c r="AJ30" s="182"/>
      <x:c r="AK30" s="105"/>
    </x:row>
    <x:row r="31" spans="1:37" ht="30" customHeight="1">
      <x:c r="A31" s="96"/>
      <x:c r="B31" s="183" t="s">
        <x:v>103</x:v>
      </x:c>
      <x:c r="C31" s="184"/>
      <x:c r="D31" s="185" t="s">
        <x:v>6</x:v>
      </x:c>
      <x:c r="E31" s="98"/>
      <x:c r="F31" s="98"/>
      <x:c r="G31" s="98"/>
      <x:c r="H31" s="184"/>
      <x:c r="I31" s="45" t="s">
        <x:v>107</x:v>
      </x:c>
      <x:c r="J31" s="46" t="s">
        <x:v>119</x:v>
      </x:c>
      <x:c r="K31" s="106"/>
      <x:c r="L31" s="186" t="s">
        <x:v>16</x:v>
      </x:c>
      <x:c r="M31" s="98"/>
      <x:c r="N31" s="98"/>
      <x:c r="O31" s="187"/>
      <x:c r="P31" s="98"/>
      <x:c r="Q31" s="98"/>
      <x:c r="R31" s="98"/>
      <x:c r="S31" s="98"/>
      <x:c r="T31" s="98"/>
      <x:c r="U31" s="98"/>
      <x:c r="V31" s="98"/>
      <x:c r="W31" s="98"/>
      <x:c r="X31" s="99"/>
      <x:c r="Y31" s="131"/>
      <x:c r="Z31" s="188" t="s">
        <x:v>11</x:v>
      </x:c>
      <x:c r="AA31" s="98"/>
      <x:c r="AB31" s="189"/>
      <x:c r="AC31" s="98"/>
      <x:c r="AD31" s="98"/>
      <x:c r="AE31" s="98"/>
      <x:c r="AF31" s="98"/>
      <x:c r="AG31" s="98"/>
      <x:c r="AH31" s="99"/>
      <x:c r="AI31" s="47"/>
      <x:c r="AJ31" s="47"/>
      <x:c r="AK31" s="106"/>
    </x:row>
    <x:row r="32" spans="1:37" ht="30" customHeight="1">
      <x:c r="A32" s="96"/>
      <x:c r="B32" s="190" t="s">
        <x:v>23</x:v>
      </x:c>
      <x:c r="C32" s="155"/>
      <x:c r="D32" s="191"/>
      <x:c r="E32" s="154"/>
      <x:c r="F32" s="154"/>
      <x:c r="G32" s="154"/>
      <x:c r="H32" s="155"/>
      <x:c r="I32" s="48"/>
      <x:c r="J32" s="49"/>
      <x:c r="K32" s="37"/>
      <x:c r="L32" s="100"/>
      <x:c r="M32" s="186"/>
      <x:c r="N32" s="186"/>
      <x:c r="O32" s="187"/>
      <x:c r="P32" s="187"/>
      <x:c r="Q32" s="187"/>
      <x:c r="R32" s="187"/>
      <x:c r="S32" s="187"/>
      <x:c r="T32" s="187"/>
      <x:c r="U32" s="187"/>
      <x:c r="V32" s="187"/>
      <x:c r="W32" s="187"/>
      <x:c r="X32" s="101"/>
      <x:c r="Y32" s="131"/>
      <x:c r="Z32" s="188"/>
      <x:c r="AA32" s="188"/>
      <x:c r="AB32" s="189"/>
      <x:c r="AC32" s="189"/>
      <x:c r="AD32" s="189"/>
      <x:c r="AE32" s="189"/>
      <x:c r="AF32" s="189"/>
      <x:c r="AG32" s="189"/>
      <x:c r="AH32" s="101"/>
      <x:c r="AI32" s="50"/>
      <x:c r="AJ32" s="50"/>
      <x:c r="AK32" s="37"/>
    </x:row>
    <x:row r="33" spans="1:37" ht="30" customHeight="1">
      <x:c r="A33" s="96"/>
      <x:c r="B33" s="192"/>
      <x:c r="C33" s="164"/>
      <x:c r="D33" s="193"/>
      <x:c r="E33" s="163"/>
      <x:c r="F33" s="163"/>
      <x:c r="G33" s="163"/>
      <x:c r="H33" s="164"/>
      <x:c r="I33" s="51"/>
      <x:c r="J33" s="52"/>
      <x:c r="K33" s="37"/>
      <x:c r="L33" s="100"/>
      <x:c r="M33" s="186"/>
      <x:c r="N33" s="186"/>
      <x:c r="O33" s="187"/>
      <x:c r="P33" s="187"/>
      <x:c r="Q33" s="187"/>
      <x:c r="R33" s="187"/>
      <x:c r="S33" s="187"/>
      <x:c r="T33" s="187"/>
      <x:c r="U33" s="187"/>
      <x:c r="V33" s="187"/>
      <x:c r="W33" s="187"/>
      <x:c r="X33" s="101"/>
      <x:c r="Y33" s="131"/>
      <x:c r="Z33" s="188"/>
      <x:c r="AA33" s="188"/>
      <x:c r="AB33" s="189"/>
      <x:c r="AC33" s="189"/>
      <x:c r="AD33" s="189"/>
      <x:c r="AE33" s="189"/>
      <x:c r="AF33" s="189"/>
      <x:c r="AG33" s="189"/>
      <x:c r="AH33" s="101"/>
      <x:c r="AI33" s="50"/>
      <x:c r="AJ33" s="50"/>
      <x:c r="AK33" s="37"/>
    </x:row>
    <x:row r="34" spans="1:37" ht="30" customHeight="1">
      <x:c r="A34" s="96"/>
      <x:c r="B34" s="192"/>
      <x:c r="C34" s="164"/>
      <x:c r="D34" s="193"/>
      <x:c r="E34" s="163"/>
      <x:c r="F34" s="163"/>
      <x:c r="G34" s="163"/>
      <x:c r="H34" s="164"/>
      <x:c r="I34" s="51"/>
      <x:c r="J34" s="52"/>
      <x:c r="K34" s="37"/>
      <x:c r="L34" s="100"/>
      <x:c r="M34" s="186"/>
      <x:c r="N34" s="186"/>
      <x:c r="O34" s="187"/>
      <x:c r="P34" s="187"/>
      <x:c r="Q34" s="187"/>
      <x:c r="R34" s="187"/>
      <x:c r="S34" s="187"/>
      <x:c r="T34" s="187"/>
      <x:c r="U34" s="187"/>
      <x:c r="V34" s="187"/>
      <x:c r="W34" s="187"/>
      <x:c r="X34" s="101"/>
      <x:c r="Y34" s="131"/>
      <x:c r="Z34" s="188"/>
      <x:c r="AA34" s="188"/>
      <x:c r="AB34" s="189"/>
      <x:c r="AC34" s="189"/>
      <x:c r="AD34" s="189"/>
      <x:c r="AE34" s="189"/>
      <x:c r="AF34" s="189"/>
      <x:c r="AG34" s="189"/>
      <x:c r="AH34" s="101"/>
      <x:c r="AI34" s="50"/>
      <x:c r="AJ34" s="50"/>
      <x:c r="AK34" s="37"/>
    </x:row>
    <x:row r="35" spans="1:37" ht="30" customHeight="1">
      <x:c r="A35" s="96"/>
      <x:c r="B35" s="192"/>
      <x:c r="C35" s="164"/>
      <x:c r="D35" s="193"/>
      <x:c r="E35" s="163"/>
      <x:c r="F35" s="163"/>
      <x:c r="G35" s="163"/>
      <x:c r="H35" s="164"/>
      <x:c r="I35" s="51"/>
      <x:c r="J35" s="52"/>
      <x:c r="K35" s="37"/>
      <x:c r="L35" s="100"/>
      <x:c r="M35" s="186"/>
      <x:c r="N35" s="186"/>
      <x:c r="O35" s="187"/>
      <x:c r="P35" s="187"/>
      <x:c r="Q35" s="187"/>
      <x:c r="R35" s="187"/>
      <x:c r="S35" s="187"/>
      <x:c r="T35" s="187"/>
      <x:c r="U35" s="187"/>
      <x:c r="V35" s="187"/>
      <x:c r="W35" s="187"/>
      <x:c r="X35" s="101"/>
      <x:c r="Y35" s="131"/>
      <x:c r="Z35" s="188"/>
      <x:c r="AA35" s="188"/>
      <x:c r="AB35" s="189"/>
      <x:c r="AC35" s="189"/>
      <x:c r="AD35" s="189"/>
      <x:c r="AE35" s="189"/>
      <x:c r="AF35" s="189"/>
      <x:c r="AG35" s="189"/>
      <x:c r="AH35" s="101"/>
      <x:c r="AI35" s="50"/>
      <x:c r="AJ35" s="50"/>
      <x:c r="AK35" s="37"/>
    </x:row>
    <x:row r="36" spans="1:37" ht="30" customHeight="1">
      <x:c r="A36" s="96"/>
      <x:c r="B36" s="192"/>
      <x:c r="C36" s="164"/>
      <x:c r="D36" s="193"/>
      <x:c r="E36" s="163"/>
      <x:c r="F36" s="163"/>
      <x:c r="G36" s="163"/>
      <x:c r="H36" s="164"/>
      <x:c r="I36" s="51"/>
      <x:c r="J36" s="52"/>
      <x:c r="K36" s="37"/>
      <x:c r="L36" s="100"/>
      <x:c r="M36" s="186"/>
      <x:c r="N36" s="186"/>
      <x:c r="O36" s="187"/>
      <x:c r="P36" s="187"/>
      <x:c r="Q36" s="187"/>
      <x:c r="R36" s="187"/>
      <x:c r="S36" s="187"/>
      <x:c r="T36" s="187"/>
      <x:c r="U36" s="187"/>
      <x:c r="V36" s="187"/>
      <x:c r="W36" s="187"/>
      <x:c r="X36" s="101"/>
      <x:c r="Y36" s="131"/>
      <x:c r="Z36" s="188"/>
      <x:c r="AA36" s="188"/>
      <x:c r="AB36" s="189"/>
      <x:c r="AC36" s="189"/>
      <x:c r="AD36" s="189"/>
      <x:c r="AE36" s="189"/>
      <x:c r="AF36" s="189"/>
      <x:c r="AG36" s="189"/>
      <x:c r="AH36" s="101"/>
      <x:c r="AI36" s="50"/>
      <x:c r="AJ36" s="50"/>
      <x:c r="AK36" s="37"/>
    </x:row>
    <x:row r="37" spans="1:37" ht="30" customHeight="1">
      <x:c r="A37" s="96"/>
      <x:c r="B37" s="194"/>
      <x:c r="C37" s="176"/>
      <x:c r="D37" s="195"/>
      <x:c r="E37" s="175"/>
      <x:c r="F37" s="175"/>
      <x:c r="G37" s="175"/>
      <x:c r="H37" s="176"/>
      <x:c r="I37" s="53"/>
      <x:c r="J37" s="54"/>
      <x:c r="K37" s="37"/>
      <x:c r="L37" s="102"/>
      <x:c r="M37" s="103"/>
      <x:c r="N37" s="103"/>
      <x:c r="O37" s="103"/>
      <x:c r="P37" s="103"/>
      <x:c r="Q37" s="103"/>
      <x:c r="R37" s="103"/>
      <x:c r="S37" s="103"/>
      <x:c r="T37" s="103"/>
      <x:c r="U37" s="103"/>
      <x:c r="V37" s="103"/>
      <x:c r="W37" s="103"/>
      <x:c r="X37" s="104"/>
      <x:c r="Y37" s="106"/>
      <x:c r="Z37" s="103"/>
      <x:c r="AA37" s="103"/>
      <x:c r="AB37" s="103"/>
      <x:c r="AC37" s="103"/>
      <x:c r="AD37" s="103"/>
      <x:c r="AE37" s="103"/>
      <x:c r="AF37" s="103"/>
      <x:c r="AG37" s="103"/>
      <x:c r="AH37" s="104"/>
      <x:c r="AI37" s="196" t="s">
        <x:v>2</x:v>
      </x:c>
      <x:c r="AJ37" s="196"/>
      <x:c r="AK37" s="37"/>
    </x:row>
    <x:row r="38" spans="1:37" ht="5.25" customHeight="1">
      <x:c r="A38" s="96"/>
      <x:c r="B38" s="197"/>
      <x:c r="C38" s="197"/>
      <x:c r="D38" s="197"/>
      <x:c r="E38" s="197"/>
      <x:c r="F38" s="197"/>
      <x:c r="G38" s="197"/>
      <x:c r="H38" s="197"/>
      <x:c r="I38" s="197"/>
      <x:c r="J38" s="197"/>
      <x:c r="K38" s="197"/>
      <x:c r="L38" s="197"/>
      <x:c r="M38" s="197"/>
      <x:c r="N38" s="197"/>
      <x:c r="O38" s="197"/>
      <x:c r="P38" s="197"/>
      <x:c r="Q38" s="197"/>
      <x:c r="R38" s="197"/>
      <x:c r="S38" s="197"/>
      <x:c r="T38" s="197"/>
      <x:c r="U38" s="197"/>
      <x:c r="V38" s="197"/>
      <x:c r="W38" s="197"/>
      <x:c r="X38" s="197"/>
      <x:c r="Y38" s="197"/>
      <x:c r="Z38" s="197"/>
      <x:c r="AA38" s="197"/>
      <x:c r="AB38" s="197"/>
      <x:c r="AC38" s="197"/>
      <x:c r="AD38" s="197"/>
      <x:c r="AE38" s="197"/>
      <x:c r="AF38" s="197"/>
      <x:c r="AG38" s="197"/>
      <x:c r="AH38" s="197"/>
      <x:c r="AI38" s="113"/>
      <x:c r="AJ38" s="55"/>
      <x:c r="AK38" s="56"/>
    </x:row>
    <x:row r="39" spans="1:37" ht="11.25" hidden="1" customHeight="1">
      <x:c r="A39" s="57"/>
      <x:c r="B39" s="58" t="s">
        <x:v>19</x:v>
      </x:c>
      <x:c r="C39" s="59" t="s">
        <x:v>118</x:v>
      </x:c>
      <x:c r="D39" s="60" t="s">
        <x:v>117</x:v>
      </x:c>
      <x:c r="E39" s="60" t="s">
        <x:v>19</x:v>
      </x:c>
      <x:c r="F39" s="61"/>
      <x:c r="G39" s="60" t="s">
        <x:v>24</x:v>
      </x:c>
      <x:c r="H39" s="62"/>
      <x:c r="I39" s="62"/>
      <x:c r="J39" s="62"/>
      <x:c r="K39" s="62"/>
      <x:c r="L39" s="62"/>
      <x:c r="M39" s="62"/>
      <x:c r="N39" s="62"/>
      <x:c r="O39" s="62"/>
      <x:c r="P39" s="62"/>
      <x:c r="Q39" s="62"/>
      <x:c r="R39" s="62"/>
      <x:c r="S39" s="62"/>
      <x:c r="T39" s="62"/>
      <x:c r="U39" s="62"/>
      <x:c r="V39" s="62"/>
      <x:c r="W39" s="62"/>
      <x:c r="X39" s="62"/>
      <x:c r="Y39" s="62"/>
      <x:c r="Z39" s="62"/>
      <x:c r="AA39" s="62"/>
      <x:c r="AB39" s="62"/>
      <x:c r="AC39" s="62"/>
      <x:c r="AD39" s="62"/>
      <x:c r="AE39" s="62"/>
      <x:c r="AF39" s="62"/>
      <x:c r="AG39" s="62"/>
      <x:c r="AH39" s="62"/>
      <x:c r="AI39" s="62"/>
      <x:c r="AJ39" s="62"/>
      <x:c r="AK39" s="62"/>
    </x:row>
    <x:row r="40" spans="1:37" ht="11.25" hidden="1" customHeight="1">
      <x:c r="A40" s="57"/>
      <x:c r="B40" s="58">
        <x:f t="shared" ref="B40:B50" si="1">IF(N3=TRUE,5,1)</x:f>
        <x:v>1</x:v>
      </x:c>
      <x:c r="C40" s="63">
        <x:v>1</x:v>
      </x:c>
      <x:c r="D40" s="60">
        <x:v>1</x:v>
      </x:c>
      <x:c r="E40" s="60" t="str">
        <x:f>IFERROR(__xludf.DUMMYFUNCTION("QUERY(B40:D105,""select C,D where B=5"",0)"),"#N/A")</x:f>
        <x:v>#N/A</x:v>
      </x:c>
      <x:c r="F40" s="61"/>
      <x:c r="G40" s="61" t="str">
        <x:f>IFERROR(__xludf.DUMMYFUNCTION("MIN(FILTER(ARRAYFORMULA(ABS($E$40:$E$50-C40)+ABS($F$40:$F$50-D40)),ISBLANK($E$40:$E$50)=FALSE))"),"#N/A")</x:f>
        <x:v>#N/A</x:v>
      </x:c>
      <x:c r="H40" s="62"/>
      <x:c r="I40" s="62"/>
      <x:c r="J40" s="62"/>
      <x:c r="K40" s="62"/>
      <x:c r="L40" s="62"/>
      <x:c r="M40" s="62"/>
      <x:c r="N40" s="62"/>
      <x:c r="O40" s="62"/>
      <x:c r="P40" s="62"/>
      <x:c r="Q40" s="62"/>
      <x:c r="R40" s="62"/>
      <x:c r="S40" s="62"/>
      <x:c r="T40" s="62"/>
      <x:c r="U40" s="62"/>
      <x:c r="V40" s="62"/>
      <x:c r="W40" s="62"/>
      <x:c r="X40" s="62"/>
      <x:c r="Y40" s="62"/>
      <x:c r="Z40" s="62"/>
      <x:c r="AA40" s="62"/>
      <x:c r="AB40" s="62"/>
      <x:c r="AC40" s="62"/>
      <x:c r="AD40" s="62"/>
      <x:c r="AE40" s="62"/>
      <x:c r="AF40" s="62"/>
      <x:c r="AG40" s="62"/>
      <x:c r="AH40" s="62"/>
      <x:c r="AI40" s="62"/>
      <x:c r="AJ40" s="62"/>
      <x:c r="AK40" s="62"/>
    </x:row>
    <x:row r="41" spans="1:37" ht="11.25" hidden="1" customHeight="1">
      <x:c r="A41" s="57"/>
      <x:c r="B41" s="58">
        <x:f t="shared" si="1"/>
        <x:v>1</x:v>
      </x:c>
      <x:c r="C41" s="63">
        <x:v>1</x:v>
      </x:c>
      <x:c r="D41" s="60">
        <x:v>2</x:v>
      </x:c>
      <x:c r="E41" s="60"/>
      <x:c r="F41" s="61"/>
      <x:c r="G41" s="61" t="str">
        <x:f>IFERROR(__xludf.DUMMYFUNCTION("MIN(FILTER(ARRAYFORMULA(ABS($E$40:$E$50-C41)+ABS($F$40:$F$50-D41)),ISBLANK($E$40:$E$50)=FALSE))"),"#N/A")</x:f>
        <x:v>#N/A</x:v>
      </x:c>
      <x:c r="H41" s="62"/>
      <x:c r="I41" s="62"/>
      <x:c r="J41" s="62"/>
      <x:c r="K41" s="62"/>
      <x:c r="L41" s="62"/>
      <x:c r="M41" s="62"/>
      <x:c r="N41" s="62"/>
      <x:c r="O41" s="62"/>
      <x:c r="P41" s="62"/>
      <x:c r="Q41" s="62"/>
      <x:c r="R41" s="62"/>
      <x:c r="S41" s="62"/>
      <x:c r="T41" s="62"/>
      <x:c r="U41" s="62"/>
      <x:c r="V41" s="62"/>
      <x:c r="W41" s="62"/>
      <x:c r="X41" s="62"/>
      <x:c r="Y41" s="62"/>
      <x:c r="Z41" s="62"/>
      <x:c r="AA41" s="62"/>
      <x:c r="AB41" s="62"/>
      <x:c r="AC41" s="62"/>
      <x:c r="AD41" s="62"/>
      <x:c r="AE41" s="62"/>
      <x:c r="AF41" s="62"/>
      <x:c r="AG41" s="62"/>
      <x:c r="AH41" s="62"/>
      <x:c r="AI41" s="62"/>
      <x:c r="AJ41" s="62"/>
      <x:c r="AK41" s="62"/>
    </x:row>
    <x:row r="42" spans="1:37" ht="11.25" hidden="1" customHeight="1">
      <x:c r="A42" s="57"/>
      <x:c r="B42" s="58">
        <x:f t="shared" si="1"/>
        <x:v>1</x:v>
      </x:c>
      <x:c r="C42" s="63">
        <x:v>1</x:v>
      </x:c>
      <x:c r="D42" s="60">
        <x:v>3</x:v>
      </x:c>
      <x:c r="E42" s="60"/>
      <x:c r="F42" s="61"/>
      <x:c r="G42" s="61" t="str">
        <x:f>IFERROR(__xludf.DUMMYFUNCTION("MIN(FILTER(ARRAYFORMULA(ABS($E$40:$E$50-C42)+ABS($F$40:$F$50-D42)),ISBLANK($E$40:$E$50)=FALSE))"),"#N/A")</x:f>
        <x:v>#N/A</x:v>
      </x:c>
      <x:c r="H42" s="62"/>
      <x:c r="I42" s="62"/>
      <x:c r="J42" s="62"/>
      <x:c r="K42" s="62"/>
      <x:c r="L42" s="62"/>
      <x:c r="M42" s="62"/>
      <x:c r="N42" s="62"/>
      <x:c r="O42" s="62"/>
      <x:c r="P42" s="62"/>
      <x:c r="Q42" s="62"/>
      <x:c r="R42" s="62"/>
      <x:c r="S42" s="62"/>
      <x:c r="T42" s="62"/>
      <x:c r="U42" s="62"/>
      <x:c r="V42" s="62"/>
      <x:c r="W42" s="62"/>
      <x:c r="X42" s="62"/>
      <x:c r="Y42" s="62"/>
      <x:c r="Z42" s="62"/>
      <x:c r="AA42" s="62"/>
      <x:c r="AB42" s="62"/>
      <x:c r="AC42" s="62"/>
      <x:c r="AD42" s="62"/>
      <x:c r="AE42" s="62"/>
      <x:c r="AF42" s="62"/>
      <x:c r="AG42" s="62"/>
      <x:c r="AH42" s="62"/>
      <x:c r="AI42" s="62"/>
      <x:c r="AJ42" s="62"/>
      <x:c r="AK42" s="62"/>
    </x:row>
    <x:row r="43" spans="1:37" ht="11.25" hidden="1" customHeight="1">
      <x:c r="A43" s="57"/>
      <x:c r="B43" s="58">
        <x:f t="shared" si="1"/>
        <x:v>1</x:v>
      </x:c>
      <x:c r="C43" s="63">
        <x:v>1</x:v>
      </x:c>
      <x:c r="D43" s="60">
        <x:v>4</x:v>
      </x:c>
      <x:c r="E43" s="60"/>
      <x:c r="F43" s="61"/>
      <x:c r="G43" s="61" t="str">
        <x:f>IFERROR(__xludf.DUMMYFUNCTION("MIN(FILTER(ARRAYFORMULA(ABS($E$40:$E$50-C43)+ABS($F$40:$F$50-D43)),ISBLANK($E$40:$E$50)=FALSE))"),"#N/A")</x:f>
        <x:v>#N/A</x:v>
      </x:c>
      <x:c r="H43" s="62"/>
      <x:c r="I43" s="62"/>
      <x:c r="J43" s="62"/>
      <x:c r="K43" s="62"/>
      <x:c r="L43" s="62"/>
      <x:c r="M43" s="62"/>
      <x:c r="N43" s="62"/>
      <x:c r="O43" s="62"/>
      <x:c r="P43" s="62"/>
      <x:c r="Q43" s="62"/>
      <x:c r="R43" s="62"/>
      <x:c r="S43" s="62"/>
      <x:c r="T43" s="62"/>
      <x:c r="U43" s="62"/>
      <x:c r="V43" s="62"/>
      <x:c r="W43" s="62"/>
      <x:c r="X43" s="62"/>
      <x:c r="Y43" s="62"/>
      <x:c r="Z43" s="62"/>
      <x:c r="AA43" s="62"/>
      <x:c r="AB43" s="62"/>
      <x:c r="AC43" s="62"/>
      <x:c r="AD43" s="62"/>
      <x:c r="AE43" s="62"/>
      <x:c r="AF43" s="62"/>
      <x:c r="AG43" s="62"/>
      <x:c r="AH43" s="62"/>
      <x:c r="AI43" s="62"/>
      <x:c r="AJ43" s="62"/>
      <x:c r="AK43" s="62"/>
    </x:row>
    <x:row r="44" spans="1:37" ht="11.25" hidden="1" customHeight="1">
      <x:c r="A44" s="57"/>
      <x:c r="B44" s="58">
        <x:f t="shared" si="1"/>
        <x:v>1</x:v>
      </x:c>
      <x:c r="C44" s="63">
        <x:v>1</x:v>
      </x:c>
      <x:c r="D44" s="60">
        <x:v>5</x:v>
      </x:c>
      <x:c r="E44" s="60"/>
      <x:c r="F44" s="61"/>
      <x:c r="G44" s="61" t="str">
        <x:f>IFERROR(__xludf.DUMMYFUNCTION("MIN(FILTER(ARRAYFORMULA(ABS($E$40:$E$50-C44)+ABS($F$40:$F$50-D44)),ISBLANK($E$40:$E$50)=FALSE))"),"#N/A")</x:f>
        <x:v>#N/A</x:v>
      </x:c>
      <x:c r="H44" s="62"/>
      <x:c r="I44" s="62"/>
      <x:c r="J44" s="62"/>
      <x:c r="K44" s="62"/>
      <x:c r="L44" s="62"/>
      <x:c r="M44" s="62"/>
      <x:c r="N44" s="62"/>
      <x:c r="O44" s="62"/>
      <x:c r="P44" s="62"/>
      <x:c r="Q44" s="62"/>
      <x:c r="R44" s="62"/>
      <x:c r="S44" s="62"/>
      <x:c r="T44" s="62"/>
      <x:c r="U44" s="62"/>
      <x:c r="V44" s="62"/>
      <x:c r="W44" s="62"/>
      <x:c r="X44" s="62"/>
      <x:c r="Y44" s="62"/>
      <x:c r="Z44" s="62"/>
      <x:c r="AA44" s="62"/>
      <x:c r="AB44" s="62"/>
      <x:c r="AC44" s="62"/>
      <x:c r="AD44" s="62"/>
      <x:c r="AE44" s="62"/>
      <x:c r="AF44" s="62"/>
      <x:c r="AG44" s="62"/>
      <x:c r="AH44" s="62"/>
      <x:c r="AI44" s="62"/>
      <x:c r="AJ44" s="62"/>
      <x:c r="AK44" s="62"/>
    </x:row>
    <x:row r="45" spans="1:37" ht="11.25" hidden="1" customHeight="1">
      <x:c r="A45" s="57"/>
      <x:c r="B45" s="58">
        <x:f t="shared" si="1"/>
        <x:v>1</x:v>
      </x:c>
      <x:c r="C45" s="63">
        <x:v>1</x:v>
      </x:c>
      <x:c r="D45" s="60">
        <x:v>6</x:v>
      </x:c>
      <x:c r="E45" s="60"/>
      <x:c r="F45" s="61"/>
      <x:c r="G45" s="61" t="str">
        <x:f>IFERROR(__xludf.DUMMYFUNCTION("MIN(FILTER(ARRAYFORMULA(ABS($E$40:$E$50-C45)+ABS($F$40:$F$50-D45)),ISBLANK($E$40:$E$50)=FALSE))"),"#N/A")</x:f>
        <x:v>#N/A</x:v>
      </x:c>
      <x:c r="H45" s="62"/>
      <x:c r="I45" s="62"/>
      <x:c r="J45" s="62"/>
      <x:c r="K45" s="62"/>
      <x:c r="L45" s="62"/>
      <x:c r="M45" s="62"/>
      <x:c r="N45" s="62"/>
      <x:c r="O45" s="62"/>
      <x:c r="P45" s="62"/>
      <x:c r="Q45" s="62"/>
      <x:c r="R45" s="62"/>
      <x:c r="S45" s="62"/>
      <x:c r="T45" s="62"/>
      <x:c r="U45" s="62"/>
      <x:c r="V45" s="62"/>
      <x:c r="W45" s="62"/>
      <x:c r="X45" s="62"/>
      <x:c r="Y45" s="62"/>
      <x:c r="Z45" s="62"/>
      <x:c r="AA45" s="62"/>
      <x:c r="AB45" s="62"/>
      <x:c r="AC45" s="62"/>
      <x:c r="AD45" s="62"/>
      <x:c r="AE45" s="62"/>
      <x:c r="AF45" s="62"/>
      <x:c r="AG45" s="62"/>
      <x:c r="AH45" s="62"/>
      <x:c r="AI45" s="62"/>
      <x:c r="AJ45" s="62"/>
      <x:c r="AK45" s="62"/>
    </x:row>
    <x:row r="46" spans="1:37" ht="11.25" hidden="1" customHeight="1">
      <x:c r="A46" s="57"/>
      <x:c r="B46" s="58">
        <x:f t="shared" si="1"/>
        <x:v>1</x:v>
      </x:c>
      <x:c r="C46" s="63">
        <x:v>1</x:v>
      </x:c>
      <x:c r="D46" s="60">
        <x:v>7</x:v>
      </x:c>
      <x:c r="E46" s="60"/>
      <x:c r="F46" s="61"/>
      <x:c r="G46" s="61" t="str">
        <x:f>IFERROR(__xludf.DUMMYFUNCTION("MIN(FILTER(ARRAYFORMULA(ABS($E$40:$E$50-C46)+ABS($F$40:$F$50-D46)),ISBLANK($E$40:$E$50)=FALSE))"),"#N/A")</x:f>
        <x:v>#N/A</x:v>
      </x:c>
      <x:c r="H46" s="62"/>
      <x:c r="I46" s="62"/>
      <x:c r="J46" s="62"/>
      <x:c r="K46" s="62"/>
      <x:c r="L46" s="62"/>
      <x:c r="M46" s="62"/>
      <x:c r="N46" s="62"/>
      <x:c r="O46" s="62"/>
      <x:c r="P46" s="62"/>
      <x:c r="Q46" s="62"/>
      <x:c r="R46" s="62"/>
      <x:c r="S46" s="62"/>
      <x:c r="T46" s="62"/>
      <x:c r="U46" s="62"/>
      <x:c r="V46" s="62"/>
      <x:c r="W46" s="62"/>
      <x:c r="X46" s="62"/>
      <x:c r="Y46" s="62"/>
      <x:c r="Z46" s="62"/>
      <x:c r="AA46" s="62"/>
      <x:c r="AB46" s="62"/>
      <x:c r="AC46" s="62"/>
      <x:c r="AD46" s="62"/>
      <x:c r="AE46" s="62"/>
      <x:c r="AF46" s="62"/>
      <x:c r="AG46" s="62"/>
      <x:c r="AH46" s="62"/>
      <x:c r="AI46" s="62"/>
      <x:c r="AJ46" s="62"/>
      <x:c r="AK46" s="62"/>
    </x:row>
    <x:row r="47" spans="1:37" ht="11.25" hidden="1" customHeight="1">
      <x:c r="A47" s="57"/>
      <x:c r="B47" s="58">
        <x:f t="shared" si="1"/>
        <x:v>1</x:v>
      </x:c>
      <x:c r="C47" s="63">
        <x:v>1</x:v>
      </x:c>
      <x:c r="D47" s="60">
        <x:v>8</x:v>
      </x:c>
      <x:c r="E47" s="60"/>
      <x:c r="F47" s="61"/>
      <x:c r="G47" s="61" t="str">
        <x:f>IFERROR(__xludf.DUMMYFUNCTION("MIN(FILTER(ARRAYFORMULA(ABS($E$40:$E$50-C47)+ABS($F$40:$F$50-D47)),ISBLANK($E$40:$E$50)=FALSE))"),"#N/A")</x:f>
        <x:v>#N/A</x:v>
      </x:c>
      <x:c r="H47" s="62"/>
      <x:c r="I47" s="62"/>
      <x:c r="J47" s="62"/>
      <x:c r="K47" s="62"/>
      <x:c r="L47" s="62"/>
      <x:c r="M47" s="62"/>
      <x:c r="N47" s="62"/>
      <x:c r="O47" s="62"/>
      <x:c r="P47" s="62"/>
      <x:c r="Q47" s="62"/>
      <x:c r="R47" s="62"/>
      <x:c r="S47" s="62"/>
      <x:c r="T47" s="62"/>
      <x:c r="U47" s="62"/>
      <x:c r="V47" s="62"/>
      <x:c r="W47" s="62"/>
      <x:c r="X47" s="62"/>
      <x:c r="Y47" s="62"/>
      <x:c r="Z47" s="62"/>
      <x:c r="AA47" s="62"/>
      <x:c r="AB47" s="62"/>
      <x:c r="AC47" s="62"/>
      <x:c r="AD47" s="62"/>
      <x:c r="AE47" s="62"/>
      <x:c r="AF47" s="62"/>
      <x:c r="AG47" s="62"/>
      <x:c r="AH47" s="62"/>
      <x:c r="AI47" s="62"/>
      <x:c r="AJ47" s="62"/>
      <x:c r="AK47" s="62"/>
    </x:row>
    <x:row r="48" spans="1:37" ht="11.25" hidden="1" customHeight="1">
      <x:c r="A48" s="57"/>
      <x:c r="B48" s="58">
        <x:f t="shared" si="1"/>
        <x:v>1</x:v>
      </x:c>
      <x:c r="C48" s="63">
        <x:v>1</x:v>
      </x:c>
      <x:c r="D48" s="60">
        <x:v>9</x:v>
      </x:c>
      <x:c r="E48" s="60"/>
      <x:c r="F48" s="61"/>
      <x:c r="G48" s="61" t="str">
        <x:f>IFERROR(__xludf.DUMMYFUNCTION("MIN(FILTER(ARRAYFORMULA(ABS($E$40:$E$50-C48)+ABS($F$40:$F$50-D48)),ISBLANK($E$40:$E$50)=FALSE))"),"#N/A")</x:f>
        <x:v>#N/A</x:v>
      </x:c>
      <x:c r="H48" s="62"/>
      <x:c r="I48" s="62"/>
      <x:c r="J48" s="62"/>
      <x:c r="K48" s="62"/>
      <x:c r="L48" s="62"/>
      <x:c r="M48" s="62"/>
      <x:c r="N48" s="62"/>
      <x:c r="O48" s="62"/>
      <x:c r="P48" s="62"/>
      <x:c r="Q48" s="62"/>
      <x:c r="R48" s="62"/>
      <x:c r="S48" s="62"/>
      <x:c r="T48" s="62"/>
      <x:c r="U48" s="62"/>
      <x:c r="V48" s="62"/>
      <x:c r="W48" s="62"/>
      <x:c r="X48" s="62"/>
      <x:c r="Y48" s="62"/>
      <x:c r="Z48" s="62"/>
      <x:c r="AA48" s="62"/>
      <x:c r="AB48" s="62"/>
      <x:c r="AC48" s="62"/>
      <x:c r="AD48" s="62"/>
      <x:c r="AE48" s="62"/>
      <x:c r="AF48" s="62"/>
      <x:c r="AG48" s="62"/>
      <x:c r="AH48" s="62"/>
      <x:c r="AI48" s="62"/>
      <x:c r="AJ48" s="62"/>
      <x:c r="AK48" s="62"/>
    </x:row>
    <x:row r="49" spans="1:37" ht="11.25" hidden="1" customHeight="1">
      <x:c r="A49" s="57"/>
      <x:c r="B49" s="58">
        <x:f t="shared" si="1"/>
        <x:v>1</x:v>
      </x:c>
      <x:c r="C49" s="63">
        <x:v>1</x:v>
      </x:c>
      <x:c r="D49" s="60">
        <x:v>10</x:v>
      </x:c>
      <x:c r="E49" s="60"/>
      <x:c r="F49" s="61"/>
      <x:c r="G49" s="61" t="str">
        <x:f>IFERROR(__xludf.DUMMYFUNCTION("MIN(FILTER(ARRAYFORMULA(ABS($E$40:$E$50-C49)+ABS($F$40:$F$50-D49)),ISBLANK($E$40:$E$50)=FALSE))"),"#N/A")</x:f>
        <x:v>#N/A</x:v>
      </x:c>
      <x:c r="H49" s="62"/>
      <x:c r="I49" s="62"/>
      <x:c r="J49" s="62"/>
      <x:c r="K49" s="62"/>
      <x:c r="L49" s="62"/>
      <x:c r="M49" s="62"/>
      <x:c r="N49" s="62"/>
      <x:c r="O49" s="62"/>
      <x:c r="P49" s="62"/>
      <x:c r="Q49" s="62"/>
      <x:c r="R49" s="62"/>
      <x:c r="S49" s="62"/>
      <x:c r="T49" s="62"/>
      <x:c r="U49" s="62"/>
      <x:c r="V49" s="62"/>
      <x:c r="W49" s="62"/>
      <x:c r="X49" s="62"/>
      <x:c r="Y49" s="62"/>
      <x:c r="Z49" s="62"/>
      <x:c r="AA49" s="62"/>
      <x:c r="AB49" s="62"/>
      <x:c r="AC49" s="62"/>
      <x:c r="AD49" s="62"/>
      <x:c r="AE49" s="62"/>
      <x:c r="AF49" s="62"/>
      <x:c r="AG49" s="62"/>
      <x:c r="AH49" s="62"/>
      <x:c r="AI49" s="62"/>
      <x:c r="AJ49" s="62"/>
      <x:c r="AK49" s="62"/>
    </x:row>
    <x:row r="50" spans="1:37" ht="11.25" hidden="1" customHeight="1">
      <x:c r="A50" s="57"/>
      <x:c r="B50" s="58">
        <x:f t="shared" si="1"/>
        <x:v>1</x:v>
      </x:c>
      <x:c r="C50" s="63">
        <x:v>1</x:v>
      </x:c>
      <x:c r="D50" s="60">
        <x:v>11</x:v>
      </x:c>
      <x:c r="E50" s="60"/>
      <x:c r="F50" s="61"/>
      <x:c r="G50" s="61" t="str">
        <x:f>IFERROR(__xludf.DUMMYFUNCTION("MIN(FILTER(ARRAYFORMULA(ABS($E$40:$E$50-C50)+ABS($F$40:$F$50-D50)),ISBLANK($E$40:$E$50)=FALSE))"),"#N/A")</x:f>
        <x:v>#N/A</x:v>
      </x:c>
      <x:c r="H50" s="62"/>
      <x:c r="I50" s="62"/>
      <x:c r="J50" s="62"/>
      <x:c r="K50" s="62"/>
      <x:c r="L50" s="62"/>
      <x:c r="M50" s="62"/>
      <x:c r="N50" s="62"/>
      <x:c r="O50" s="62"/>
      <x:c r="P50" s="62"/>
      <x:c r="Q50" s="62"/>
      <x:c r="R50" s="62"/>
      <x:c r="S50" s="62"/>
      <x:c r="T50" s="62"/>
      <x:c r="U50" s="62"/>
      <x:c r="V50" s="62"/>
      <x:c r="W50" s="62"/>
      <x:c r="X50" s="62"/>
      <x:c r="Y50" s="62"/>
      <x:c r="Z50" s="62"/>
      <x:c r="AA50" s="62"/>
      <x:c r="AB50" s="62"/>
      <x:c r="AC50" s="62"/>
      <x:c r="AD50" s="62"/>
      <x:c r="AE50" s="62"/>
      <x:c r="AF50" s="62"/>
      <x:c r="AG50" s="62"/>
      <x:c r="AH50" s="62"/>
      <x:c r="AI50" s="62"/>
      <x:c r="AJ50" s="62"/>
      <x:c r="AK50" s="62"/>
    </x:row>
    <x:row r="51" spans="1:37" ht="11.25" hidden="1" customHeight="1">
      <x:c r="A51" s="57"/>
      <x:c r="B51" s="58">
        <x:f t="shared" ref="B51:B61" si="2">IF(R3=TRUE,5,1)</x:f>
        <x:v>1</x:v>
      </x:c>
      <x:c r="C51" s="60">
        <x:f t="shared" ref="C51:C61" si="3">C$49+IF(OR($T$14="폭력",$T$14="정서"),1,2)</x:f>
        <x:v>3</x:v>
      </x:c>
      <x:c r="D51" s="60">
        <x:v>1</x:v>
      </x:c>
      <x:c r="E51" s="60"/>
      <x:c r="F51" s="61"/>
      <x:c r="G51" s="61" t="str">
        <x:f>IFERROR(__xludf.DUMMYFUNCTION("MIN(FILTER(ARRAYFORMULA(ABS($E$40:$E$50-C51)+ABS($F$40:$F$50-D51)),ISBLANK($E$40:$E$50)=FALSE))"),"#N/A")</x:f>
        <x:v>#N/A</x:v>
      </x:c>
      <x:c r="H51" s="62"/>
      <x:c r="I51" s="62"/>
      <x:c r="J51" s="62"/>
      <x:c r="K51" s="62"/>
      <x:c r="L51" s="62"/>
      <x:c r="M51" s="62"/>
      <x:c r="N51" s="62"/>
      <x:c r="O51" s="62"/>
      <x:c r="P51" s="62"/>
      <x:c r="Q51" s="62"/>
      <x:c r="R51" s="62"/>
      <x:c r="S51" s="62"/>
      <x:c r="T51" s="62"/>
      <x:c r="U51" s="62"/>
      <x:c r="V51" s="62"/>
      <x:c r="W51" s="62"/>
      <x:c r="X51" s="62"/>
      <x:c r="Y51" s="62"/>
      <x:c r="Z51" s="62"/>
      <x:c r="AA51" s="62"/>
      <x:c r="AB51" s="62"/>
      <x:c r="AC51" s="62"/>
      <x:c r="AD51" s="62"/>
      <x:c r="AE51" s="62"/>
      <x:c r="AF51" s="62"/>
      <x:c r="AG51" s="62"/>
      <x:c r="AH51" s="62"/>
      <x:c r="AI51" s="62"/>
      <x:c r="AJ51" s="62"/>
      <x:c r="AK51" s="62"/>
    </x:row>
    <x:row r="52" spans="1:37" ht="11.25" hidden="1" customHeight="1">
      <x:c r="A52" s="57"/>
      <x:c r="B52" s="58">
        <x:f t="shared" si="2"/>
        <x:v>1</x:v>
      </x:c>
      <x:c r="C52" s="60">
        <x:f t="shared" si="3"/>
        <x:v>3</x:v>
      </x:c>
      <x:c r="D52" s="60">
        <x:v>2</x:v>
      </x:c>
      <x:c r="E52" s="60"/>
      <x:c r="F52" s="61"/>
      <x:c r="G52" s="61" t="str">
        <x:f>IFERROR(__xludf.DUMMYFUNCTION("MIN(FILTER(ARRAYFORMULA(ABS($E$40:$E$50-C52)+ABS($F$40:$F$50-D52)),ISBLANK($E$40:$E$50)=FALSE))"),"#N/A")</x:f>
        <x:v>#N/A</x:v>
      </x:c>
      <x:c r="H52" s="62"/>
      <x:c r="I52" s="62"/>
      <x:c r="J52" s="62"/>
      <x:c r="K52" s="62"/>
      <x:c r="L52" s="62"/>
      <x:c r="M52" s="62"/>
      <x:c r="N52" s="62"/>
      <x:c r="O52" s="62"/>
      <x:c r="P52" s="62"/>
      <x:c r="Q52" s="62"/>
      <x:c r="R52" s="62"/>
      <x:c r="S52" s="62"/>
      <x:c r="T52" s="62"/>
      <x:c r="U52" s="62"/>
      <x:c r="V52" s="62"/>
      <x:c r="W52" s="62"/>
      <x:c r="X52" s="62"/>
      <x:c r="Y52" s="62"/>
      <x:c r="Z52" s="62"/>
      <x:c r="AA52" s="62"/>
      <x:c r="AB52" s="62"/>
      <x:c r="AC52" s="62"/>
      <x:c r="AD52" s="62"/>
      <x:c r="AE52" s="62"/>
      <x:c r="AF52" s="62"/>
      <x:c r="AG52" s="62"/>
      <x:c r="AH52" s="62"/>
      <x:c r="AI52" s="62"/>
      <x:c r="AJ52" s="62"/>
      <x:c r="AK52" s="62"/>
    </x:row>
    <x:row r="53" spans="1:37" ht="11.25" hidden="1" customHeight="1">
      <x:c r="A53" s="57"/>
      <x:c r="B53" s="58">
        <x:f t="shared" si="2"/>
        <x:v>1</x:v>
      </x:c>
      <x:c r="C53" s="60">
        <x:f t="shared" si="3"/>
        <x:v>3</x:v>
      </x:c>
      <x:c r="D53" s="60">
        <x:v>3</x:v>
      </x:c>
      <x:c r="E53" s="60"/>
      <x:c r="F53" s="61"/>
      <x:c r="G53" s="61" t="str">
        <x:f>IFERROR(__xludf.DUMMYFUNCTION("MIN(FILTER(ARRAYFORMULA(ABS($E$40:$E$50-C53)+ABS($F$40:$F$50-D53)),ISBLANK($E$40:$E$50)=FALSE))"),"#N/A")</x:f>
        <x:v>#N/A</x:v>
      </x:c>
      <x:c r="H53" s="62"/>
      <x:c r="I53" s="62"/>
      <x:c r="J53" s="62"/>
      <x:c r="K53" s="62"/>
      <x:c r="L53" s="62"/>
      <x:c r="M53" s="62"/>
      <x:c r="N53" s="62"/>
      <x:c r="O53" s="62"/>
      <x:c r="P53" s="62"/>
      <x:c r="Q53" s="62"/>
      <x:c r="R53" s="62"/>
      <x:c r="S53" s="62"/>
      <x:c r="T53" s="62"/>
      <x:c r="U53" s="62"/>
      <x:c r="V53" s="62"/>
      <x:c r="W53" s="62"/>
      <x:c r="X53" s="62"/>
      <x:c r="Y53" s="62"/>
      <x:c r="Z53" s="62"/>
      <x:c r="AA53" s="62"/>
      <x:c r="AB53" s="62"/>
      <x:c r="AC53" s="62"/>
      <x:c r="AD53" s="62"/>
      <x:c r="AE53" s="62"/>
      <x:c r="AF53" s="62"/>
      <x:c r="AG53" s="62"/>
      <x:c r="AH53" s="62"/>
      <x:c r="AI53" s="62"/>
      <x:c r="AJ53" s="62"/>
      <x:c r="AK53" s="62"/>
    </x:row>
    <x:row r="54" spans="1:37" ht="11.25" hidden="1" customHeight="1">
      <x:c r="A54" s="57"/>
      <x:c r="B54" s="58">
        <x:f t="shared" si="2"/>
        <x:v>1</x:v>
      </x:c>
      <x:c r="C54" s="60">
        <x:f t="shared" si="3"/>
        <x:v>3</x:v>
      </x:c>
      <x:c r="D54" s="60">
        <x:v>4</x:v>
      </x:c>
      <x:c r="E54" s="60"/>
      <x:c r="F54" s="61"/>
      <x:c r="G54" s="61" t="str">
        <x:f>IFERROR(__xludf.DUMMYFUNCTION("MIN(FILTER(ARRAYFORMULA(ABS($E$40:$E$50-C54)+ABS($F$40:$F$50-D54)),ISBLANK($E$40:$E$50)=FALSE))"),"#N/A")</x:f>
        <x:v>#N/A</x:v>
      </x:c>
      <x:c r="H54" s="62"/>
      <x:c r="I54" s="62"/>
      <x:c r="J54" s="62"/>
      <x:c r="K54" s="62"/>
      <x:c r="L54" s="62"/>
      <x:c r="M54" s="62"/>
      <x:c r="N54" s="62"/>
      <x:c r="O54" s="62"/>
      <x:c r="P54" s="62"/>
      <x:c r="Q54" s="62"/>
      <x:c r="R54" s="62"/>
      <x:c r="S54" s="62"/>
      <x:c r="T54" s="62"/>
      <x:c r="U54" s="62"/>
      <x:c r="V54" s="62"/>
      <x:c r="W54" s="62"/>
      <x:c r="X54" s="62"/>
      <x:c r="Y54" s="62"/>
      <x:c r="Z54" s="62"/>
      <x:c r="AA54" s="62"/>
      <x:c r="AB54" s="62"/>
      <x:c r="AC54" s="62"/>
      <x:c r="AD54" s="62"/>
      <x:c r="AE54" s="62"/>
      <x:c r="AF54" s="62"/>
      <x:c r="AG54" s="62"/>
      <x:c r="AH54" s="62"/>
      <x:c r="AI54" s="62"/>
      <x:c r="AJ54" s="62"/>
      <x:c r="AK54" s="62"/>
    </x:row>
    <x:row r="55" spans="1:37" ht="11.25" hidden="1" customHeight="1">
      <x:c r="A55" s="57"/>
      <x:c r="B55" s="58">
        <x:f t="shared" si="2"/>
        <x:v>1</x:v>
      </x:c>
      <x:c r="C55" s="60">
        <x:f t="shared" si="3"/>
        <x:v>3</x:v>
      </x:c>
      <x:c r="D55" s="60">
        <x:v>5</x:v>
      </x:c>
      <x:c r="E55" s="60"/>
      <x:c r="F55" s="61"/>
      <x:c r="G55" s="61" t="str">
        <x:f>IFERROR(__xludf.DUMMYFUNCTION("MIN(FILTER(ARRAYFORMULA(ABS($E$40:$E$50-C55)+ABS($F$40:$F$50-D55)),ISBLANK($E$40:$E$50)=FALSE))"),"#N/A")</x:f>
        <x:v>#N/A</x:v>
      </x:c>
      <x:c r="H55" s="62"/>
      <x:c r="I55" s="62"/>
      <x:c r="J55" s="62"/>
      <x:c r="K55" s="62"/>
      <x:c r="L55" s="62"/>
      <x:c r="M55" s="62"/>
      <x:c r="N55" s="62"/>
      <x:c r="O55" s="62"/>
      <x:c r="P55" s="62"/>
      <x:c r="Q55" s="62"/>
      <x:c r="R55" s="62"/>
      <x:c r="S55" s="62"/>
      <x:c r="T55" s="62"/>
      <x:c r="U55" s="62"/>
      <x:c r="V55" s="62"/>
      <x:c r="W55" s="62"/>
      <x:c r="X55" s="62"/>
      <x:c r="Y55" s="62"/>
      <x:c r="Z55" s="62"/>
      <x:c r="AA55" s="62"/>
      <x:c r="AB55" s="62"/>
      <x:c r="AC55" s="62"/>
      <x:c r="AD55" s="62"/>
      <x:c r="AE55" s="62"/>
      <x:c r="AF55" s="62"/>
      <x:c r="AG55" s="62"/>
      <x:c r="AH55" s="62"/>
      <x:c r="AI55" s="62"/>
      <x:c r="AJ55" s="62"/>
      <x:c r="AK55" s="62"/>
    </x:row>
    <x:row r="56" spans="1:37" ht="11.25" hidden="1" customHeight="1">
      <x:c r="A56" s="57"/>
      <x:c r="B56" s="58">
        <x:f t="shared" si="2"/>
        <x:v>1</x:v>
      </x:c>
      <x:c r="C56" s="60">
        <x:f t="shared" si="3"/>
        <x:v>3</x:v>
      </x:c>
      <x:c r="D56" s="60">
        <x:v>6</x:v>
      </x:c>
      <x:c r="E56" s="60"/>
      <x:c r="F56" s="61"/>
      <x:c r="G56" s="61" t="str">
        <x:f>IFERROR(__xludf.DUMMYFUNCTION("MIN(FILTER(ARRAYFORMULA(ABS($E$40:$E$50-C56)+ABS($F$40:$F$50-D56)),ISBLANK($E$40:$E$50)=FALSE))"),"#N/A")</x:f>
        <x:v>#N/A</x:v>
      </x:c>
      <x:c r="H56" s="62"/>
      <x:c r="I56" s="62"/>
      <x:c r="J56" s="62"/>
      <x:c r="K56" s="62"/>
      <x:c r="L56" s="62"/>
      <x:c r="M56" s="62"/>
      <x:c r="N56" s="62"/>
      <x:c r="O56" s="62"/>
      <x:c r="P56" s="62"/>
      <x:c r="Q56" s="62"/>
      <x:c r="R56" s="62"/>
      <x:c r="S56" s="62"/>
      <x:c r="T56" s="62"/>
      <x:c r="U56" s="62"/>
      <x:c r="V56" s="62"/>
      <x:c r="W56" s="62"/>
      <x:c r="X56" s="62"/>
      <x:c r="Y56" s="62"/>
      <x:c r="Z56" s="62"/>
      <x:c r="AA56" s="62"/>
      <x:c r="AB56" s="62"/>
      <x:c r="AC56" s="62"/>
      <x:c r="AD56" s="62"/>
      <x:c r="AE56" s="62"/>
      <x:c r="AF56" s="62"/>
      <x:c r="AG56" s="62"/>
      <x:c r="AH56" s="62"/>
      <x:c r="AI56" s="62"/>
      <x:c r="AJ56" s="62"/>
      <x:c r="AK56" s="62"/>
    </x:row>
    <x:row r="57" spans="1:37" ht="11.25" hidden="1" customHeight="1">
      <x:c r="A57" s="57"/>
      <x:c r="B57" s="58">
        <x:f t="shared" si="2"/>
        <x:v>1</x:v>
      </x:c>
      <x:c r="C57" s="60">
        <x:f t="shared" si="3"/>
        <x:v>3</x:v>
      </x:c>
      <x:c r="D57" s="60">
        <x:v>7</x:v>
      </x:c>
      <x:c r="E57" s="60"/>
      <x:c r="F57" s="61"/>
      <x:c r="G57" s="61" t="str">
        <x:f>IFERROR(__xludf.DUMMYFUNCTION("MIN(FILTER(ARRAYFORMULA(ABS($E$40:$E$50-C57)+ABS($F$40:$F$50-D57)),ISBLANK($E$40:$E$50)=FALSE))"),"#N/A")</x:f>
        <x:v>#N/A</x:v>
      </x:c>
      <x:c r="H57" s="62"/>
      <x:c r="I57" s="62"/>
      <x:c r="J57" s="62"/>
      <x:c r="K57" s="62"/>
      <x:c r="L57" s="62"/>
      <x:c r="M57" s="62"/>
      <x:c r="N57" s="62"/>
      <x:c r="O57" s="62"/>
      <x:c r="P57" s="62"/>
      <x:c r="Q57" s="62"/>
      <x:c r="R57" s="62"/>
      <x:c r="S57" s="62"/>
      <x:c r="T57" s="62"/>
      <x:c r="U57" s="62"/>
      <x:c r="V57" s="62"/>
      <x:c r="W57" s="62"/>
      <x:c r="X57" s="62"/>
      <x:c r="Y57" s="62"/>
      <x:c r="Z57" s="62"/>
      <x:c r="AA57" s="62"/>
      <x:c r="AB57" s="62"/>
      <x:c r="AC57" s="62"/>
      <x:c r="AD57" s="62"/>
      <x:c r="AE57" s="62"/>
      <x:c r="AF57" s="62"/>
      <x:c r="AG57" s="62"/>
      <x:c r="AH57" s="62"/>
      <x:c r="AI57" s="62"/>
      <x:c r="AJ57" s="62"/>
      <x:c r="AK57" s="62"/>
    </x:row>
    <x:row r="58" spans="1:37" ht="11.25" hidden="1" customHeight="1">
      <x:c r="A58" s="57"/>
      <x:c r="B58" s="58">
        <x:f t="shared" si="2"/>
        <x:v>1</x:v>
      </x:c>
      <x:c r="C58" s="60">
        <x:f t="shared" si="3"/>
        <x:v>3</x:v>
      </x:c>
      <x:c r="D58" s="60">
        <x:v>8</x:v>
      </x:c>
      <x:c r="E58" s="60"/>
      <x:c r="F58" s="61"/>
      <x:c r="G58" s="61" t="str">
        <x:f>IFERROR(__xludf.DUMMYFUNCTION("MIN(FILTER(ARRAYFORMULA(ABS($E$40:$E$50-C58)+ABS($F$40:$F$50-D58)),ISBLANK($E$40:$E$50)=FALSE))"),"#N/A")</x:f>
        <x:v>#N/A</x:v>
      </x:c>
      <x:c r="H58" s="62"/>
      <x:c r="I58" s="62"/>
      <x:c r="J58" s="62"/>
      <x:c r="K58" s="62"/>
      <x:c r="L58" s="62"/>
      <x:c r="M58" s="62"/>
      <x:c r="N58" s="62"/>
      <x:c r="O58" s="62"/>
      <x:c r="P58" s="62"/>
      <x:c r="Q58" s="62"/>
      <x:c r="R58" s="62"/>
      <x:c r="S58" s="62"/>
      <x:c r="T58" s="62"/>
      <x:c r="U58" s="62"/>
      <x:c r="V58" s="62"/>
      <x:c r="W58" s="62"/>
      <x:c r="X58" s="62"/>
      <x:c r="Y58" s="62"/>
      <x:c r="Z58" s="62"/>
      <x:c r="AA58" s="62"/>
      <x:c r="AB58" s="62"/>
      <x:c r="AC58" s="62"/>
      <x:c r="AD58" s="62"/>
      <x:c r="AE58" s="62"/>
      <x:c r="AF58" s="62"/>
      <x:c r="AG58" s="62"/>
      <x:c r="AH58" s="62"/>
      <x:c r="AI58" s="62"/>
      <x:c r="AJ58" s="62"/>
      <x:c r="AK58" s="62"/>
    </x:row>
    <x:row r="59" spans="1:37" ht="11.25" hidden="1" customHeight="1">
      <x:c r="A59" s="57"/>
      <x:c r="B59" s="58">
        <x:f t="shared" si="2"/>
        <x:v>1</x:v>
      </x:c>
      <x:c r="C59" s="60">
        <x:f t="shared" si="3"/>
        <x:v>3</x:v>
      </x:c>
      <x:c r="D59" s="60">
        <x:v>9</x:v>
      </x:c>
      <x:c r="E59" s="60"/>
      <x:c r="F59" s="61"/>
      <x:c r="G59" s="61" t="str">
        <x:f>IFERROR(__xludf.DUMMYFUNCTION("MIN(FILTER(ARRAYFORMULA(ABS($E$40:$E$50-C59)+ABS($F$40:$F$50-D59)),ISBLANK($E$40:$E$50)=FALSE))"),"#N/A")</x:f>
        <x:v>#N/A</x:v>
      </x:c>
      <x:c r="H59" s="62"/>
      <x:c r="I59" s="62"/>
      <x:c r="J59" s="62"/>
      <x:c r="K59" s="62"/>
      <x:c r="L59" s="62"/>
      <x:c r="M59" s="62"/>
      <x:c r="N59" s="62"/>
      <x:c r="O59" s="62"/>
      <x:c r="P59" s="62"/>
      <x:c r="Q59" s="62"/>
      <x:c r="R59" s="62"/>
      <x:c r="S59" s="62"/>
      <x:c r="T59" s="62"/>
      <x:c r="U59" s="62"/>
      <x:c r="V59" s="62"/>
      <x:c r="W59" s="62"/>
      <x:c r="X59" s="62"/>
      <x:c r="Y59" s="62"/>
      <x:c r="Z59" s="62"/>
      <x:c r="AA59" s="62"/>
      <x:c r="AB59" s="62"/>
      <x:c r="AC59" s="62"/>
      <x:c r="AD59" s="62"/>
      <x:c r="AE59" s="62"/>
      <x:c r="AF59" s="62"/>
      <x:c r="AG59" s="62"/>
      <x:c r="AH59" s="62"/>
      <x:c r="AI59" s="62"/>
      <x:c r="AJ59" s="62"/>
      <x:c r="AK59" s="62"/>
    </x:row>
    <x:row r="60" spans="1:37" ht="11.25" hidden="1" customHeight="1">
      <x:c r="A60" s="57"/>
      <x:c r="B60" s="58">
        <x:f t="shared" si="2"/>
        <x:v>1</x:v>
      </x:c>
      <x:c r="C60" s="60">
        <x:f t="shared" si="3"/>
        <x:v>3</x:v>
      </x:c>
      <x:c r="D60" s="60">
        <x:v>10</x:v>
      </x:c>
      <x:c r="E60" s="60"/>
      <x:c r="F60" s="61"/>
      <x:c r="G60" s="61" t="str">
        <x:f>IFERROR(__xludf.DUMMYFUNCTION("MIN(FILTER(ARRAYFORMULA(ABS($E$40:$E$50-C60)+ABS($F$40:$F$50-D60)),ISBLANK($E$40:$E$50)=FALSE))"),"#N/A")</x:f>
        <x:v>#N/A</x:v>
      </x:c>
      <x:c r="H60" s="62"/>
      <x:c r="I60" s="62"/>
      <x:c r="J60" s="62"/>
      <x:c r="K60" s="62"/>
      <x:c r="L60" s="62"/>
      <x:c r="M60" s="62"/>
      <x:c r="N60" s="62"/>
      <x:c r="O60" s="62"/>
      <x:c r="P60" s="62"/>
      <x:c r="Q60" s="62"/>
      <x:c r="R60" s="62"/>
      <x:c r="S60" s="62"/>
      <x:c r="T60" s="62"/>
      <x:c r="U60" s="62"/>
      <x:c r="V60" s="62"/>
      <x:c r="W60" s="62"/>
      <x:c r="X60" s="62"/>
      <x:c r="Y60" s="62"/>
      <x:c r="Z60" s="62"/>
      <x:c r="AA60" s="62"/>
      <x:c r="AB60" s="62"/>
      <x:c r="AC60" s="62"/>
      <x:c r="AD60" s="62"/>
      <x:c r="AE60" s="62"/>
      <x:c r="AF60" s="62"/>
      <x:c r="AG60" s="62"/>
      <x:c r="AH60" s="62"/>
      <x:c r="AI60" s="62"/>
      <x:c r="AJ60" s="62"/>
      <x:c r="AK60" s="62"/>
    </x:row>
    <x:row r="61" spans="1:37" ht="11.25" hidden="1" customHeight="1">
      <x:c r="A61" s="57"/>
      <x:c r="B61" s="58">
        <x:f t="shared" si="2"/>
        <x:v>1</x:v>
      </x:c>
      <x:c r="C61" s="60">
        <x:f t="shared" si="3"/>
        <x:v>3</x:v>
      </x:c>
      <x:c r="D61" s="60">
        <x:v>11</x:v>
      </x:c>
      <x:c r="E61" s="60"/>
      <x:c r="F61" s="61"/>
      <x:c r="G61" s="61" t="str">
        <x:f>IFERROR(__xludf.DUMMYFUNCTION("MIN(FILTER(ARRAYFORMULA(ABS($E$40:$E$50-C61)+ABS($F$40:$F$50-D61)),ISBLANK($E$40:$E$50)=FALSE))"),"#N/A")</x:f>
        <x:v>#N/A</x:v>
      </x:c>
      <x:c r="H61" s="62"/>
      <x:c r="I61" s="62"/>
      <x:c r="J61" s="62"/>
      <x:c r="K61" s="62"/>
      <x:c r="L61" s="62"/>
      <x:c r="M61" s="62"/>
      <x:c r="N61" s="62"/>
      <x:c r="O61" s="62"/>
      <x:c r="P61" s="62"/>
      <x:c r="Q61" s="62"/>
      <x:c r="R61" s="62"/>
      <x:c r="S61" s="62"/>
      <x:c r="T61" s="62"/>
      <x:c r="U61" s="62"/>
      <x:c r="V61" s="62"/>
      <x:c r="W61" s="62"/>
      <x:c r="X61" s="62"/>
      <x:c r="Y61" s="62"/>
      <x:c r="Z61" s="62"/>
      <x:c r="AA61" s="62"/>
      <x:c r="AB61" s="62"/>
      <x:c r="AC61" s="62"/>
      <x:c r="AD61" s="62"/>
      <x:c r="AE61" s="62"/>
      <x:c r="AF61" s="62"/>
      <x:c r="AG61" s="62"/>
      <x:c r="AH61" s="62"/>
      <x:c r="AI61" s="62"/>
      <x:c r="AJ61" s="62"/>
      <x:c r="AK61" s="62"/>
    </x:row>
    <x:row r="62" spans="1:37" ht="11.25" hidden="1" customHeight="1">
      <x:c r="A62" s="57"/>
      <x:c r="B62" s="58">
        <x:f t="shared" ref="B62:B72" si="4">IF(V3=TRUE,5,1)</x:f>
        <x:v>1</x:v>
      </x:c>
      <x:c r="C62" s="60">
        <x:f t="shared" ref="C62:C72" si="5">C$60+IF(OR($T$14="정서",$T$14="지각"),1,2)</x:f>
        <x:v>5</x:v>
      </x:c>
      <x:c r="D62" s="60">
        <x:v>1</x:v>
      </x:c>
      <x:c r="E62" s="60"/>
      <x:c r="F62" s="61"/>
      <x:c r="G62" s="61" t="str">
        <x:f>IFERROR(__xludf.DUMMYFUNCTION("MIN(FILTER(ARRAYFORMULA(ABS($E$40:$E$50-C62)+ABS($F$40:$F$50-D62)),ISBLANK($E$40:$E$50)=FALSE))"),"#N/A")</x:f>
        <x:v>#N/A</x:v>
      </x:c>
      <x:c r="H62" s="62"/>
      <x:c r="I62" s="62"/>
      <x:c r="J62" s="62"/>
      <x:c r="K62" s="62"/>
      <x:c r="L62" s="62"/>
      <x:c r="M62" s="62"/>
      <x:c r="N62" s="62"/>
      <x:c r="O62" s="62"/>
      <x:c r="P62" s="62"/>
      <x:c r="Q62" s="62"/>
      <x:c r="R62" s="62"/>
      <x:c r="S62" s="62"/>
      <x:c r="T62" s="62"/>
      <x:c r="U62" s="62"/>
      <x:c r="V62" s="62"/>
      <x:c r="W62" s="62"/>
      <x:c r="X62" s="62"/>
      <x:c r="Y62" s="62"/>
      <x:c r="Z62" s="62"/>
      <x:c r="AA62" s="62"/>
      <x:c r="AB62" s="62"/>
      <x:c r="AC62" s="62"/>
      <x:c r="AD62" s="62"/>
      <x:c r="AE62" s="62"/>
      <x:c r="AF62" s="62"/>
      <x:c r="AG62" s="62"/>
      <x:c r="AH62" s="62"/>
      <x:c r="AI62" s="62"/>
      <x:c r="AJ62" s="62"/>
      <x:c r="AK62" s="62"/>
    </x:row>
    <x:row r="63" spans="1:37" ht="11.25" hidden="1" customHeight="1">
      <x:c r="A63" s="57"/>
      <x:c r="B63" s="58">
        <x:f t="shared" si="4"/>
        <x:v>1</x:v>
      </x:c>
      <x:c r="C63" s="60">
        <x:f t="shared" si="5"/>
        <x:v>5</x:v>
      </x:c>
      <x:c r="D63" s="60">
        <x:v>2</x:v>
      </x:c>
      <x:c r="E63" s="60"/>
      <x:c r="F63" s="61"/>
      <x:c r="G63" s="61" t="str">
        <x:f>IFERROR(__xludf.DUMMYFUNCTION("MIN(FILTER(ARRAYFORMULA(ABS($E$40:$E$50-C63)+ABS($F$40:$F$50-D63)),ISBLANK($E$40:$E$50)=FALSE))"),"#N/A")</x:f>
        <x:v>#N/A</x:v>
      </x:c>
      <x:c r="H63" s="62"/>
      <x:c r="I63" s="62"/>
      <x:c r="J63" s="62"/>
      <x:c r="K63" s="62"/>
      <x:c r="L63" s="62"/>
      <x:c r="M63" s="62"/>
      <x:c r="N63" s="62"/>
      <x:c r="O63" s="62"/>
      <x:c r="P63" s="62"/>
      <x:c r="Q63" s="62"/>
      <x:c r="R63" s="62"/>
      <x:c r="S63" s="62"/>
      <x:c r="T63" s="62"/>
      <x:c r="U63" s="62"/>
      <x:c r="V63" s="62"/>
      <x:c r="W63" s="62"/>
      <x:c r="X63" s="62"/>
      <x:c r="Y63" s="62"/>
      <x:c r="Z63" s="62"/>
      <x:c r="AA63" s="62"/>
      <x:c r="AB63" s="62"/>
      <x:c r="AC63" s="62"/>
      <x:c r="AD63" s="62"/>
      <x:c r="AE63" s="62"/>
      <x:c r="AF63" s="62"/>
      <x:c r="AG63" s="62"/>
      <x:c r="AH63" s="62"/>
      <x:c r="AI63" s="62"/>
      <x:c r="AJ63" s="62"/>
      <x:c r="AK63" s="62"/>
    </x:row>
    <x:row r="64" spans="1:37" ht="11.25" hidden="1" customHeight="1">
      <x:c r="A64" s="57"/>
      <x:c r="B64" s="58">
        <x:f t="shared" si="4"/>
        <x:v>1</x:v>
      </x:c>
      <x:c r="C64" s="60">
        <x:f t="shared" si="5"/>
        <x:v>5</x:v>
      </x:c>
      <x:c r="D64" s="60">
        <x:v>3</x:v>
      </x:c>
      <x:c r="E64" s="60"/>
      <x:c r="F64" s="61"/>
      <x:c r="G64" s="61" t="str">
        <x:f>IFERROR(__xludf.DUMMYFUNCTION("MIN(FILTER(ARRAYFORMULA(ABS($E$40:$E$50-C64)+ABS($F$40:$F$50-D64)),ISBLANK($E$40:$E$50)=FALSE))"),"#N/A")</x:f>
        <x:v>#N/A</x:v>
      </x:c>
      <x:c r="H64" s="62"/>
      <x:c r="I64" s="62"/>
      <x:c r="J64" s="62"/>
      <x:c r="K64" s="62"/>
      <x:c r="L64" s="62"/>
      <x:c r="M64" s="62"/>
      <x:c r="N64" s="62"/>
      <x:c r="O64" s="62"/>
      <x:c r="P64" s="62"/>
      <x:c r="Q64" s="62"/>
      <x:c r="R64" s="62"/>
      <x:c r="S64" s="62"/>
      <x:c r="T64" s="62"/>
      <x:c r="U64" s="62"/>
      <x:c r="V64" s="62"/>
      <x:c r="W64" s="62"/>
      <x:c r="X64" s="62"/>
      <x:c r="Y64" s="62"/>
      <x:c r="Z64" s="62"/>
      <x:c r="AA64" s="62"/>
      <x:c r="AB64" s="62"/>
      <x:c r="AC64" s="62"/>
      <x:c r="AD64" s="62"/>
      <x:c r="AE64" s="62"/>
      <x:c r="AF64" s="62"/>
      <x:c r="AG64" s="62"/>
      <x:c r="AH64" s="62"/>
      <x:c r="AI64" s="62"/>
      <x:c r="AJ64" s="62"/>
      <x:c r="AK64" s="62"/>
    </x:row>
    <x:row r="65" spans="1:37" ht="11.25" hidden="1" customHeight="1">
      <x:c r="A65" s="57"/>
      <x:c r="B65" s="58">
        <x:f t="shared" si="4"/>
        <x:v>1</x:v>
      </x:c>
      <x:c r="C65" s="60">
        <x:f t="shared" si="5"/>
        <x:v>5</x:v>
      </x:c>
      <x:c r="D65" s="60">
        <x:v>4</x:v>
      </x:c>
      <x:c r="E65" s="60"/>
      <x:c r="F65" s="61"/>
      <x:c r="G65" s="61" t="str">
        <x:f>IFERROR(__xludf.DUMMYFUNCTION("MIN(FILTER(ARRAYFORMULA(ABS($E$40:$E$50-C65)+ABS($F$40:$F$50-D65)),ISBLANK($E$40:$E$50)=FALSE))"),"#N/A")</x:f>
        <x:v>#N/A</x:v>
      </x:c>
      <x:c r="H65" s="62"/>
      <x:c r="I65" s="62"/>
      <x:c r="J65" s="62"/>
      <x:c r="K65" s="62"/>
      <x:c r="L65" s="62"/>
      <x:c r="M65" s="62"/>
      <x:c r="N65" s="62"/>
      <x:c r="O65" s="62"/>
      <x:c r="P65" s="62"/>
      <x:c r="Q65" s="62"/>
      <x:c r="R65" s="62"/>
      <x:c r="S65" s="62"/>
      <x:c r="T65" s="62"/>
      <x:c r="U65" s="62"/>
      <x:c r="V65" s="62"/>
      <x:c r="W65" s="62"/>
      <x:c r="X65" s="62"/>
      <x:c r="Y65" s="62"/>
      <x:c r="Z65" s="62"/>
      <x:c r="AA65" s="62"/>
      <x:c r="AB65" s="62"/>
      <x:c r="AC65" s="62"/>
      <x:c r="AD65" s="62"/>
      <x:c r="AE65" s="62"/>
      <x:c r="AF65" s="62"/>
      <x:c r="AG65" s="62"/>
      <x:c r="AH65" s="62"/>
      <x:c r="AI65" s="62"/>
      <x:c r="AJ65" s="62"/>
      <x:c r="AK65" s="62"/>
    </x:row>
    <x:row r="66" spans="1:37" ht="11.25" hidden="1" customHeight="1">
      <x:c r="A66" s="57"/>
      <x:c r="B66" s="58">
        <x:f t="shared" si="4"/>
        <x:v>1</x:v>
      </x:c>
      <x:c r="C66" s="60">
        <x:f t="shared" si="5"/>
        <x:v>5</x:v>
      </x:c>
      <x:c r="D66" s="60">
        <x:v>5</x:v>
      </x:c>
      <x:c r="E66" s="60"/>
      <x:c r="F66" s="61"/>
      <x:c r="G66" s="61" t="str">
        <x:f>IFERROR(__xludf.DUMMYFUNCTION("MIN(FILTER(ARRAYFORMULA(ABS($E$40:$E$50-C66)+ABS($F$40:$F$50-D66)),ISBLANK($E$40:$E$50)=FALSE))"),"#N/A")</x:f>
        <x:v>#N/A</x:v>
      </x:c>
      <x:c r="H66" s="62"/>
      <x:c r="I66" s="62"/>
      <x:c r="J66" s="62"/>
      <x:c r="K66" s="62"/>
      <x:c r="L66" s="62"/>
      <x:c r="M66" s="62"/>
      <x:c r="N66" s="62"/>
      <x:c r="O66" s="62"/>
      <x:c r="P66" s="62"/>
      <x:c r="Q66" s="62"/>
      <x:c r="R66" s="62"/>
      <x:c r="S66" s="62"/>
      <x:c r="T66" s="62"/>
      <x:c r="U66" s="62"/>
      <x:c r="V66" s="62"/>
      <x:c r="W66" s="62"/>
      <x:c r="X66" s="62"/>
      <x:c r="Y66" s="62"/>
      <x:c r="Z66" s="62"/>
      <x:c r="AA66" s="62"/>
      <x:c r="AB66" s="62"/>
      <x:c r="AC66" s="62"/>
      <x:c r="AD66" s="62"/>
      <x:c r="AE66" s="62"/>
      <x:c r="AF66" s="62"/>
      <x:c r="AG66" s="62"/>
      <x:c r="AH66" s="62"/>
      <x:c r="AI66" s="62"/>
      <x:c r="AJ66" s="62"/>
      <x:c r="AK66" s="62"/>
    </x:row>
    <x:row r="67" spans="1:37" ht="11.25" hidden="1" customHeight="1">
      <x:c r="A67" s="57"/>
      <x:c r="B67" s="58">
        <x:f t="shared" si="4"/>
        <x:v>1</x:v>
      </x:c>
      <x:c r="C67" s="60">
        <x:f t="shared" si="5"/>
        <x:v>5</x:v>
      </x:c>
      <x:c r="D67" s="60">
        <x:v>6</x:v>
      </x:c>
      <x:c r="E67" s="60"/>
      <x:c r="F67" s="61"/>
      <x:c r="G67" s="61" t="str">
        <x:f>IFERROR(__xludf.DUMMYFUNCTION("MIN(FILTER(ARRAYFORMULA(ABS($E$40:$E$50-C67)+ABS($F$40:$F$50-D67)),ISBLANK($E$40:$E$50)=FALSE))"),"#N/A")</x:f>
        <x:v>#N/A</x:v>
      </x:c>
      <x:c r="H67" s="62"/>
      <x:c r="I67" s="62"/>
      <x:c r="J67" s="62"/>
      <x:c r="K67" s="62"/>
      <x:c r="L67" s="62"/>
      <x:c r="M67" s="62"/>
      <x:c r="N67" s="62"/>
      <x:c r="O67" s="62"/>
      <x:c r="P67" s="62"/>
      <x:c r="Q67" s="62"/>
      <x:c r="R67" s="62"/>
      <x:c r="S67" s="62"/>
      <x:c r="T67" s="62"/>
      <x:c r="U67" s="62"/>
      <x:c r="V67" s="62"/>
      <x:c r="W67" s="62"/>
      <x:c r="X67" s="62"/>
      <x:c r="Y67" s="62"/>
      <x:c r="Z67" s="62"/>
      <x:c r="AA67" s="62"/>
      <x:c r="AB67" s="62"/>
      <x:c r="AC67" s="62"/>
      <x:c r="AD67" s="62"/>
      <x:c r="AE67" s="62"/>
      <x:c r="AF67" s="62"/>
      <x:c r="AG67" s="62"/>
      <x:c r="AH67" s="62"/>
      <x:c r="AI67" s="62"/>
      <x:c r="AJ67" s="62"/>
      <x:c r="AK67" s="62"/>
    </x:row>
    <x:row r="68" spans="1:37" ht="11.25" hidden="1" customHeight="1">
      <x:c r="A68" s="57"/>
      <x:c r="B68" s="58">
        <x:f t="shared" si="4"/>
        <x:v>1</x:v>
      </x:c>
      <x:c r="C68" s="60">
        <x:f t="shared" si="5"/>
        <x:v>5</x:v>
      </x:c>
      <x:c r="D68" s="60">
        <x:v>7</x:v>
      </x:c>
      <x:c r="E68" s="60"/>
      <x:c r="F68" s="61"/>
      <x:c r="G68" s="61" t="str">
        <x:f>IFERROR(__xludf.DUMMYFUNCTION("MIN(FILTER(ARRAYFORMULA(ABS($E$40:$E$50-C68)+ABS($F$40:$F$50-D68)),ISBLANK($E$40:$E$50)=FALSE))"),"#N/A")</x:f>
        <x:v>#N/A</x:v>
      </x:c>
      <x:c r="H68" s="62"/>
      <x:c r="I68" s="62"/>
      <x:c r="J68" s="62"/>
      <x:c r="K68" s="62"/>
      <x:c r="L68" s="62"/>
      <x:c r="M68" s="62"/>
      <x:c r="N68" s="62"/>
      <x:c r="O68" s="62"/>
      <x:c r="P68" s="62"/>
      <x:c r="Q68" s="62"/>
      <x:c r="R68" s="62"/>
      <x:c r="S68" s="62"/>
      <x:c r="T68" s="62"/>
      <x:c r="U68" s="62"/>
      <x:c r="V68" s="62"/>
      <x:c r="W68" s="62"/>
      <x:c r="X68" s="62"/>
      <x:c r="Y68" s="62"/>
      <x:c r="Z68" s="62"/>
      <x:c r="AA68" s="62"/>
      <x:c r="AB68" s="62"/>
      <x:c r="AC68" s="62"/>
      <x:c r="AD68" s="62"/>
      <x:c r="AE68" s="62"/>
      <x:c r="AF68" s="62"/>
      <x:c r="AG68" s="62"/>
      <x:c r="AH68" s="62"/>
      <x:c r="AI68" s="62"/>
      <x:c r="AJ68" s="62"/>
      <x:c r="AK68" s="62"/>
    </x:row>
    <x:row r="69" spans="1:37" ht="11.25" hidden="1" customHeight="1">
      <x:c r="A69" s="57"/>
      <x:c r="B69" s="58">
        <x:f t="shared" si="4"/>
        <x:v>1</x:v>
      </x:c>
      <x:c r="C69" s="60">
        <x:f t="shared" si="5"/>
        <x:v>5</x:v>
      </x:c>
      <x:c r="D69" s="60">
        <x:v>8</x:v>
      </x:c>
      <x:c r="E69" s="60"/>
      <x:c r="F69" s="61"/>
      <x:c r="G69" s="61" t="str">
        <x:f>IFERROR(__xludf.DUMMYFUNCTION("MIN(FILTER(ARRAYFORMULA(ABS($E$40:$E$50-C69)+ABS($F$40:$F$50-D69)),ISBLANK($E$40:$E$50)=FALSE))"),"#N/A")</x:f>
        <x:v>#N/A</x:v>
      </x:c>
      <x:c r="H69" s="62"/>
      <x:c r="I69" s="62"/>
      <x:c r="J69" s="62"/>
      <x:c r="K69" s="62"/>
      <x:c r="L69" s="62"/>
      <x:c r="M69" s="62"/>
      <x:c r="N69" s="62"/>
      <x:c r="O69" s="62"/>
      <x:c r="P69" s="62"/>
      <x:c r="Q69" s="62"/>
      <x:c r="R69" s="62"/>
      <x:c r="S69" s="62"/>
      <x:c r="T69" s="62"/>
      <x:c r="U69" s="62"/>
      <x:c r="V69" s="62"/>
      <x:c r="W69" s="62"/>
      <x:c r="X69" s="62"/>
      <x:c r="Y69" s="62"/>
      <x:c r="Z69" s="62"/>
      <x:c r="AA69" s="62"/>
      <x:c r="AB69" s="62"/>
      <x:c r="AC69" s="62"/>
      <x:c r="AD69" s="62"/>
      <x:c r="AE69" s="62"/>
      <x:c r="AF69" s="62"/>
      <x:c r="AG69" s="62"/>
      <x:c r="AH69" s="62"/>
      <x:c r="AI69" s="62"/>
      <x:c r="AJ69" s="62"/>
      <x:c r="AK69" s="62"/>
    </x:row>
    <x:row r="70" spans="1:37" ht="11.25" hidden="1" customHeight="1">
      <x:c r="A70" s="57"/>
      <x:c r="B70" s="58">
        <x:f t="shared" si="4"/>
        <x:v>1</x:v>
      </x:c>
      <x:c r="C70" s="60">
        <x:f t="shared" si="5"/>
        <x:v>5</x:v>
      </x:c>
      <x:c r="D70" s="60">
        <x:v>9</x:v>
      </x:c>
      <x:c r="E70" s="60"/>
      <x:c r="F70" s="61"/>
      <x:c r="G70" s="61" t="str">
        <x:f>IFERROR(__xludf.DUMMYFUNCTION("MIN(FILTER(ARRAYFORMULA(ABS($E$40:$E$50-C70)+ABS($F$40:$F$50-D70)),ISBLANK($E$40:$E$50)=FALSE))"),"#N/A")</x:f>
        <x:v>#N/A</x:v>
      </x:c>
      <x:c r="H70" s="62"/>
      <x:c r="I70" s="62"/>
      <x:c r="J70" s="62"/>
      <x:c r="K70" s="62"/>
      <x:c r="L70" s="62"/>
      <x:c r="M70" s="62"/>
      <x:c r="N70" s="62"/>
      <x:c r="O70" s="62"/>
      <x:c r="P70" s="62"/>
      <x:c r="Q70" s="62"/>
      <x:c r="R70" s="62"/>
      <x:c r="S70" s="62"/>
      <x:c r="T70" s="62"/>
      <x:c r="U70" s="62"/>
      <x:c r="V70" s="62"/>
      <x:c r="W70" s="62"/>
      <x:c r="X70" s="62"/>
      <x:c r="Y70" s="62"/>
      <x:c r="Z70" s="62"/>
      <x:c r="AA70" s="62"/>
      <x:c r="AB70" s="62"/>
      <x:c r="AC70" s="62"/>
      <x:c r="AD70" s="62"/>
      <x:c r="AE70" s="62"/>
      <x:c r="AF70" s="62"/>
      <x:c r="AG70" s="62"/>
      <x:c r="AH70" s="62"/>
      <x:c r="AI70" s="62"/>
      <x:c r="AJ70" s="62"/>
      <x:c r="AK70" s="62"/>
    </x:row>
    <x:row r="71" spans="1:37" ht="11.25" hidden="1" customHeight="1">
      <x:c r="A71" s="57"/>
      <x:c r="B71" s="58">
        <x:f t="shared" si="4"/>
        <x:v>1</x:v>
      </x:c>
      <x:c r="C71" s="60">
        <x:f t="shared" si="5"/>
        <x:v>5</x:v>
      </x:c>
      <x:c r="D71" s="60">
        <x:v>10</x:v>
      </x:c>
      <x:c r="E71" s="60"/>
      <x:c r="F71" s="61"/>
      <x:c r="G71" s="61" t="str">
        <x:f>IFERROR(__xludf.DUMMYFUNCTION("MIN(FILTER(ARRAYFORMULA(ABS($E$40:$E$50-C71)+ABS($F$40:$F$50-D71)),ISBLANK($E$40:$E$50)=FALSE))"),"#N/A")</x:f>
        <x:v>#N/A</x:v>
      </x:c>
      <x:c r="H71" s="62"/>
      <x:c r="I71" s="62"/>
      <x:c r="J71" s="62"/>
      <x:c r="K71" s="62"/>
      <x:c r="L71" s="62"/>
      <x:c r="M71" s="62"/>
      <x:c r="N71" s="62"/>
      <x:c r="O71" s="62"/>
      <x:c r="P71" s="62"/>
      <x:c r="Q71" s="62"/>
      <x:c r="R71" s="62"/>
      <x:c r="S71" s="62"/>
      <x:c r="T71" s="62"/>
      <x:c r="U71" s="62"/>
      <x:c r="V71" s="62"/>
      <x:c r="W71" s="62"/>
      <x:c r="X71" s="62"/>
      <x:c r="Y71" s="62"/>
      <x:c r="Z71" s="62"/>
      <x:c r="AA71" s="62"/>
      <x:c r="AB71" s="62"/>
      <x:c r="AC71" s="62"/>
      <x:c r="AD71" s="62"/>
      <x:c r="AE71" s="62"/>
      <x:c r="AF71" s="62"/>
      <x:c r="AG71" s="62"/>
      <x:c r="AH71" s="62"/>
      <x:c r="AI71" s="62"/>
      <x:c r="AJ71" s="62"/>
      <x:c r="AK71" s="62"/>
    </x:row>
    <x:row r="72" spans="1:37" ht="11.25" hidden="1" customHeight="1">
      <x:c r="A72" s="57"/>
      <x:c r="B72" s="58">
        <x:f t="shared" si="4"/>
        <x:v>1</x:v>
      </x:c>
      <x:c r="C72" s="60">
        <x:f t="shared" si="5"/>
        <x:v>5</x:v>
      </x:c>
      <x:c r="D72" s="60">
        <x:v>11</x:v>
      </x:c>
      <x:c r="E72" s="60"/>
      <x:c r="F72" s="61"/>
      <x:c r="G72" s="61" t="str">
        <x:f>IFERROR(__xludf.DUMMYFUNCTION("MIN(FILTER(ARRAYFORMULA(ABS($E$40:$E$50-C72)+ABS($F$40:$F$50-D72)),ISBLANK($E$40:$E$50)=FALSE))"),"#N/A")</x:f>
        <x:v>#N/A</x:v>
      </x:c>
      <x:c r="H72" s="62"/>
      <x:c r="I72" s="62"/>
      <x:c r="J72" s="62"/>
      <x:c r="K72" s="62"/>
      <x:c r="L72" s="62"/>
      <x:c r="M72" s="62"/>
      <x:c r="N72" s="62"/>
      <x:c r="O72" s="62"/>
      <x:c r="P72" s="62"/>
      <x:c r="Q72" s="62"/>
      <x:c r="R72" s="62"/>
      <x:c r="S72" s="62"/>
      <x:c r="T72" s="62"/>
      <x:c r="U72" s="62"/>
      <x:c r="V72" s="62"/>
      <x:c r="W72" s="62"/>
      <x:c r="X72" s="62"/>
      <x:c r="Y72" s="62"/>
      <x:c r="Z72" s="62"/>
      <x:c r="AA72" s="62"/>
      <x:c r="AB72" s="62"/>
      <x:c r="AC72" s="62"/>
      <x:c r="AD72" s="62"/>
      <x:c r="AE72" s="62"/>
      <x:c r="AF72" s="62"/>
      <x:c r="AG72" s="62"/>
      <x:c r="AH72" s="62"/>
      <x:c r="AI72" s="62"/>
      <x:c r="AJ72" s="62"/>
      <x:c r="AK72" s="62"/>
    </x:row>
    <x:row r="73" spans="1:37" ht="11.25" hidden="1" customHeight="1">
      <x:c r="A73" s="57"/>
      <x:c r="B73" s="58">
        <x:f t="shared" ref="B73:B83" si="6">IF(Z3=TRUE,5,1)</x:f>
        <x:v>1</x:v>
      </x:c>
      <x:c r="C73" s="60">
        <x:f t="shared" ref="C73:C83" si="7">C$71+IF(OR($T$14="지각",$T$14="기술"),1,2)</x:f>
        <x:v>7</x:v>
      </x:c>
      <x:c r="D73" s="60">
        <x:v>1</x:v>
      </x:c>
      <x:c r="E73" s="60"/>
      <x:c r="F73" s="61"/>
      <x:c r="G73" s="61" t="str">
        <x:f>IFERROR(__xludf.DUMMYFUNCTION("MIN(FILTER(ARRAYFORMULA(ABS($E$40:$E$50-C73)+ABS($F$40:$F$50-D73)),ISBLANK($E$40:$E$50)=FALSE))"),"#N/A")</x:f>
        <x:v>#N/A</x:v>
      </x:c>
      <x:c r="H73" s="62"/>
      <x:c r="I73" s="62"/>
      <x:c r="J73" s="62"/>
      <x:c r="K73" s="62"/>
      <x:c r="L73" s="62"/>
      <x:c r="M73" s="62"/>
      <x:c r="N73" s="62"/>
      <x:c r="O73" s="62"/>
      <x:c r="P73" s="62"/>
      <x:c r="Q73" s="62"/>
      <x:c r="R73" s="62"/>
      <x:c r="S73" s="62"/>
      <x:c r="T73" s="62"/>
      <x:c r="U73" s="62"/>
      <x:c r="V73" s="62"/>
      <x:c r="W73" s="62"/>
      <x:c r="X73" s="62"/>
      <x:c r="Y73" s="62"/>
      <x:c r="Z73" s="62"/>
      <x:c r="AA73" s="62"/>
      <x:c r="AB73" s="62"/>
      <x:c r="AC73" s="62"/>
      <x:c r="AD73" s="62"/>
      <x:c r="AE73" s="62"/>
      <x:c r="AF73" s="62"/>
      <x:c r="AG73" s="62"/>
      <x:c r="AH73" s="62"/>
      <x:c r="AI73" s="62"/>
      <x:c r="AJ73" s="62"/>
      <x:c r="AK73" s="62"/>
    </x:row>
    <x:row r="74" spans="1:37" ht="11.25" hidden="1" customHeight="1">
      <x:c r="A74" s="57"/>
      <x:c r="B74" s="58">
        <x:f t="shared" si="6"/>
        <x:v>1</x:v>
      </x:c>
      <x:c r="C74" s="60">
        <x:f t="shared" si="7"/>
        <x:v>7</x:v>
      </x:c>
      <x:c r="D74" s="60">
        <x:v>2</x:v>
      </x:c>
      <x:c r="E74" s="60"/>
      <x:c r="F74" s="61"/>
      <x:c r="G74" s="61" t="str">
        <x:f>IFERROR(__xludf.DUMMYFUNCTION("MIN(FILTER(ARRAYFORMULA(ABS($E$40:$E$50-C74)+ABS($F$40:$F$50-D74)),ISBLANK($E$40:$E$50)=FALSE))"),"#N/A")</x:f>
        <x:v>#N/A</x:v>
      </x:c>
      <x:c r="H74" s="62"/>
      <x:c r="I74" s="62"/>
      <x:c r="J74" s="62"/>
      <x:c r="K74" s="62"/>
      <x:c r="L74" s="62"/>
      <x:c r="M74" s="62"/>
      <x:c r="N74" s="62"/>
      <x:c r="O74" s="62"/>
      <x:c r="P74" s="62"/>
      <x:c r="Q74" s="62"/>
      <x:c r="R74" s="62"/>
      <x:c r="S74" s="62"/>
      <x:c r="T74" s="62"/>
      <x:c r="U74" s="62"/>
      <x:c r="V74" s="62"/>
      <x:c r="W74" s="62"/>
      <x:c r="X74" s="62"/>
      <x:c r="Y74" s="62"/>
      <x:c r="Z74" s="62"/>
      <x:c r="AA74" s="62"/>
      <x:c r="AB74" s="62"/>
      <x:c r="AC74" s="62"/>
      <x:c r="AD74" s="62"/>
      <x:c r="AE74" s="62"/>
      <x:c r="AF74" s="62"/>
      <x:c r="AG74" s="62"/>
      <x:c r="AH74" s="62"/>
      <x:c r="AI74" s="62"/>
      <x:c r="AJ74" s="62"/>
      <x:c r="AK74" s="62"/>
    </x:row>
    <x:row r="75" spans="1:37" ht="11.25" hidden="1" customHeight="1">
      <x:c r="A75" s="57"/>
      <x:c r="B75" s="58">
        <x:f t="shared" si="6"/>
        <x:v>1</x:v>
      </x:c>
      <x:c r="C75" s="60">
        <x:f t="shared" si="7"/>
        <x:v>7</x:v>
      </x:c>
      <x:c r="D75" s="60">
        <x:v>3</x:v>
      </x:c>
      <x:c r="E75" s="60"/>
      <x:c r="F75" s="61"/>
      <x:c r="G75" s="61" t="str">
        <x:f>IFERROR(__xludf.DUMMYFUNCTION("MIN(FILTER(ARRAYFORMULA(ABS($E$40:$E$50-C75)+ABS($F$40:$F$50-D75)),ISBLANK($E$40:$E$50)=FALSE))"),"#N/A")</x:f>
        <x:v>#N/A</x:v>
      </x:c>
      <x:c r="H75" s="62"/>
      <x:c r="I75" s="62"/>
      <x:c r="J75" s="62"/>
      <x:c r="K75" s="62"/>
      <x:c r="L75" s="62"/>
      <x:c r="M75" s="62"/>
      <x:c r="N75" s="62"/>
      <x:c r="O75" s="62"/>
      <x:c r="P75" s="62"/>
      <x:c r="Q75" s="62"/>
      <x:c r="R75" s="62"/>
      <x:c r="S75" s="62"/>
      <x:c r="T75" s="62"/>
      <x:c r="U75" s="62"/>
      <x:c r="V75" s="62"/>
      <x:c r="W75" s="62"/>
      <x:c r="X75" s="62"/>
      <x:c r="Y75" s="62"/>
      <x:c r="Z75" s="62"/>
      <x:c r="AA75" s="62"/>
      <x:c r="AB75" s="62"/>
      <x:c r="AC75" s="62"/>
      <x:c r="AD75" s="62"/>
      <x:c r="AE75" s="62"/>
      <x:c r="AF75" s="62"/>
      <x:c r="AG75" s="62"/>
      <x:c r="AH75" s="62"/>
      <x:c r="AI75" s="62"/>
      <x:c r="AJ75" s="62"/>
      <x:c r="AK75" s="62"/>
    </x:row>
    <x:row r="76" spans="1:37" ht="11.25" hidden="1" customHeight="1">
      <x:c r="A76" s="57"/>
      <x:c r="B76" s="58">
        <x:f t="shared" si="6"/>
        <x:v>1</x:v>
      </x:c>
      <x:c r="C76" s="60">
        <x:f t="shared" si="7"/>
        <x:v>7</x:v>
      </x:c>
      <x:c r="D76" s="60">
        <x:v>4</x:v>
      </x:c>
      <x:c r="E76" s="60"/>
      <x:c r="F76" s="61"/>
      <x:c r="G76" s="61" t="str">
        <x:f>IFERROR(__xludf.DUMMYFUNCTION("MIN(FILTER(ARRAYFORMULA(ABS($E$40:$E$50-C76)+ABS($F$40:$F$50-D76)),ISBLANK($E$40:$E$50)=FALSE))"),"#N/A")</x:f>
        <x:v>#N/A</x:v>
      </x:c>
      <x:c r="H76" s="62"/>
      <x:c r="I76" s="62"/>
      <x:c r="J76" s="62"/>
      <x:c r="K76" s="62"/>
      <x:c r="L76" s="62"/>
      <x:c r="M76" s="62"/>
      <x:c r="N76" s="62"/>
      <x:c r="O76" s="62"/>
      <x:c r="P76" s="62"/>
      <x:c r="Q76" s="62"/>
      <x:c r="R76" s="62"/>
      <x:c r="S76" s="62"/>
      <x:c r="T76" s="62"/>
      <x:c r="U76" s="62"/>
      <x:c r="V76" s="62"/>
      <x:c r="W76" s="62"/>
      <x:c r="X76" s="62"/>
      <x:c r="Y76" s="62"/>
      <x:c r="Z76" s="62"/>
      <x:c r="AA76" s="62"/>
      <x:c r="AB76" s="62"/>
      <x:c r="AC76" s="62"/>
      <x:c r="AD76" s="62"/>
      <x:c r="AE76" s="62"/>
      <x:c r="AF76" s="62"/>
      <x:c r="AG76" s="62"/>
      <x:c r="AH76" s="62"/>
      <x:c r="AI76" s="62"/>
      <x:c r="AJ76" s="62"/>
      <x:c r="AK76" s="62"/>
    </x:row>
    <x:row r="77" spans="1:37" ht="11.25" hidden="1" customHeight="1">
      <x:c r="A77" s="57"/>
      <x:c r="B77" s="58">
        <x:f t="shared" si="6"/>
        <x:v>1</x:v>
      </x:c>
      <x:c r="C77" s="60">
        <x:f t="shared" si="7"/>
        <x:v>7</x:v>
      </x:c>
      <x:c r="D77" s="60">
        <x:v>5</x:v>
      </x:c>
      <x:c r="E77" s="60"/>
      <x:c r="F77" s="61"/>
      <x:c r="G77" s="61" t="str">
        <x:f>IFERROR(__xludf.DUMMYFUNCTION("MIN(FILTER(ARRAYFORMULA(ABS($E$40:$E$50-C77)+ABS($F$40:$F$50-D77)),ISBLANK($E$40:$E$50)=FALSE))"),"#N/A")</x:f>
        <x:v>#N/A</x:v>
      </x:c>
      <x:c r="H77" s="62"/>
      <x:c r="I77" s="62"/>
      <x:c r="J77" s="62"/>
      <x:c r="K77" s="62"/>
      <x:c r="L77" s="62"/>
      <x:c r="M77" s="62"/>
      <x:c r="N77" s="62"/>
      <x:c r="O77" s="62"/>
      <x:c r="P77" s="62"/>
      <x:c r="Q77" s="62"/>
      <x:c r="R77" s="62"/>
      <x:c r="S77" s="62"/>
      <x:c r="T77" s="62"/>
      <x:c r="U77" s="62"/>
      <x:c r="V77" s="62"/>
      <x:c r="W77" s="62"/>
      <x:c r="X77" s="62"/>
      <x:c r="Y77" s="62"/>
      <x:c r="Z77" s="62"/>
      <x:c r="AA77" s="62"/>
      <x:c r="AB77" s="62"/>
      <x:c r="AC77" s="62"/>
      <x:c r="AD77" s="62"/>
      <x:c r="AE77" s="62"/>
      <x:c r="AF77" s="62"/>
      <x:c r="AG77" s="62"/>
      <x:c r="AH77" s="62"/>
      <x:c r="AI77" s="62"/>
      <x:c r="AJ77" s="62"/>
      <x:c r="AK77" s="62"/>
    </x:row>
    <x:row r="78" spans="1:37" ht="11.25" hidden="1" customHeight="1">
      <x:c r="A78" s="57"/>
      <x:c r="B78" s="58">
        <x:f t="shared" si="6"/>
        <x:v>1</x:v>
      </x:c>
      <x:c r="C78" s="60">
        <x:f t="shared" si="7"/>
        <x:v>7</x:v>
      </x:c>
      <x:c r="D78" s="60">
        <x:v>6</x:v>
      </x:c>
      <x:c r="E78" s="60"/>
      <x:c r="F78" s="61"/>
      <x:c r="G78" s="61" t="str">
        <x:f>IFERROR(__xludf.DUMMYFUNCTION("MIN(FILTER(ARRAYFORMULA(ABS($E$40:$E$50-C78)+ABS($F$40:$F$50-D78)),ISBLANK($E$40:$E$50)=FALSE))"),"#N/A")</x:f>
        <x:v>#N/A</x:v>
      </x:c>
      <x:c r="H78" s="62"/>
      <x:c r="I78" s="62"/>
      <x:c r="J78" s="62"/>
      <x:c r="K78" s="62"/>
      <x:c r="L78" s="62"/>
      <x:c r="M78" s="62"/>
      <x:c r="N78" s="62"/>
      <x:c r="O78" s="62"/>
      <x:c r="P78" s="62"/>
      <x:c r="Q78" s="62"/>
      <x:c r="R78" s="62"/>
      <x:c r="S78" s="62"/>
      <x:c r="T78" s="62"/>
      <x:c r="U78" s="62"/>
      <x:c r="V78" s="62"/>
      <x:c r="W78" s="62"/>
      <x:c r="X78" s="62"/>
      <x:c r="Y78" s="62"/>
      <x:c r="Z78" s="62"/>
      <x:c r="AA78" s="62"/>
      <x:c r="AB78" s="62"/>
      <x:c r="AC78" s="62"/>
      <x:c r="AD78" s="62"/>
      <x:c r="AE78" s="62"/>
      <x:c r="AF78" s="62"/>
      <x:c r="AG78" s="62"/>
      <x:c r="AH78" s="62"/>
      <x:c r="AI78" s="62"/>
      <x:c r="AJ78" s="62"/>
      <x:c r="AK78" s="62"/>
    </x:row>
    <x:row r="79" spans="1:37" ht="11.25" hidden="1" customHeight="1">
      <x:c r="A79" s="57"/>
      <x:c r="B79" s="58">
        <x:f t="shared" si="6"/>
        <x:v>1</x:v>
      </x:c>
      <x:c r="C79" s="60">
        <x:f t="shared" si="7"/>
        <x:v>7</x:v>
      </x:c>
      <x:c r="D79" s="60">
        <x:v>7</x:v>
      </x:c>
      <x:c r="E79" s="60"/>
      <x:c r="F79" s="61"/>
      <x:c r="G79" s="61" t="str">
        <x:f>IFERROR(__xludf.DUMMYFUNCTION("MIN(FILTER(ARRAYFORMULA(ABS($E$40:$E$50-C79)+ABS($F$40:$F$50-D79)),ISBLANK($E$40:$E$50)=FALSE))"),"#N/A")</x:f>
        <x:v>#N/A</x:v>
      </x:c>
      <x:c r="H79" s="62"/>
      <x:c r="I79" s="62"/>
      <x:c r="J79" s="62"/>
      <x:c r="K79" s="62"/>
      <x:c r="L79" s="62"/>
      <x:c r="M79" s="62"/>
      <x:c r="N79" s="62"/>
      <x:c r="O79" s="62"/>
      <x:c r="P79" s="62"/>
      <x:c r="Q79" s="62"/>
      <x:c r="R79" s="62"/>
      <x:c r="S79" s="62"/>
      <x:c r="T79" s="62"/>
      <x:c r="U79" s="62"/>
      <x:c r="V79" s="62"/>
      <x:c r="W79" s="62"/>
      <x:c r="X79" s="62"/>
      <x:c r="Y79" s="62"/>
      <x:c r="Z79" s="62"/>
      <x:c r="AA79" s="62"/>
      <x:c r="AB79" s="62"/>
      <x:c r="AC79" s="62"/>
      <x:c r="AD79" s="62"/>
      <x:c r="AE79" s="62"/>
      <x:c r="AF79" s="62"/>
      <x:c r="AG79" s="62"/>
      <x:c r="AH79" s="62"/>
      <x:c r="AI79" s="62"/>
      <x:c r="AJ79" s="62"/>
      <x:c r="AK79" s="62"/>
    </x:row>
    <x:row r="80" spans="1:37" ht="11.25" hidden="1" customHeight="1">
      <x:c r="A80" s="57"/>
      <x:c r="B80" s="58">
        <x:f t="shared" si="6"/>
        <x:v>1</x:v>
      </x:c>
      <x:c r="C80" s="60">
        <x:f t="shared" si="7"/>
        <x:v>7</x:v>
      </x:c>
      <x:c r="D80" s="60">
        <x:v>8</x:v>
      </x:c>
      <x:c r="E80" s="60"/>
      <x:c r="F80" s="61"/>
      <x:c r="G80" s="61" t="str">
        <x:f>IFERROR(__xludf.DUMMYFUNCTION("MIN(FILTER(ARRAYFORMULA(ABS($E$40:$E$50-C80)+ABS($F$40:$F$50-D80)),ISBLANK($E$40:$E$50)=FALSE))"),"#N/A")</x:f>
        <x:v>#N/A</x:v>
      </x:c>
      <x:c r="H80" s="62"/>
      <x:c r="I80" s="62"/>
      <x:c r="J80" s="62"/>
      <x:c r="K80" s="62"/>
      <x:c r="L80" s="62"/>
      <x:c r="M80" s="62"/>
      <x:c r="N80" s="62"/>
      <x:c r="O80" s="62"/>
      <x:c r="P80" s="62"/>
      <x:c r="Q80" s="62"/>
      <x:c r="R80" s="62"/>
      <x:c r="S80" s="62"/>
      <x:c r="T80" s="62"/>
      <x:c r="U80" s="62"/>
      <x:c r="V80" s="62"/>
      <x:c r="W80" s="62"/>
      <x:c r="X80" s="62"/>
      <x:c r="Y80" s="62"/>
      <x:c r="Z80" s="62"/>
      <x:c r="AA80" s="62"/>
      <x:c r="AB80" s="62"/>
      <x:c r="AC80" s="62"/>
      <x:c r="AD80" s="62"/>
      <x:c r="AE80" s="62"/>
      <x:c r="AF80" s="62"/>
      <x:c r="AG80" s="62"/>
      <x:c r="AH80" s="62"/>
      <x:c r="AI80" s="62"/>
      <x:c r="AJ80" s="62"/>
      <x:c r="AK80" s="62"/>
    </x:row>
    <x:row r="81" spans="1:37" ht="11.25" hidden="1" customHeight="1">
      <x:c r="A81" s="57"/>
      <x:c r="B81" s="58">
        <x:f t="shared" si="6"/>
        <x:v>1</x:v>
      </x:c>
      <x:c r="C81" s="60">
        <x:f t="shared" si="7"/>
        <x:v>7</x:v>
      </x:c>
      <x:c r="D81" s="60">
        <x:v>9</x:v>
      </x:c>
      <x:c r="E81" s="60"/>
      <x:c r="F81" s="61"/>
      <x:c r="G81" s="61" t="str">
        <x:f>IFERROR(__xludf.DUMMYFUNCTION("MIN(FILTER(ARRAYFORMULA(ABS($E$40:$E$50-C81)+ABS($F$40:$F$50-D81)),ISBLANK($E$40:$E$50)=FALSE))"),"#N/A")</x:f>
        <x:v>#N/A</x:v>
      </x:c>
      <x:c r="H81" s="62"/>
      <x:c r="I81" s="62"/>
      <x:c r="J81" s="62"/>
      <x:c r="K81" s="62"/>
      <x:c r="L81" s="62"/>
      <x:c r="M81" s="62"/>
      <x:c r="N81" s="62"/>
      <x:c r="O81" s="62"/>
      <x:c r="P81" s="62"/>
      <x:c r="Q81" s="62"/>
      <x:c r="R81" s="62"/>
      <x:c r="S81" s="62"/>
      <x:c r="T81" s="62"/>
      <x:c r="U81" s="62"/>
      <x:c r="V81" s="62"/>
      <x:c r="W81" s="62"/>
      <x:c r="X81" s="62"/>
      <x:c r="Y81" s="62"/>
      <x:c r="Z81" s="62"/>
      <x:c r="AA81" s="62"/>
      <x:c r="AB81" s="62"/>
      <x:c r="AC81" s="62"/>
      <x:c r="AD81" s="62"/>
      <x:c r="AE81" s="62"/>
      <x:c r="AF81" s="62"/>
      <x:c r="AG81" s="62"/>
      <x:c r="AH81" s="62"/>
      <x:c r="AI81" s="62"/>
      <x:c r="AJ81" s="62"/>
      <x:c r="AK81" s="62"/>
    </x:row>
    <x:row r="82" spans="1:37" ht="11.25" hidden="1" customHeight="1">
      <x:c r="A82" s="57"/>
      <x:c r="B82" s="58">
        <x:f t="shared" si="6"/>
        <x:v>1</x:v>
      </x:c>
      <x:c r="C82" s="60">
        <x:f t="shared" si="7"/>
        <x:v>7</x:v>
      </x:c>
      <x:c r="D82" s="60">
        <x:v>10</x:v>
      </x:c>
      <x:c r="E82" s="60"/>
      <x:c r="F82" s="61"/>
      <x:c r="G82" s="61" t="str">
        <x:f>IFERROR(__xludf.DUMMYFUNCTION("MIN(FILTER(ARRAYFORMULA(ABS($E$40:$E$50-C82)+ABS($F$40:$F$50-D82)),ISBLANK($E$40:$E$50)=FALSE))"),"#N/A")</x:f>
        <x:v>#N/A</x:v>
      </x:c>
      <x:c r="H82" s="62"/>
      <x:c r="I82" s="62"/>
      <x:c r="J82" s="62"/>
      <x:c r="K82" s="62"/>
      <x:c r="L82" s="62"/>
      <x:c r="M82" s="62"/>
      <x:c r="N82" s="62"/>
      <x:c r="O82" s="62"/>
      <x:c r="P82" s="62"/>
      <x:c r="Q82" s="62"/>
      <x:c r="R82" s="62"/>
      <x:c r="S82" s="62"/>
      <x:c r="T82" s="62"/>
      <x:c r="U82" s="62"/>
      <x:c r="V82" s="62"/>
      <x:c r="W82" s="62"/>
      <x:c r="X82" s="62"/>
      <x:c r="Y82" s="62"/>
      <x:c r="Z82" s="62"/>
      <x:c r="AA82" s="62"/>
      <x:c r="AB82" s="62"/>
      <x:c r="AC82" s="62"/>
      <x:c r="AD82" s="62"/>
      <x:c r="AE82" s="62"/>
      <x:c r="AF82" s="62"/>
      <x:c r="AG82" s="62"/>
      <x:c r="AH82" s="62"/>
      <x:c r="AI82" s="62"/>
      <x:c r="AJ82" s="62"/>
      <x:c r="AK82" s="62"/>
    </x:row>
    <x:row r="83" spans="1:37" ht="11.25" hidden="1" customHeight="1">
      <x:c r="A83" s="57"/>
      <x:c r="B83" s="58">
        <x:f t="shared" si="6"/>
        <x:v>1</x:v>
      </x:c>
      <x:c r="C83" s="60">
        <x:f t="shared" si="7"/>
        <x:v>7</x:v>
      </x:c>
      <x:c r="D83" s="60">
        <x:v>11</x:v>
      </x:c>
      <x:c r="E83" s="60"/>
      <x:c r="F83" s="61"/>
      <x:c r="G83" s="61" t="str">
        <x:f>IFERROR(__xludf.DUMMYFUNCTION("MIN(FILTER(ARRAYFORMULA(ABS($E$40:$E$50-C83)+ABS($F$40:$F$50-D83)),ISBLANK($E$40:$E$50)=FALSE))"),"#N/A")</x:f>
        <x:v>#N/A</x:v>
      </x:c>
      <x:c r="H83" s="62"/>
      <x:c r="I83" s="62"/>
      <x:c r="J83" s="62"/>
      <x:c r="K83" s="62"/>
      <x:c r="L83" s="62"/>
      <x:c r="M83" s="62"/>
      <x:c r="N83" s="62"/>
      <x:c r="O83" s="62"/>
      <x:c r="P83" s="62"/>
      <x:c r="Q83" s="62"/>
      <x:c r="R83" s="62"/>
      <x:c r="S83" s="62"/>
      <x:c r="T83" s="62"/>
      <x:c r="U83" s="62"/>
      <x:c r="V83" s="62"/>
      <x:c r="W83" s="62"/>
      <x:c r="X83" s="62"/>
      <x:c r="Y83" s="62"/>
      <x:c r="Z83" s="62"/>
      <x:c r="AA83" s="62"/>
      <x:c r="AB83" s="62"/>
      <x:c r="AC83" s="62"/>
      <x:c r="AD83" s="62"/>
      <x:c r="AE83" s="62"/>
      <x:c r="AF83" s="62"/>
      <x:c r="AG83" s="62"/>
      <x:c r="AH83" s="62"/>
      <x:c r="AI83" s="62"/>
      <x:c r="AJ83" s="62"/>
      <x:c r="AK83" s="62"/>
    </x:row>
    <x:row r="84" spans="1:37" ht="11.25" hidden="1" customHeight="1">
      <x:c r="A84" s="57"/>
      <x:c r="B84" s="58">
        <x:f t="shared" ref="B84:B94" si="8">IF(AD3=TRUE,5,1)</x:f>
        <x:v>1</x:v>
      </x:c>
      <x:c r="C84" s="60">
        <x:f t="shared" ref="C84:C94" si="9">C$82+IF(OR($T$14="기술",$T$14="지식"),1,2)</x:f>
        <x:v>9</x:v>
      </x:c>
      <x:c r="D84" s="60">
        <x:v>1</x:v>
      </x:c>
      <x:c r="E84" s="60"/>
      <x:c r="F84" s="61"/>
      <x:c r="G84" s="61" t="str">
        <x:f>IFERROR(__xludf.DUMMYFUNCTION("MIN(FILTER(ARRAYFORMULA(ABS($E$40:$E$50-C84)+ABS($F$40:$F$50-D84)),ISBLANK($E$40:$E$50)=FALSE))"),"#N/A")</x:f>
        <x:v>#N/A</x:v>
      </x:c>
      <x:c r="H84" s="62"/>
      <x:c r="I84" s="62"/>
      <x:c r="J84" s="62"/>
      <x:c r="K84" s="62"/>
      <x:c r="L84" s="62"/>
      <x:c r="M84" s="62"/>
      <x:c r="N84" s="62"/>
      <x:c r="O84" s="62"/>
      <x:c r="P84" s="62"/>
      <x:c r="Q84" s="62"/>
      <x:c r="R84" s="62"/>
      <x:c r="S84" s="62"/>
      <x:c r="T84" s="62"/>
      <x:c r="U84" s="62"/>
      <x:c r="V84" s="62"/>
      <x:c r="W84" s="62"/>
      <x:c r="X84" s="62"/>
      <x:c r="Y84" s="62"/>
      <x:c r="Z84" s="62"/>
      <x:c r="AA84" s="62"/>
      <x:c r="AB84" s="62"/>
      <x:c r="AC84" s="62"/>
      <x:c r="AD84" s="62"/>
      <x:c r="AE84" s="62"/>
      <x:c r="AF84" s="62"/>
      <x:c r="AG84" s="62"/>
      <x:c r="AH84" s="62"/>
      <x:c r="AI84" s="62"/>
      <x:c r="AJ84" s="62"/>
      <x:c r="AK84" s="62"/>
    </x:row>
    <x:row r="85" spans="1:37" ht="11.25" hidden="1" customHeight="1">
      <x:c r="A85" s="57"/>
      <x:c r="B85" s="58">
        <x:f t="shared" si="8"/>
        <x:v>1</x:v>
      </x:c>
      <x:c r="C85" s="60">
        <x:f t="shared" si="9"/>
        <x:v>9</x:v>
      </x:c>
      <x:c r="D85" s="60">
        <x:v>2</x:v>
      </x:c>
      <x:c r="E85" s="60"/>
      <x:c r="F85" s="61"/>
      <x:c r="G85" s="61" t="str">
        <x:f>IFERROR(__xludf.DUMMYFUNCTION("MIN(FILTER(ARRAYFORMULA(ABS($E$40:$E$50-C85)+ABS($F$40:$F$50-D85)),ISBLANK($E$40:$E$50)=FALSE))"),"#N/A")</x:f>
        <x:v>#N/A</x:v>
      </x:c>
      <x:c r="H85" s="62"/>
      <x:c r="I85" s="62"/>
      <x:c r="J85" s="62"/>
      <x:c r="K85" s="62"/>
      <x:c r="L85" s="62"/>
      <x:c r="M85" s="62"/>
      <x:c r="N85" s="62"/>
      <x:c r="O85" s="62"/>
      <x:c r="P85" s="62"/>
      <x:c r="Q85" s="62"/>
      <x:c r="R85" s="62"/>
      <x:c r="S85" s="62"/>
      <x:c r="T85" s="62"/>
      <x:c r="U85" s="62"/>
      <x:c r="V85" s="62"/>
      <x:c r="W85" s="62"/>
      <x:c r="X85" s="62"/>
      <x:c r="Y85" s="62"/>
      <x:c r="Z85" s="62"/>
      <x:c r="AA85" s="62"/>
      <x:c r="AB85" s="62"/>
      <x:c r="AC85" s="62"/>
      <x:c r="AD85" s="62"/>
      <x:c r="AE85" s="62"/>
      <x:c r="AF85" s="62"/>
      <x:c r="AG85" s="62"/>
      <x:c r="AH85" s="62"/>
      <x:c r="AI85" s="62"/>
      <x:c r="AJ85" s="62"/>
      <x:c r="AK85" s="62"/>
    </x:row>
    <x:row r="86" spans="1:37" ht="11.25" hidden="1" customHeight="1">
      <x:c r="A86" s="57"/>
      <x:c r="B86" s="58">
        <x:f t="shared" si="8"/>
        <x:v>1</x:v>
      </x:c>
      <x:c r="C86" s="60">
        <x:f t="shared" si="9"/>
        <x:v>9</x:v>
      </x:c>
      <x:c r="D86" s="60">
        <x:v>3</x:v>
      </x:c>
      <x:c r="E86" s="60"/>
      <x:c r="F86" s="61"/>
      <x:c r="G86" s="61" t="str">
        <x:f>IFERROR(__xludf.DUMMYFUNCTION("MIN(FILTER(ARRAYFORMULA(ABS($E$40:$E$50-C86)+ABS($F$40:$F$50-D86)),ISBLANK($E$40:$E$50)=FALSE))"),"#N/A")</x:f>
        <x:v>#N/A</x:v>
      </x:c>
      <x:c r="H86" s="62"/>
      <x:c r="I86" s="62"/>
      <x:c r="J86" s="62"/>
      <x:c r="K86" s="62"/>
      <x:c r="L86" s="62"/>
      <x:c r="M86" s="62"/>
      <x:c r="N86" s="62"/>
      <x:c r="O86" s="62"/>
      <x:c r="P86" s="62"/>
      <x:c r="Q86" s="62"/>
      <x:c r="R86" s="62"/>
      <x:c r="S86" s="62"/>
      <x:c r="T86" s="62"/>
      <x:c r="U86" s="62"/>
      <x:c r="V86" s="62"/>
      <x:c r="W86" s="62"/>
      <x:c r="X86" s="62"/>
      <x:c r="Y86" s="62"/>
      <x:c r="Z86" s="62"/>
      <x:c r="AA86" s="62"/>
      <x:c r="AB86" s="62"/>
      <x:c r="AC86" s="62"/>
      <x:c r="AD86" s="62"/>
      <x:c r="AE86" s="62"/>
      <x:c r="AF86" s="62"/>
      <x:c r="AG86" s="62"/>
      <x:c r="AH86" s="62"/>
      <x:c r="AI86" s="62"/>
      <x:c r="AJ86" s="62"/>
      <x:c r="AK86" s="62"/>
    </x:row>
    <x:row r="87" spans="1:37" ht="11.25" hidden="1" customHeight="1">
      <x:c r="A87" s="57"/>
      <x:c r="B87" s="58">
        <x:f t="shared" si="8"/>
        <x:v>1</x:v>
      </x:c>
      <x:c r="C87" s="60">
        <x:f t="shared" si="9"/>
        <x:v>9</x:v>
      </x:c>
      <x:c r="D87" s="60">
        <x:v>4</x:v>
      </x:c>
      <x:c r="E87" s="60"/>
      <x:c r="F87" s="61"/>
      <x:c r="G87" s="61" t="str">
        <x:f>IFERROR(__xludf.DUMMYFUNCTION("MIN(FILTER(ARRAYFORMULA(ABS($E$40:$E$50-C87)+ABS($F$40:$F$50-D87)),ISBLANK($E$40:$E$50)=FALSE))"),"#N/A")</x:f>
        <x:v>#N/A</x:v>
      </x:c>
      <x:c r="H87" s="62"/>
      <x:c r="I87" s="62"/>
      <x:c r="J87" s="62"/>
      <x:c r="K87" s="62"/>
      <x:c r="L87" s="62"/>
      <x:c r="M87" s="62"/>
      <x:c r="N87" s="62"/>
      <x:c r="O87" s="62"/>
      <x:c r="P87" s="62"/>
      <x:c r="Q87" s="62"/>
      <x:c r="R87" s="62"/>
      <x:c r="S87" s="62"/>
      <x:c r="T87" s="62"/>
      <x:c r="U87" s="62"/>
      <x:c r="V87" s="62"/>
      <x:c r="W87" s="62"/>
      <x:c r="X87" s="62"/>
      <x:c r="Y87" s="62"/>
      <x:c r="Z87" s="62"/>
      <x:c r="AA87" s="62"/>
      <x:c r="AB87" s="62"/>
      <x:c r="AC87" s="62"/>
      <x:c r="AD87" s="62"/>
      <x:c r="AE87" s="62"/>
      <x:c r="AF87" s="62"/>
      <x:c r="AG87" s="62"/>
      <x:c r="AH87" s="62"/>
      <x:c r="AI87" s="62"/>
      <x:c r="AJ87" s="62"/>
      <x:c r="AK87" s="62"/>
    </x:row>
    <x:row r="88" spans="1:37" ht="11.25" hidden="1" customHeight="1">
      <x:c r="A88" s="57"/>
      <x:c r="B88" s="58">
        <x:f t="shared" si="8"/>
        <x:v>1</x:v>
      </x:c>
      <x:c r="C88" s="60">
        <x:f t="shared" si="9"/>
        <x:v>9</x:v>
      </x:c>
      <x:c r="D88" s="60">
        <x:v>5</x:v>
      </x:c>
      <x:c r="E88" s="60"/>
      <x:c r="F88" s="61"/>
      <x:c r="G88" s="61" t="str">
        <x:f>IFERROR(__xludf.DUMMYFUNCTION("MIN(FILTER(ARRAYFORMULA(ABS($E$40:$E$50-C88)+ABS($F$40:$F$50-D88)),ISBLANK($E$40:$E$50)=FALSE))"),"#N/A")</x:f>
        <x:v>#N/A</x:v>
      </x:c>
      <x:c r="H88" s="62"/>
      <x:c r="I88" s="62"/>
      <x:c r="J88" s="62"/>
      <x:c r="K88" s="62"/>
      <x:c r="L88" s="62"/>
      <x:c r="M88" s="62"/>
      <x:c r="N88" s="62"/>
      <x:c r="O88" s="62"/>
      <x:c r="P88" s="62"/>
      <x:c r="Q88" s="62"/>
      <x:c r="R88" s="62"/>
      <x:c r="S88" s="62"/>
      <x:c r="T88" s="62"/>
      <x:c r="U88" s="62"/>
      <x:c r="V88" s="62"/>
      <x:c r="W88" s="62"/>
      <x:c r="X88" s="62"/>
      <x:c r="Y88" s="62"/>
      <x:c r="Z88" s="62"/>
      <x:c r="AA88" s="62"/>
      <x:c r="AB88" s="62"/>
      <x:c r="AC88" s="62"/>
      <x:c r="AD88" s="62"/>
      <x:c r="AE88" s="62"/>
      <x:c r="AF88" s="62"/>
      <x:c r="AG88" s="62"/>
      <x:c r="AH88" s="62"/>
      <x:c r="AI88" s="62"/>
      <x:c r="AJ88" s="62"/>
      <x:c r="AK88" s="62"/>
    </x:row>
    <x:row r="89" spans="1:37" ht="11.25" hidden="1" customHeight="1">
      <x:c r="A89" s="57"/>
      <x:c r="B89" s="58">
        <x:f t="shared" si="8"/>
        <x:v>1</x:v>
      </x:c>
      <x:c r="C89" s="60">
        <x:f t="shared" si="9"/>
        <x:v>9</x:v>
      </x:c>
      <x:c r="D89" s="60">
        <x:v>6</x:v>
      </x:c>
      <x:c r="E89" s="60"/>
      <x:c r="F89" s="61"/>
      <x:c r="G89" s="61" t="str">
        <x:f>IFERROR(__xludf.DUMMYFUNCTION("MIN(FILTER(ARRAYFORMULA(ABS($E$40:$E$50-C89)+ABS($F$40:$F$50-D89)),ISBLANK($E$40:$E$50)=FALSE))"),"#N/A")</x:f>
        <x:v>#N/A</x:v>
      </x:c>
      <x:c r="H89" s="62"/>
      <x:c r="I89" s="62"/>
      <x:c r="J89" s="62"/>
      <x:c r="K89" s="62"/>
      <x:c r="L89" s="62"/>
      <x:c r="M89" s="62"/>
      <x:c r="N89" s="62"/>
      <x:c r="O89" s="62"/>
      <x:c r="P89" s="62"/>
      <x:c r="Q89" s="62"/>
      <x:c r="R89" s="62"/>
      <x:c r="S89" s="62"/>
      <x:c r="T89" s="62"/>
      <x:c r="U89" s="62"/>
      <x:c r="V89" s="62"/>
      <x:c r="W89" s="62"/>
      <x:c r="X89" s="62"/>
      <x:c r="Y89" s="62"/>
      <x:c r="Z89" s="62"/>
      <x:c r="AA89" s="62"/>
      <x:c r="AB89" s="62"/>
      <x:c r="AC89" s="62"/>
      <x:c r="AD89" s="62"/>
      <x:c r="AE89" s="62"/>
      <x:c r="AF89" s="62"/>
      <x:c r="AG89" s="62"/>
      <x:c r="AH89" s="62"/>
      <x:c r="AI89" s="62"/>
      <x:c r="AJ89" s="62"/>
      <x:c r="AK89" s="62"/>
    </x:row>
    <x:row r="90" spans="1:37" ht="11.25" hidden="1" customHeight="1">
      <x:c r="A90" s="57"/>
      <x:c r="B90" s="58">
        <x:f t="shared" si="8"/>
        <x:v>1</x:v>
      </x:c>
      <x:c r="C90" s="60">
        <x:f t="shared" si="9"/>
        <x:v>9</x:v>
      </x:c>
      <x:c r="D90" s="60">
        <x:v>7</x:v>
      </x:c>
      <x:c r="E90" s="60"/>
      <x:c r="F90" s="61"/>
      <x:c r="G90" s="61" t="str">
        <x:f>IFERROR(__xludf.DUMMYFUNCTION("MIN(FILTER(ARRAYFORMULA(ABS($E$40:$E$50-C90)+ABS($F$40:$F$50-D90)),ISBLANK($E$40:$E$50)=FALSE))"),"#N/A")</x:f>
        <x:v>#N/A</x:v>
      </x:c>
      <x:c r="H90" s="62"/>
      <x:c r="I90" s="62"/>
      <x:c r="J90" s="62"/>
      <x:c r="K90" s="62"/>
      <x:c r="L90" s="62"/>
      <x:c r="M90" s="62"/>
      <x:c r="N90" s="62"/>
      <x:c r="O90" s="62"/>
      <x:c r="P90" s="62"/>
      <x:c r="Q90" s="62"/>
      <x:c r="R90" s="62"/>
      <x:c r="S90" s="62"/>
      <x:c r="T90" s="62"/>
      <x:c r="U90" s="62"/>
      <x:c r="V90" s="62"/>
      <x:c r="W90" s="62"/>
      <x:c r="X90" s="62"/>
      <x:c r="Y90" s="62"/>
      <x:c r="Z90" s="62"/>
      <x:c r="AA90" s="62"/>
      <x:c r="AB90" s="62"/>
      <x:c r="AC90" s="62"/>
      <x:c r="AD90" s="62"/>
      <x:c r="AE90" s="62"/>
      <x:c r="AF90" s="62"/>
      <x:c r="AG90" s="62"/>
      <x:c r="AH90" s="62"/>
      <x:c r="AI90" s="62"/>
      <x:c r="AJ90" s="62"/>
      <x:c r="AK90" s="62"/>
    </x:row>
    <x:row r="91" spans="1:37" ht="11.25" hidden="1" customHeight="1">
      <x:c r="A91" s="57"/>
      <x:c r="B91" s="58">
        <x:f t="shared" si="8"/>
        <x:v>1</x:v>
      </x:c>
      <x:c r="C91" s="60">
        <x:f t="shared" si="9"/>
        <x:v>9</x:v>
      </x:c>
      <x:c r="D91" s="60">
        <x:v>8</x:v>
      </x:c>
      <x:c r="E91" s="60"/>
      <x:c r="F91" s="61"/>
      <x:c r="G91" s="61" t="str">
        <x:f>IFERROR(__xludf.DUMMYFUNCTION("MIN(FILTER(ARRAYFORMULA(ABS($E$40:$E$50-C91)+ABS($F$40:$F$50-D91)),ISBLANK($E$40:$E$50)=FALSE))"),"#N/A")</x:f>
        <x:v>#N/A</x:v>
      </x:c>
      <x:c r="H91" s="62"/>
      <x:c r="I91" s="62"/>
      <x:c r="J91" s="62"/>
      <x:c r="K91" s="62"/>
      <x:c r="L91" s="62"/>
      <x:c r="M91" s="62"/>
      <x:c r="N91" s="62"/>
      <x:c r="O91" s="62"/>
      <x:c r="P91" s="62"/>
      <x:c r="Q91" s="62"/>
      <x:c r="R91" s="62"/>
      <x:c r="S91" s="62"/>
      <x:c r="T91" s="62"/>
      <x:c r="U91" s="62"/>
      <x:c r="V91" s="62"/>
      <x:c r="W91" s="62"/>
      <x:c r="X91" s="62"/>
      <x:c r="Y91" s="62"/>
      <x:c r="Z91" s="62"/>
      <x:c r="AA91" s="62"/>
      <x:c r="AB91" s="62"/>
      <x:c r="AC91" s="62"/>
      <x:c r="AD91" s="62"/>
      <x:c r="AE91" s="62"/>
      <x:c r="AF91" s="62"/>
      <x:c r="AG91" s="62"/>
      <x:c r="AH91" s="62"/>
      <x:c r="AI91" s="62"/>
      <x:c r="AJ91" s="62"/>
      <x:c r="AK91" s="62"/>
    </x:row>
    <x:row r="92" spans="1:37" ht="11.25" hidden="1" customHeight="1">
      <x:c r="A92" s="57"/>
      <x:c r="B92" s="58">
        <x:f t="shared" si="8"/>
        <x:v>1</x:v>
      </x:c>
      <x:c r="C92" s="60">
        <x:f t="shared" si="9"/>
        <x:v>9</x:v>
      </x:c>
      <x:c r="D92" s="60">
        <x:v>9</x:v>
      </x:c>
      <x:c r="E92" s="60"/>
      <x:c r="F92" s="61"/>
      <x:c r="G92" s="61" t="str">
        <x:f>IFERROR(__xludf.DUMMYFUNCTION("MIN(FILTER(ARRAYFORMULA(ABS($E$40:$E$50-C92)+ABS($F$40:$F$50-D92)),ISBLANK($E$40:$E$50)=FALSE))"),"#N/A")</x:f>
        <x:v>#N/A</x:v>
      </x:c>
      <x:c r="H92" s="62"/>
      <x:c r="I92" s="62"/>
      <x:c r="J92" s="62"/>
      <x:c r="K92" s="62"/>
      <x:c r="L92" s="62"/>
      <x:c r="M92" s="62"/>
      <x:c r="N92" s="62"/>
      <x:c r="O92" s="62"/>
      <x:c r="P92" s="62"/>
      <x:c r="Q92" s="62"/>
      <x:c r="R92" s="62"/>
      <x:c r="S92" s="62"/>
      <x:c r="T92" s="62"/>
      <x:c r="U92" s="62"/>
      <x:c r="V92" s="62"/>
      <x:c r="W92" s="62"/>
      <x:c r="X92" s="62"/>
      <x:c r="Y92" s="62"/>
      <x:c r="Z92" s="62"/>
      <x:c r="AA92" s="62"/>
      <x:c r="AB92" s="62"/>
      <x:c r="AC92" s="62"/>
      <x:c r="AD92" s="62"/>
      <x:c r="AE92" s="62"/>
      <x:c r="AF92" s="62"/>
      <x:c r="AG92" s="62"/>
      <x:c r="AH92" s="62"/>
      <x:c r="AI92" s="62"/>
      <x:c r="AJ92" s="62"/>
      <x:c r="AK92" s="62"/>
    </x:row>
    <x:row r="93" spans="1:37" ht="11.25" hidden="1" customHeight="1">
      <x:c r="A93" s="57"/>
      <x:c r="B93" s="58">
        <x:f t="shared" si="8"/>
        <x:v>1</x:v>
      </x:c>
      <x:c r="C93" s="60">
        <x:f t="shared" si="9"/>
        <x:v>9</x:v>
      </x:c>
      <x:c r="D93" s="60">
        <x:v>10</x:v>
      </x:c>
      <x:c r="E93" s="60"/>
      <x:c r="F93" s="61"/>
      <x:c r="G93" s="61" t="str">
        <x:f>IFERROR(__xludf.DUMMYFUNCTION("MIN(FILTER(ARRAYFORMULA(ABS($E$40:$E$50-C93)+ABS($F$40:$F$50-D93)),ISBLANK($E$40:$E$50)=FALSE))"),"#N/A")</x:f>
        <x:v>#N/A</x:v>
      </x:c>
      <x:c r="H93" s="62"/>
      <x:c r="I93" s="62"/>
      <x:c r="J93" s="62"/>
      <x:c r="K93" s="62"/>
      <x:c r="L93" s="62"/>
      <x:c r="M93" s="62"/>
      <x:c r="N93" s="62"/>
      <x:c r="O93" s="62"/>
      <x:c r="P93" s="62"/>
      <x:c r="Q93" s="62"/>
      <x:c r="R93" s="62"/>
      <x:c r="S93" s="62"/>
      <x:c r="T93" s="62"/>
      <x:c r="U93" s="62"/>
      <x:c r="V93" s="62"/>
      <x:c r="W93" s="62"/>
      <x:c r="X93" s="62"/>
      <x:c r="Y93" s="62"/>
      <x:c r="Z93" s="62"/>
      <x:c r="AA93" s="62"/>
      <x:c r="AB93" s="62"/>
      <x:c r="AC93" s="62"/>
      <x:c r="AD93" s="62"/>
      <x:c r="AE93" s="62"/>
      <x:c r="AF93" s="62"/>
      <x:c r="AG93" s="62"/>
      <x:c r="AH93" s="62"/>
      <x:c r="AI93" s="62"/>
      <x:c r="AJ93" s="62"/>
      <x:c r="AK93" s="62"/>
    </x:row>
    <x:row r="94" spans="1:37" ht="11.25" hidden="1" customHeight="1">
      <x:c r="A94" s="57"/>
      <x:c r="B94" s="58">
        <x:f t="shared" si="8"/>
        <x:v>1</x:v>
      </x:c>
      <x:c r="C94" s="60">
        <x:f t="shared" si="9"/>
        <x:v>9</x:v>
      </x:c>
      <x:c r="D94" s="60">
        <x:v>11</x:v>
      </x:c>
      <x:c r="E94" s="60"/>
      <x:c r="F94" s="61"/>
      <x:c r="G94" s="61" t="str">
        <x:f>IFERROR(__xludf.DUMMYFUNCTION("MIN(FILTER(ARRAYFORMULA(ABS($E$40:$E$50-C94)+ABS($F$40:$F$50-D94)),ISBLANK($E$40:$E$50)=FALSE))"),"#N/A")</x:f>
        <x:v>#N/A</x:v>
      </x:c>
      <x:c r="H94" s="62"/>
      <x:c r="I94" s="62"/>
      <x:c r="J94" s="62"/>
      <x:c r="K94" s="62"/>
      <x:c r="L94" s="62"/>
      <x:c r="M94" s="62"/>
      <x:c r="N94" s="62"/>
      <x:c r="O94" s="62"/>
      <x:c r="P94" s="62"/>
      <x:c r="Q94" s="62"/>
      <x:c r="R94" s="62"/>
      <x:c r="S94" s="62"/>
      <x:c r="T94" s="62"/>
      <x:c r="U94" s="62"/>
      <x:c r="V94" s="62"/>
      <x:c r="W94" s="62"/>
      <x:c r="X94" s="62"/>
      <x:c r="Y94" s="62"/>
      <x:c r="Z94" s="62"/>
      <x:c r="AA94" s="62"/>
      <x:c r="AB94" s="62"/>
      <x:c r="AC94" s="62"/>
      <x:c r="AD94" s="62"/>
      <x:c r="AE94" s="62"/>
      <x:c r="AF94" s="62"/>
      <x:c r="AG94" s="62"/>
      <x:c r="AH94" s="62"/>
      <x:c r="AI94" s="62"/>
      <x:c r="AJ94" s="62"/>
      <x:c r="AK94" s="62"/>
    </x:row>
    <x:row r="95" spans="1:37" ht="11.25" hidden="1" customHeight="1">
      <x:c r="A95" s="57"/>
      <x:c r="B95" s="58">
        <x:f t="shared" ref="B95:B105" si="10">IF(AH3=TRUE,5,1)</x:f>
        <x:v>1</x:v>
      </x:c>
      <x:c r="C95" s="60">
        <x:f t="shared" ref="C95:C105" si="11">C$93+IF(OR($T$14="지식",$T$14="괴이"),1,2)</x:f>
        <x:v>11</x:v>
      </x:c>
      <x:c r="D95" s="60">
        <x:v>1</x:v>
      </x:c>
      <x:c r="E95" s="60"/>
      <x:c r="F95" s="61"/>
      <x:c r="G95" s="61" t="str">
        <x:f>IFERROR(__xludf.DUMMYFUNCTION("MIN(FILTER(ARRAYFORMULA(ABS($E$40:$E$50-C95)+ABS($F$40:$F$50-D95)),ISBLANK($E$40:$E$50)=FALSE))"),"#N/A")</x:f>
        <x:v>#N/A</x:v>
      </x:c>
      <x:c r="H95" s="62"/>
      <x:c r="I95" s="62"/>
      <x:c r="J95" s="62"/>
      <x:c r="K95" s="62"/>
      <x:c r="L95" s="62"/>
      <x:c r="M95" s="62"/>
      <x:c r="N95" s="62"/>
      <x:c r="O95" s="62"/>
      <x:c r="P95" s="62"/>
      <x:c r="Q95" s="62"/>
      <x:c r="R95" s="62"/>
      <x:c r="S95" s="62"/>
      <x:c r="T95" s="62"/>
      <x:c r="U95" s="62"/>
      <x:c r="V95" s="62"/>
      <x:c r="W95" s="62"/>
      <x:c r="X95" s="62"/>
      <x:c r="Y95" s="62"/>
      <x:c r="Z95" s="62"/>
      <x:c r="AA95" s="62"/>
      <x:c r="AB95" s="62"/>
      <x:c r="AC95" s="62"/>
      <x:c r="AD95" s="62"/>
      <x:c r="AE95" s="62"/>
      <x:c r="AF95" s="62"/>
      <x:c r="AG95" s="62"/>
      <x:c r="AH95" s="62"/>
      <x:c r="AI95" s="62"/>
      <x:c r="AJ95" s="62"/>
      <x:c r="AK95" s="62"/>
    </x:row>
    <x:row r="96" spans="1:37" ht="11.25" hidden="1" customHeight="1">
      <x:c r="A96" s="57"/>
      <x:c r="B96" s="58">
        <x:f t="shared" si="10"/>
        <x:v>1</x:v>
      </x:c>
      <x:c r="C96" s="60">
        <x:f t="shared" si="11"/>
        <x:v>11</x:v>
      </x:c>
      <x:c r="D96" s="60">
        <x:v>2</x:v>
      </x:c>
      <x:c r="E96" s="60"/>
      <x:c r="F96" s="61"/>
      <x:c r="G96" s="61" t="str">
        <x:f>IFERROR(__xludf.DUMMYFUNCTION("MIN(FILTER(ARRAYFORMULA(ABS($E$40:$E$50-C96)+ABS($F$40:$F$50-D96)),ISBLANK($E$40:$E$50)=FALSE))"),"#N/A")</x:f>
        <x:v>#N/A</x:v>
      </x:c>
      <x:c r="H96" s="62"/>
      <x:c r="I96" s="62"/>
      <x:c r="J96" s="62"/>
      <x:c r="K96" s="62"/>
      <x:c r="L96" s="62"/>
      <x:c r="M96" s="62"/>
      <x:c r="N96" s="62"/>
      <x:c r="O96" s="62"/>
      <x:c r="P96" s="62"/>
      <x:c r="Q96" s="62"/>
      <x:c r="R96" s="62"/>
      <x:c r="S96" s="62"/>
      <x:c r="T96" s="62"/>
      <x:c r="U96" s="62"/>
      <x:c r="V96" s="62"/>
      <x:c r="W96" s="62"/>
      <x:c r="X96" s="62"/>
      <x:c r="Y96" s="62"/>
      <x:c r="Z96" s="62"/>
      <x:c r="AA96" s="62"/>
      <x:c r="AB96" s="62"/>
      <x:c r="AC96" s="62"/>
      <x:c r="AD96" s="62"/>
      <x:c r="AE96" s="62"/>
      <x:c r="AF96" s="62"/>
      <x:c r="AG96" s="62"/>
      <x:c r="AH96" s="62"/>
      <x:c r="AI96" s="62"/>
      <x:c r="AJ96" s="62"/>
      <x:c r="AK96" s="62"/>
    </x:row>
    <x:row r="97" spans="1:37" ht="11.25" hidden="1" customHeight="1">
      <x:c r="A97" s="57"/>
      <x:c r="B97" s="58">
        <x:f t="shared" si="10"/>
        <x:v>1</x:v>
      </x:c>
      <x:c r="C97" s="60">
        <x:f t="shared" si="11"/>
        <x:v>11</x:v>
      </x:c>
      <x:c r="D97" s="60">
        <x:v>3</x:v>
      </x:c>
      <x:c r="E97" s="60"/>
      <x:c r="F97" s="61"/>
      <x:c r="G97" s="61" t="str">
        <x:f>IFERROR(__xludf.DUMMYFUNCTION("MIN(FILTER(ARRAYFORMULA(ABS($E$40:$E$50-C97)+ABS($F$40:$F$50-D97)),ISBLANK($E$40:$E$50)=FALSE))"),"#N/A")</x:f>
        <x:v>#N/A</x:v>
      </x:c>
      <x:c r="H97" s="62"/>
      <x:c r="I97" s="62"/>
      <x:c r="J97" s="62"/>
      <x:c r="K97" s="62"/>
      <x:c r="L97" s="62"/>
      <x:c r="M97" s="62"/>
      <x:c r="N97" s="62"/>
      <x:c r="O97" s="62"/>
      <x:c r="P97" s="62"/>
      <x:c r="Q97" s="62"/>
      <x:c r="R97" s="62"/>
      <x:c r="S97" s="62"/>
      <x:c r="T97" s="62"/>
      <x:c r="U97" s="62"/>
      <x:c r="V97" s="62"/>
      <x:c r="W97" s="62"/>
      <x:c r="X97" s="62"/>
      <x:c r="Y97" s="62"/>
      <x:c r="Z97" s="62"/>
      <x:c r="AA97" s="62"/>
      <x:c r="AB97" s="62"/>
      <x:c r="AC97" s="62"/>
      <x:c r="AD97" s="62"/>
      <x:c r="AE97" s="62"/>
      <x:c r="AF97" s="62"/>
      <x:c r="AG97" s="62"/>
      <x:c r="AH97" s="62"/>
      <x:c r="AI97" s="62"/>
      <x:c r="AJ97" s="62"/>
      <x:c r="AK97" s="62"/>
    </x:row>
    <x:row r="98" spans="1:37" ht="11.25" hidden="1" customHeight="1">
      <x:c r="A98" s="57"/>
      <x:c r="B98" s="58">
        <x:f t="shared" si="10"/>
        <x:v>1</x:v>
      </x:c>
      <x:c r="C98" s="60">
        <x:f t="shared" si="11"/>
        <x:v>11</x:v>
      </x:c>
      <x:c r="D98" s="60">
        <x:v>4</x:v>
      </x:c>
      <x:c r="E98" s="60"/>
      <x:c r="F98" s="61"/>
      <x:c r="G98" s="61" t="str">
        <x:f>IFERROR(__xludf.DUMMYFUNCTION("MIN(FILTER(ARRAYFORMULA(ABS($E$40:$E$50-C98)+ABS($F$40:$F$50-D98)),ISBLANK($E$40:$E$50)=FALSE))"),"#N/A")</x:f>
        <x:v>#N/A</x:v>
      </x:c>
      <x:c r="H98" s="62"/>
      <x:c r="I98" s="62"/>
      <x:c r="J98" s="62"/>
      <x:c r="K98" s="62"/>
      <x:c r="L98" s="62"/>
      <x:c r="M98" s="62"/>
      <x:c r="N98" s="62"/>
      <x:c r="O98" s="62"/>
      <x:c r="P98" s="62"/>
      <x:c r="Q98" s="62"/>
      <x:c r="R98" s="62"/>
      <x:c r="S98" s="62"/>
      <x:c r="T98" s="62"/>
      <x:c r="U98" s="62"/>
      <x:c r="V98" s="62"/>
      <x:c r="W98" s="62"/>
      <x:c r="X98" s="62"/>
      <x:c r="Y98" s="62"/>
      <x:c r="Z98" s="62"/>
      <x:c r="AA98" s="62"/>
      <x:c r="AB98" s="62"/>
      <x:c r="AC98" s="62"/>
      <x:c r="AD98" s="62"/>
      <x:c r="AE98" s="62"/>
      <x:c r="AF98" s="62"/>
      <x:c r="AG98" s="62"/>
      <x:c r="AH98" s="62"/>
      <x:c r="AI98" s="62"/>
      <x:c r="AJ98" s="62"/>
      <x:c r="AK98" s="62"/>
    </x:row>
    <x:row r="99" spans="1:37" ht="11.25" hidden="1" customHeight="1">
      <x:c r="A99" s="57"/>
      <x:c r="B99" s="58">
        <x:f t="shared" si="10"/>
        <x:v>1</x:v>
      </x:c>
      <x:c r="C99" s="60">
        <x:f t="shared" si="11"/>
        <x:v>11</x:v>
      </x:c>
      <x:c r="D99" s="60">
        <x:v>5</x:v>
      </x:c>
      <x:c r="E99" s="60"/>
      <x:c r="F99" s="61"/>
      <x:c r="G99" s="61" t="str">
        <x:f>IFERROR(__xludf.DUMMYFUNCTION("MIN(FILTER(ARRAYFORMULA(ABS($E$40:$E$50-C99)+ABS($F$40:$F$50-D99)),ISBLANK($E$40:$E$50)=FALSE))"),"#N/A")</x:f>
        <x:v>#N/A</x:v>
      </x:c>
      <x:c r="H99" s="62"/>
      <x:c r="I99" s="62"/>
      <x:c r="J99" s="62"/>
      <x:c r="K99" s="62"/>
      <x:c r="L99" s="62"/>
      <x:c r="M99" s="62"/>
      <x:c r="N99" s="62"/>
      <x:c r="O99" s="62"/>
      <x:c r="P99" s="62"/>
      <x:c r="Q99" s="62"/>
      <x:c r="R99" s="62"/>
      <x:c r="S99" s="62"/>
      <x:c r="T99" s="62"/>
      <x:c r="U99" s="62"/>
      <x:c r="V99" s="62"/>
      <x:c r="W99" s="62"/>
      <x:c r="X99" s="62"/>
      <x:c r="Y99" s="62"/>
      <x:c r="Z99" s="62"/>
      <x:c r="AA99" s="62"/>
      <x:c r="AB99" s="62"/>
      <x:c r="AC99" s="62"/>
      <x:c r="AD99" s="62"/>
      <x:c r="AE99" s="62"/>
      <x:c r="AF99" s="62"/>
      <x:c r="AG99" s="62"/>
      <x:c r="AH99" s="62"/>
      <x:c r="AI99" s="62"/>
      <x:c r="AJ99" s="62"/>
      <x:c r="AK99" s="62"/>
    </x:row>
    <x:row r="100" spans="1:37" ht="11.25" hidden="1" customHeight="1">
      <x:c r="A100" s="57"/>
      <x:c r="B100" s="58">
        <x:f t="shared" si="10"/>
        <x:v>1</x:v>
      </x:c>
      <x:c r="C100" s="60">
        <x:f t="shared" si="11"/>
        <x:v>11</x:v>
      </x:c>
      <x:c r="D100" s="60">
        <x:v>6</x:v>
      </x:c>
      <x:c r="E100" s="60"/>
      <x:c r="F100" s="61"/>
      <x:c r="G100" s="61" t="str">
        <x:f>IFERROR(__xludf.DUMMYFUNCTION("MIN(FILTER(ARRAYFORMULA(ABS($E$40:$E$50-C100)+ABS($F$40:$F$50-D100)),ISBLANK($E$40:$E$50)=FALSE))"),"#N/A")</x:f>
        <x:v>#N/A</x:v>
      </x:c>
      <x:c r="H100" s="62"/>
      <x:c r="I100" s="62"/>
      <x:c r="J100" s="62"/>
      <x:c r="K100" s="62"/>
      <x:c r="L100" s="62"/>
      <x:c r="M100" s="62"/>
      <x:c r="N100" s="62"/>
      <x:c r="O100" s="62"/>
      <x:c r="P100" s="62"/>
      <x:c r="Q100" s="62"/>
      <x:c r="R100" s="62"/>
      <x:c r="S100" s="62"/>
      <x:c r="T100" s="62"/>
      <x:c r="U100" s="62"/>
      <x:c r="V100" s="62"/>
      <x:c r="W100" s="62"/>
      <x:c r="X100" s="62"/>
      <x:c r="Y100" s="62"/>
      <x:c r="Z100" s="62"/>
      <x:c r="AA100" s="62"/>
      <x:c r="AB100" s="62"/>
      <x:c r="AC100" s="62"/>
      <x:c r="AD100" s="62"/>
      <x:c r="AE100" s="62"/>
      <x:c r="AF100" s="62"/>
      <x:c r="AG100" s="62"/>
      <x:c r="AH100" s="62"/>
      <x:c r="AI100" s="62"/>
      <x:c r="AJ100" s="62"/>
      <x:c r="AK100" s="62"/>
    </x:row>
    <x:row r="101" spans="1:37" ht="11.25" hidden="1" customHeight="1">
      <x:c r="A101" s="57"/>
      <x:c r="B101" s="58">
        <x:f t="shared" si="10"/>
        <x:v>1</x:v>
      </x:c>
      <x:c r="C101" s="60">
        <x:f t="shared" si="11"/>
        <x:v>11</x:v>
      </x:c>
      <x:c r="D101" s="60">
        <x:v>7</x:v>
      </x:c>
      <x:c r="E101" s="60"/>
      <x:c r="F101" s="61"/>
      <x:c r="G101" s="61" t="str">
        <x:f>IFERROR(__xludf.DUMMYFUNCTION("MIN(FILTER(ARRAYFORMULA(ABS($E$40:$E$50-C101)+ABS($F$40:$F$50-D101)),ISBLANK($E$40:$E$50)=FALSE))"),"#N/A")</x:f>
        <x:v>#N/A</x:v>
      </x:c>
      <x:c r="H101" s="62"/>
      <x:c r="I101" s="62"/>
      <x:c r="J101" s="62"/>
      <x:c r="K101" s="62"/>
      <x:c r="L101" s="62"/>
      <x:c r="M101" s="62"/>
      <x:c r="N101" s="62"/>
      <x:c r="O101" s="62"/>
      <x:c r="P101" s="62"/>
      <x:c r="Q101" s="62"/>
      <x:c r="R101" s="62"/>
      <x:c r="S101" s="62"/>
      <x:c r="T101" s="62"/>
      <x:c r="U101" s="62"/>
      <x:c r="V101" s="62"/>
      <x:c r="W101" s="62"/>
      <x:c r="X101" s="62"/>
      <x:c r="Y101" s="62"/>
      <x:c r="Z101" s="62"/>
      <x:c r="AA101" s="62"/>
      <x:c r="AB101" s="62"/>
      <x:c r="AC101" s="62"/>
      <x:c r="AD101" s="62"/>
      <x:c r="AE101" s="62"/>
      <x:c r="AF101" s="62"/>
      <x:c r="AG101" s="62"/>
      <x:c r="AH101" s="62"/>
      <x:c r="AI101" s="62"/>
      <x:c r="AJ101" s="62"/>
      <x:c r="AK101" s="62"/>
    </x:row>
    <x:row r="102" spans="1:37" ht="11.25" hidden="1" customHeight="1">
      <x:c r="A102" s="57"/>
      <x:c r="B102" s="58">
        <x:f t="shared" si="10"/>
        <x:v>1</x:v>
      </x:c>
      <x:c r="C102" s="60">
        <x:f t="shared" si="11"/>
        <x:v>11</x:v>
      </x:c>
      <x:c r="D102" s="60">
        <x:v>8</x:v>
      </x:c>
      <x:c r="E102" s="60"/>
      <x:c r="F102" s="61"/>
      <x:c r="G102" s="61" t="str">
        <x:f>IFERROR(__xludf.DUMMYFUNCTION("MIN(FILTER(ARRAYFORMULA(ABS($E$40:$E$50-C102)+ABS($F$40:$F$50-D102)),ISBLANK($E$40:$E$50)=FALSE))"),"#N/A")</x:f>
        <x:v>#N/A</x:v>
      </x:c>
      <x:c r="H102" s="62"/>
      <x:c r="I102" s="62"/>
      <x:c r="J102" s="62"/>
      <x:c r="K102" s="62"/>
      <x:c r="L102" s="62"/>
      <x:c r="M102" s="62"/>
      <x:c r="N102" s="62"/>
      <x:c r="O102" s="62"/>
      <x:c r="P102" s="62"/>
      <x:c r="Q102" s="62"/>
      <x:c r="R102" s="62"/>
      <x:c r="S102" s="62"/>
      <x:c r="T102" s="62"/>
      <x:c r="U102" s="62"/>
      <x:c r="V102" s="62"/>
      <x:c r="W102" s="62"/>
      <x:c r="X102" s="62"/>
      <x:c r="Y102" s="62"/>
      <x:c r="Z102" s="62"/>
      <x:c r="AA102" s="62"/>
      <x:c r="AB102" s="62"/>
      <x:c r="AC102" s="62"/>
      <x:c r="AD102" s="62"/>
      <x:c r="AE102" s="62"/>
      <x:c r="AF102" s="62"/>
      <x:c r="AG102" s="62"/>
      <x:c r="AH102" s="62"/>
      <x:c r="AI102" s="62"/>
      <x:c r="AJ102" s="62"/>
      <x:c r="AK102" s="62"/>
    </x:row>
    <x:row r="103" spans="1:37" ht="11.25" hidden="1" customHeight="1">
      <x:c r="A103" s="57"/>
      <x:c r="B103" s="58">
        <x:f t="shared" si="10"/>
        <x:v>1</x:v>
      </x:c>
      <x:c r="C103" s="60">
        <x:f t="shared" si="11"/>
        <x:v>11</x:v>
      </x:c>
      <x:c r="D103" s="60">
        <x:v>9</x:v>
      </x:c>
      <x:c r="E103" s="60"/>
      <x:c r="F103" s="61"/>
      <x:c r="G103" s="61" t="str">
        <x:f>IFERROR(__xludf.DUMMYFUNCTION("MIN(FILTER(ARRAYFORMULA(ABS($E$40:$E$50-C103)+ABS($F$40:$F$50-D103)),ISBLANK($E$40:$E$50)=FALSE))"),"#N/A")</x:f>
        <x:v>#N/A</x:v>
      </x:c>
      <x:c r="H103" s="62"/>
      <x:c r="I103" s="62"/>
      <x:c r="J103" s="62"/>
      <x:c r="K103" s="62"/>
      <x:c r="L103" s="62"/>
      <x:c r="M103" s="62"/>
      <x:c r="N103" s="62"/>
      <x:c r="O103" s="62"/>
      <x:c r="P103" s="62"/>
      <x:c r="Q103" s="62"/>
      <x:c r="R103" s="62"/>
      <x:c r="S103" s="62"/>
      <x:c r="T103" s="62"/>
      <x:c r="U103" s="62"/>
      <x:c r="V103" s="62"/>
      <x:c r="W103" s="62"/>
      <x:c r="X103" s="62"/>
      <x:c r="Y103" s="62"/>
      <x:c r="Z103" s="62"/>
      <x:c r="AA103" s="62"/>
      <x:c r="AB103" s="62"/>
      <x:c r="AC103" s="62"/>
      <x:c r="AD103" s="62"/>
      <x:c r="AE103" s="62"/>
      <x:c r="AF103" s="62"/>
      <x:c r="AG103" s="62"/>
      <x:c r="AH103" s="62"/>
      <x:c r="AI103" s="62"/>
      <x:c r="AJ103" s="62"/>
      <x:c r="AK103" s="62"/>
    </x:row>
    <x:row r="104" spans="1:37" ht="11.25" hidden="1" customHeight="1">
      <x:c r="A104" s="57"/>
      <x:c r="B104" s="58">
        <x:f t="shared" si="10"/>
        <x:v>1</x:v>
      </x:c>
      <x:c r="C104" s="60">
        <x:f t="shared" si="11"/>
        <x:v>11</x:v>
      </x:c>
      <x:c r="D104" s="60">
        <x:v>10</x:v>
      </x:c>
      <x:c r="E104" s="60"/>
      <x:c r="F104" s="61"/>
      <x:c r="G104" s="61" t="str">
        <x:f>IFERROR(__xludf.DUMMYFUNCTION("MIN(FILTER(ARRAYFORMULA(ABS($E$40:$E$50-C104)+ABS($F$40:$F$50-D104)),ISBLANK($E$40:$E$50)=FALSE))"),"#N/A")</x:f>
        <x:v>#N/A</x:v>
      </x:c>
      <x:c r="H104" s="62"/>
      <x:c r="I104" s="62"/>
      <x:c r="J104" s="62"/>
      <x:c r="K104" s="62"/>
      <x:c r="L104" s="62"/>
      <x:c r="M104" s="62"/>
      <x:c r="N104" s="62"/>
      <x:c r="O104" s="62"/>
      <x:c r="P104" s="62"/>
      <x:c r="Q104" s="62"/>
      <x:c r="R104" s="62"/>
      <x:c r="S104" s="62"/>
      <x:c r="T104" s="62"/>
      <x:c r="U104" s="62"/>
      <x:c r="V104" s="62"/>
      <x:c r="W104" s="62"/>
      <x:c r="X104" s="62"/>
      <x:c r="Y104" s="62"/>
      <x:c r="Z104" s="62"/>
      <x:c r="AA104" s="62"/>
      <x:c r="AB104" s="62"/>
      <x:c r="AC104" s="62"/>
      <x:c r="AD104" s="62"/>
      <x:c r="AE104" s="62"/>
      <x:c r="AF104" s="62"/>
      <x:c r="AG104" s="62"/>
      <x:c r="AH104" s="62"/>
      <x:c r="AI104" s="62"/>
      <x:c r="AJ104" s="62"/>
      <x:c r="AK104" s="62"/>
    </x:row>
    <x:row r="105" spans="1:37" ht="11.25" hidden="1" customHeight="1">
      <x:c r="A105" s="57"/>
      <x:c r="B105" s="58">
        <x:f t="shared" si="10"/>
        <x:v>1</x:v>
      </x:c>
      <x:c r="C105" s="60">
        <x:f t="shared" si="11"/>
        <x:v>11</x:v>
      </x:c>
      <x:c r="D105" s="60">
        <x:v>11</x:v>
      </x:c>
      <x:c r="E105" s="60"/>
      <x:c r="F105" s="61"/>
      <x:c r="G105" s="61" t="str">
        <x:f>IFERROR(__xludf.DUMMYFUNCTION("MIN(FILTER(ARRAYFORMULA(ABS($E$40:$E$50-C105)+ABS($F$40:$F$50-D105)),ISBLANK($E$40:$E$50)=FALSE))"),"#N/A")</x:f>
        <x:v>#N/A</x:v>
      </x:c>
      <x:c r="H105" s="62"/>
      <x:c r="I105" s="62"/>
      <x:c r="J105" s="62"/>
      <x:c r="K105" s="62"/>
      <x:c r="L105" s="62"/>
      <x:c r="M105" s="62"/>
      <x:c r="N105" s="62"/>
      <x:c r="O105" s="62"/>
      <x:c r="P105" s="62"/>
      <x:c r="Q105" s="62"/>
      <x:c r="R105" s="62"/>
      <x:c r="S105" s="62"/>
      <x:c r="T105" s="62"/>
      <x:c r="U105" s="62"/>
      <x:c r="V105" s="62"/>
      <x:c r="W105" s="62"/>
      <x:c r="X105" s="62"/>
      <x:c r="Y105" s="62"/>
      <x:c r="Z105" s="62"/>
      <x:c r="AA105" s="62"/>
      <x:c r="AB105" s="62"/>
      <x:c r="AC105" s="62"/>
      <x:c r="AD105" s="62"/>
      <x:c r="AE105" s="62"/>
      <x:c r="AF105" s="62"/>
      <x:c r="AG105" s="62"/>
      <x:c r="AH105" s="62"/>
      <x:c r="AI105" s="62"/>
      <x:c r="AJ105" s="62"/>
      <x:c r="AK105" s="62"/>
    </x:row>
  </x:sheetData>
  <x:mergeCells count="119">
    <x:mergeCell ref="B1:AK1"/>
    <x:mergeCell ref="A2:A38"/>
    <x:mergeCell ref="B2:G13"/>
    <x:mergeCell ref="K2:K14"/>
    <x:mergeCell ref="AK2:AK31"/>
    <x:mergeCell ref="M3:M13"/>
    <x:mergeCell ref="Q3:Q13"/>
    <x:mergeCell ref="U3:U13"/>
    <x:mergeCell ref="Y3:Y13"/>
    <x:mergeCell ref="AC3:AC13"/>
    <x:mergeCell ref="AG3:AG13"/>
    <x:mergeCell ref="B14:G15"/>
    <x:mergeCell ref="L14:S14"/>
    <x:mergeCell ref="T14:Y14"/>
    <x:mergeCell ref="Z14:AA14"/>
    <x:mergeCell ref="AB14:AJ14"/>
    <x:mergeCell ref="H15:Q19"/>
    <x:mergeCell ref="T15:AD15"/>
    <x:mergeCell ref="AE15:AJ15"/>
    <x:mergeCell ref="B16:C16"/>
    <x:mergeCell ref="D16:G16"/>
    <x:mergeCell ref="R16:S18"/>
    <x:mergeCell ref="T16:V16"/>
    <x:mergeCell ref="W16:X16"/>
    <x:mergeCell ref="Y16:Y18"/>
    <x:mergeCell ref="Z16:AA18"/>
    <x:mergeCell ref="AB16:AJ18"/>
    <x:mergeCell ref="B17:C17"/>
    <x:mergeCell ref="F17:G17"/>
    <x:mergeCell ref="T17:V17"/>
    <x:mergeCell ref="W17:X17"/>
    <x:mergeCell ref="B18:C18"/>
    <x:mergeCell ref="F18:G18"/>
    <x:mergeCell ref="T18:V18"/>
    <x:mergeCell ref="W18:X18"/>
    <x:mergeCell ref="T19:AJ19"/>
    <x:mergeCell ref="B20:E20"/>
    <x:mergeCell ref="H20:J20"/>
    <x:mergeCell ref="K20:K31"/>
    <x:mergeCell ref="L20:O20"/>
    <x:mergeCell ref="P20:R20"/>
    <x:mergeCell ref="S20:T20"/>
    <x:mergeCell ref="U20:AJ20"/>
    <x:mergeCell ref="B21:E21"/>
    <x:mergeCell ref="H21:J21"/>
    <x:mergeCell ref="L21:O21"/>
    <x:mergeCell ref="P21:R21"/>
    <x:mergeCell ref="S21:T21"/>
    <x:mergeCell ref="U21:AJ21"/>
    <x:mergeCell ref="B22:E22"/>
    <x:mergeCell ref="H22:J22"/>
    <x:mergeCell ref="L22:O22"/>
    <x:mergeCell ref="P22:R22"/>
    <x:mergeCell ref="S22:T22"/>
    <x:mergeCell ref="U22:AJ22"/>
    <x:mergeCell ref="B23:E23"/>
    <x:mergeCell ref="H23:J23"/>
    <x:mergeCell ref="L23:O23"/>
    <x:mergeCell ref="P23:R23"/>
    <x:mergeCell ref="S23:T23"/>
    <x:mergeCell ref="U23:AJ23"/>
    <x:mergeCell ref="B24:E24"/>
    <x:mergeCell ref="H24:J24"/>
    <x:mergeCell ref="L24:O24"/>
    <x:mergeCell ref="P24:R24"/>
    <x:mergeCell ref="S24:T24"/>
    <x:mergeCell ref="U24:AJ24"/>
    <x:mergeCell ref="B25:E25"/>
    <x:mergeCell ref="H25:J25"/>
    <x:mergeCell ref="L25:O25"/>
    <x:mergeCell ref="P25:R25"/>
    <x:mergeCell ref="S25:T25"/>
    <x:mergeCell ref="U25:AJ25"/>
    <x:mergeCell ref="B26:E26"/>
    <x:mergeCell ref="H26:J26"/>
    <x:mergeCell ref="L26:O26"/>
    <x:mergeCell ref="P26:R26"/>
    <x:mergeCell ref="S26:T26"/>
    <x:mergeCell ref="U26:AJ26"/>
    <x:mergeCell ref="B27:E27"/>
    <x:mergeCell ref="H27:J27"/>
    <x:mergeCell ref="L27:O27"/>
    <x:mergeCell ref="P27:R27"/>
    <x:mergeCell ref="S27:T27"/>
    <x:mergeCell ref="U27:AJ27"/>
    <x:mergeCell ref="B28:E28"/>
    <x:mergeCell ref="H28:J28"/>
    <x:mergeCell ref="L28:O28"/>
    <x:mergeCell ref="P28:R28"/>
    <x:mergeCell ref="S28:T28"/>
    <x:mergeCell ref="U28:AJ28"/>
    <x:mergeCell ref="B29:E29"/>
    <x:mergeCell ref="H29:J29"/>
    <x:mergeCell ref="L29:O29"/>
    <x:mergeCell ref="P29:R29"/>
    <x:mergeCell ref="S29:T29"/>
    <x:mergeCell ref="U29:AJ29"/>
    <x:mergeCell ref="L30:AJ30"/>
    <x:mergeCell ref="B31:C31"/>
    <x:mergeCell ref="D31:H31"/>
    <x:mergeCell ref="L31:N37"/>
    <x:mergeCell ref="O31:X37"/>
    <x:mergeCell ref="Y31:Y37"/>
    <x:mergeCell ref="Z31:AA37"/>
    <x:mergeCell ref="AB31:AH37"/>
    <x:mergeCell ref="B32:C32"/>
    <x:mergeCell ref="D32:H32"/>
    <x:mergeCell ref="B33:C33"/>
    <x:mergeCell ref="D33:H33"/>
    <x:mergeCell ref="B34:C34"/>
    <x:mergeCell ref="D34:H34"/>
    <x:mergeCell ref="B35:C35"/>
    <x:mergeCell ref="D35:H35"/>
    <x:mergeCell ref="B36:C36"/>
    <x:mergeCell ref="D36:H36"/>
    <x:mergeCell ref="B37:C37"/>
    <x:mergeCell ref="D37:H37"/>
    <x:mergeCell ref="AI37:AJ37"/>
    <x:mergeCell ref="B38:AI38"/>
  </x:mergeCells>
  <x:conditionalFormatting sqref="U21:U29">
    <x:cfRule type="expression" dxfId="12" priority="1">
      <x:formula>MATCH($R21,$V$16:$V$18,0)</x:formula>
    </x:cfRule>
  </x:conditionalFormatting>
  <x:conditionalFormatting sqref="Q3:Q13">
    <x:cfRule type="expression" dxfId="13" priority="2">
      <x:formula>$T$14="폭력"</x:formula>
    </x:cfRule>
  </x:conditionalFormatting>
  <x:conditionalFormatting sqref="Q3:Q13">
    <x:cfRule type="expression" dxfId="13" priority="3">
      <x:formula>$T$14="정서"</x:formula>
    </x:cfRule>
  </x:conditionalFormatting>
  <x:conditionalFormatting sqref="U3:U13">
    <x:cfRule type="expression" dxfId="13" priority="4">
      <x:formula>$T$14="정서"</x:formula>
    </x:cfRule>
  </x:conditionalFormatting>
  <x:conditionalFormatting sqref="U3:U13">
    <x:cfRule type="expression" dxfId="13" priority="5">
      <x:formula>$T$14="지각"</x:formula>
    </x:cfRule>
  </x:conditionalFormatting>
  <x:conditionalFormatting sqref="Y3:Y13">
    <x:cfRule type="expression" dxfId="13" priority="6">
      <x:formula>$T$14="지각"</x:formula>
    </x:cfRule>
  </x:conditionalFormatting>
  <x:conditionalFormatting sqref="Y3:Y13">
    <x:cfRule type="expression" dxfId="13" priority="7">
      <x:formula>$T$14="기술"</x:formula>
    </x:cfRule>
  </x:conditionalFormatting>
  <x:conditionalFormatting sqref="AC3:AC13">
    <x:cfRule type="expression" dxfId="13" priority="8">
      <x:formula>$T$14="기술"</x:formula>
    </x:cfRule>
  </x:conditionalFormatting>
  <x:conditionalFormatting sqref="AC3:AC13">
    <x:cfRule type="expression" dxfId="13" priority="9">
      <x:formula>$T$14="지식"</x:formula>
    </x:cfRule>
  </x:conditionalFormatting>
  <x:conditionalFormatting sqref="AG3:AG13">
    <x:cfRule type="expression" dxfId="13" priority="10">
      <x:formula>$T$14="괴이"</x:formula>
    </x:cfRule>
  </x:conditionalFormatting>
  <x:conditionalFormatting sqref="AG3:AG13">
    <x:cfRule type="expression" dxfId="13" priority="11">
      <x:formula>$T$14="지식"</x:formula>
    </x:cfRule>
  </x:conditionalFormatting>
  <x:conditionalFormatting sqref="P3:P13 T3:T13 X3:X13 AB3:AB13 AF3:AF13 AJ3:AJ13">
    <x:cfRule type="expression" dxfId="12" priority="12">
      <x:formula>COUNTIF($AB$14,"*"&amp;O3&amp;"*")</x:formula>
    </x:cfRule>
  </x:conditionalFormatting>
  <x:conditionalFormatting sqref="P3:P13 T3:T13 X3:X13 AB3:AB13 AF3:AF13 AJ3:AJ13">
    <x:cfRule type="expression" dxfId="14" priority="13">
      <x:formula>(N3=FALSE)</x:formula>
    </x:cfRule>
  </x:conditionalFormatting>
  <x:conditionalFormatting sqref="N3:N13 R3:R13 V3:V13 Z3:Z13 AD3:AD13 AH3:AH13">
    <x:cfRule type="expression" dxfId="15" priority="14">
      <x:formula>COUNTIF($AB$14,"*"&amp;O3&amp;"*")</x:formula>
    </x:cfRule>
  </x:conditionalFormatting>
  <x:conditionalFormatting sqref="N3:N13 R3:R13 V3:V13 Z3:Z13 AD3:AD13 AH3:AH13">
    <x:cfRule type="expression" dxfId="16" priority="15">
      <x:formula>(N3&lt;&gt;TRUE)</x:formula>
    </x:cfRule>
  </x:conditionalFormatting>
  <x:conditionalFormatting sqref="O3:O13 S3:S13 W3:W13 AA3:AA13 AE3:AE13 AI3:AI13">
    <x:cfRule type="expression" dxfId="12" priority="16">
      <x:formula>COUNTIF($AB$14,"*"&amp;O3&amp;"*")</x:formula>
    </x:cfRule>
  </x:conditionalFormatting>
  <x:conditionalFormatting sqref="O3:O13 S3:S13 W3:W13 AA3:AA13 AE3:AE13 AI3:AI13">
    <x:cfRule type="expression" dxfId="14" priority="17">
      <x:formula>(N3=FALSE)</x:formula>
    </x:cfRule>
  </x:conditionalFormatting>
  <x:conditionalFormatting sqref="AB14:AB14 P21:U29 W21:AA29 AC21:AD29 V22:V29 AB22:AB29 AB31:AD37">
    <x:cfRule type="expression" dxfId="12" priority="18">
      <x:formula>MATCH($S9,$M$21:$M$23,0)</x:formula>
    </x:cfRule>
  </x:conditionalFormatting>
  <x:conditionalFormatting sqref="I3:I14">
    <x:cfRule type="cellIs" dxfId="17" priority="19" operator="equal">
      <x:formula>"FALSE"</x:formula>
    </x:cfRule>
  </x:conditionalFormatting>
  <x:conditionalFormatting sqref="J3:J14 I14:I14">
    <x:cfRule type="cellIs" dxfId="17" priority="20" operator="equal">
      <x:formula>"FALSE"</x:formula>
    </x:cfRule>
  </x:conditionalFormatting>
  <x:conditionalFormatting sqref="M3:M13 Q3:Q13 U3:U13 Y3:Y13 AC3:AC13 AG3:AG13">
    <x:cfRule type="expression" dxfId="14" priority="21">
      <x:formula>TRUE</x:formula>
    </x:cfRule>
  </x:conditionalFormatting>
  <x:dataValidations count="2">
    <x:dataValidation type="list" allowBlank="1" sqref="T14:T14">
      <x:formula1>"폭력,정서,지각,기술,지식,괴이"</x:formula1>
    </x:dataValidation>
    <x:dataValidation type="list" allowBlank="1" sqref="P21:P29">
      <x:formula1>"공격,서포트,장비"</x:formula1>
    </x:dataValidation>
  </x:dataValidation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</x:sheetPr>
  <x:dimension ref="A1:AK105"/>
  <x:sheetViews>
    <x:sheetView showGridLines="0" tabSelected="1" topLeftCell="A4" zoomScaleNormal="100" zoomScaleSheetLayoutView="100" workbookViewId="0">
      <x:selection activeCell="U24" activeCellId="0" sqref="U24:AJ24"/>
    </x:sheetView>
  </x:sheetViews>
  <x:sheetFormatPr defaultColWidth="12.62890625" defaultRowHeight="15.75" customHeight="1"/>
  <x:cols>
    <x:col min="1" max="1" width="1" customWidth="1"/>
    <x:col min="2" max="2" width="4.5" customWidth="1"/>
    <x:col min="3" max="3" width="3.87890625" customWidth="1"/>
    <x:col min="4" max="4" width="14" customWidth="1"/>
    <x:col min="5" max="5" width="7.62890625" customWidth="1"/>
    <x:col min="6" max="7" width="8.12890625" customWidth="1"/>
    <x:col min="8" max="8" width="1" customWidth="1"/>
    <x:col min="9" max="10" width="6.37890625" customWidth="1"/>
    <x:col min="11" max="11" width="1" customWidth="1"/>
    <x:col min="12" max="12" width="4.5" customWidth="1"/>
    <x:col min="13" max="13" width="1" customWidth="1"/>
    <x:col min="14" max="14" width="5.12890625" customWidth="1"/>
    <x:col min="15" max="15" width="8.25" customWidth="1"/>
    <x:col min="16" max="16" width="3.87890625" customWidth="1"/>
    <x:col min="17" max="17" width="1" customWidth="1"/>
    <x:col min="18" max="18" width="5.12890625" customWidth="1"/>
    <x:col min="19" max="19" width="8.25" customWidth="1"/>
    <x:col min="20" max="20" width="3.87890625" customWidth="1"/>
    <x:col min="21" max="21" width="1" customWidth="1"/>
    <x:col min="22" max="22" width="5.12890625" customWidth="1"/>
    <x:col min="23" max="23" width="8.25" customWidth="1"/>
    <x:col min="24" max="24" width="3.87890625" customWidth="1"/>
    <x:col min="25" max="25" width="1" customWidth="1"/>
    <x:col min="26" max="26" width="5.12890625" customWidth="1"/>
    <x:col min="27" max="27" width="8.25" customWidth="1"/>
    <x:col min="28" max="28" width="3.87890625" customWidth="1"/>
    <x:col min="29" max="29" width="1" customWidth="1"/>
    <x:col min="30" max="30" width="5.12890625" customWidth="1"/>
    <x:col min="31" max="31" width="8.25" customWidth="1"/>
    <x:col min="32" max="32" width="3.87890625" customWidth="1"/>
    <x:col min="33" max="33" width="1" customWidth="1"/>
    <x:col min="34" max="34" width="5.12890625" customWidth="1"/>
    <x:col min="35" max="35" width="8.25" customWidth="1"/>
    <x:col min="36" max="36" width="3.87890625" customWidth="1"/>
    <x:col min="37" max="37" width="1" customWidth="1"/>
  </x:cols>
  <x:sheetData>
    <x:row r="1" spans="1:37" ht="5.25" customHeight="1">
      <x:c r="A1" s="1"/>
      <x:c r="B1" s="96"/>
      <x:c r="C1" s="96"/>
      <x:c r="D1" s="96"/>
      <x:c r="E1" s="96"/>
      <x:c r="F1" s="96"/>
      <x:c r="G1" s="96"/>
      <x:c r="H1" s="96"/>
      <x:c r="I1" s="96"/>
      <x:c r="J1" s="96"/>
      <x:c r="K1" s="96"/>
      <x:c r="L1" s="96"/>
      <x:c r="M1" s="96"/>
      <x:c r="N1" s="96"/>
      <x:c r="O1" s="96"/>
      <x:c r="P1" s="96"/>
      <x:c r="Q1" s="96"/>
      <x:c r="R1" s="96"/>
      <x:c r="S1" s="96"/>
      <x:c r="T1" s="96"/>
      <x:c r="U1" s="96"/>
      <x:c r="V1" s="96"/>
      <x:c r="W1" s="96"/>
      <x:c r="X1" s="96"/>
      <x:c r="Y1" s="96"/>
      <x:c r="Z1" s="96"/>
      <x:c r="AA1" s="96"/>
      <x:c r="AB1" s="96"/>
      <x:c r="AC1" s="96"/>
      <x:c r="AD1" s="96"/>
      <x:c r="AE1" s="96"/>
      <x:c r="AF1" s="96"/>
      <x:c r="AG1" s="96"/>
      <x:c r="AH1" s="96"/>
      <x:c r="AI1" s="96"/>
      <x:c r="AJ1" s="96"/>
      <x:c r="AK1" s="96"/>
    </x:row>
    <x:row r="2" spans="1:37" ht="30" customHeight="1">
      <x:c r="A2" s="96"/>
      <x:c r="B2" s="198"/>
      <x:c r="C2" s="98"/>
      <x:c r="D2" s="98"/>
      <x:c r="E2" s="98"/>
      <x:c r="F2" s="98"/>
      <x:c r="G2" s="99"/>
      <x:c r="H2" s="2">
        <x:v>14</x:v>
      </x:c>
      <x:c r="I2" s="64" t="s">
        <x:v>37</x:v>
      </x:c>
      <x:c r="J2" s="65" t="s">
        <x:v>26</x:v>
      </x:c>
      <x:c r="K2" s="105"/>
      <x:c r="L2" s="66"/>
      <x:c r="M2" s="67"/>
      <x:c r="N2" s="68"/>
      <x:c r="O2" s="69" t="s">
        <x:v>5</x:v>
      </x:c>
      <x:c r="P2" s="70"/>
      <x:c r="Q2" s="67"/>
      <x:c r="R2" s="68"/>
      <x:c r="S2" s="69" t="s">
        <x:v>13</x:v>
      </x:c>
      <x:c r="T2" s="70"/>
      <x:c r="U2" s="67"/>
      <x:c r="V2" s="68"/>
      <x:c r="W2" s="69" t="s">
        <x:v>15</x:v>
      </x:c>
      <x:c r="X2" s="70"/>
      <x:c r="Y2" s="67"/>
      <x:c r="Z2" s="68"/>
      <x:c r="AA2" s="69" t="s">
        <x:v>8</x:v>
      </x:c>
      <x:c r="AB2" s="70"/>
      <x:c r="AC2" s="67"/>
      <x:c r="AD2" s="68"/>
      <x:c r="AE2" s="69" t="s">
        <x:v>9</x:v>
      </x:c>
      <x:c r="AF2" s="70"/>
      <x:c r="AG2" s="67"/>
      <x:c r="AH2" s="68"/>
      <x:c r="AI2" s="69" t="s">
        <x:v>22</x:v>
      </x:c>
      <x:c r="AJ2" s="71"/>
      <x:c r="AK2" s="105"/>
    </x:row>
    <x:row r="3" spans="1:37" ht="22.5" customHeight="1">
      <x:c r="A3" s="96"/>
      <x:c r="B3" s="100"/>
      <x:c r="C3" s="198"/>
      <x:c r="D3" s="198"/>
      <x:c r="E3" s="198"/>
      <x:c r="F3" s="198"/>
      <x:c r="G3" s="101"/>
      <x:c r="H3" s="11"/>
      <x:c r="I3" s="72" t="b">
        <x:v>0</x:v>
      </x:c>
      <x:c r="J3" s="73" t="b">
        <x:v>0</x:v>
      </x:c>
      <x:c r="K3" s="105"/>
      <x:c r="L3" s="74">
        <x:v>2</x:v>
      </x:c>
      <x:c r="M3" s="199"/>
      <x:c r="N3" s="75" t="b">
        <x:v>0</x:v>
      </x:c>
      <x:c r="O3" s="76" t="s">
        <x:v>28</x:v>
      </x:c>
      <x:c r="P3" s="77">
        <x:f>IFERROR(__xludf.DUMMYFUNCTION("IFERROR(MAX(MIN(5+G40+IF(REGEXMATCH($AB$14, O3), 2, 0),12),5),12)"),9)</x:f>
        <x:v>9</x:v>
      </x:c>
      <x:c r="Q3" s="199"/>
      <x:c r="R3" s="75" t="b">
        <x:v>0</x:v>
      </x:c>
      <x:c r="S3" s="76" t="s">
        <x:v>29</x:v>
      </x:c>
      <x:c r="T3" s="77">
        <x:f>IFERROR(__xludf.DUMMYFUNCTION("IFERROR(MAX(MIN(5+G51+IF(REGEXMATCH($AB$14, S3), 2, 0),12),5),12)"),7)</x:f>
        <x:v>7</x:v>
      </x:c>
      <x:c r="U3" s="199"/>
      <x:c r="V3" s="75" t="b">
        <x:v>0</x:v>
      </x:c>
      <x:c r="W3" s="76" t="s">
        <x:v>27</x:v>
      </x:c>
      <x:c r="X3" s="77">
        <x:f>IFERROR(__xludf.DUMMYFUNCTION("IFERROR(MAX(MIN(5+G62+IF(REGEXMATCH($AB$14, W3), 2, 0),12),5),12)"),9)</x:f>
        <x:v>9</x:v>
      </x:c>
      <x:c r="Y3" s="199"/>
      <x:c r="Z3" s="75" t="b">
        <x:v>0</x:v>
      </x:c>
      <x:c r="AA3" s="76" t="s">
        <x:v>25</x:v>
      </x:c>
      <x:c r="AB3" s="77">
        <x:f>IFERROR(__xludf.DUMMYFUNCTION("IFERROR(MAX(MIN(5+G73+IF(REGEXMATCH($AB$14, AA3), 2, 0),12),5),12)"),7)</x:f>
        <x:v>7</x:v>
      </x:c>
      <x:c r="AC3" s="199"/>
      <x:c r="AD3" s="75" t="b">
        <x:v>0</x:v>
      </x:c>
      <x:c r="AE3" s="76" t="s">
        <x:v>34</x:v>
      </x:c>
      <x:c r="AF3" s="77">
        <x:f>IFERROR(__xludf.DUMMYFUNCTION("IFERROR(MAX(MIN(5+G84+IF(REGEXMATCH($AB$14, AE3), 2, 0),12),5),12)"),7)</x:f>
        <x:v>7</x:v>
      </x:c>
      <x:c r="AG3" s="199"/>
      <x:c r="AH3" s="75" t="b">
        <x:v>0</x:v>
      </x:c>
      <x:c r="AI3" s="76" t="s">
        <x:v>43</x:v>
      </x:c>
      <x:c r="AJ3" s="78">
        <x:f>IFERROR(__xludf.DUMMYFUNCTION("IFERROR(MAX(MIN(5+G95+IF(REGEXMATCH($AB$14, AI3), 2, 0),12),5),12)"),6)</x:f>
        <x:v>6</x:v>
      </x:c>
      <x:c r="AK3" s="105"/>
    </x:row>
    <x:row r="4" spans="1:37" ht="22.5" customHeight="1">
      <x:c r="A4" s="96"/>
      <x:c r="B4" s="100"/>
      <x:c r="C4" s="198"/>
      <x:c r="D4" s="198"/>
      <x:c r="E4" s="198"/>
      <x:c r="F4" s="198"/>
      <x:c r="G4" s="101"/>
      <x:c r="H4" s="11"/>
      <x:c r="I4" s="72" t="b">
        <x:v>0</x:v>
      </x:c>
      <x:c r="J4" s="73" t="b">
        <x:v>0</x:v>
      </x:c>
      <x:c r="K4" s="105"/>
      <x:c r="L4" s="79">
        <x:v>3</x:v>
      </x:c>
      <x:c r="M4" s="108"/>
      <x:c r="N4" s="80" t="b">
        <x:v>0</x:v>
      </x:c>
      <x:c r="O4" s="81" t="s">
        <x:v>41</x:v>
      </x:c>
      <x:c r="P4" s="82">
        <x:f>IFERROR(__xludf.DUMMYFUNCTION("IFERROR(MAX(MIN(5+G41+IF(REGEXMATCH($AB$14, O4), 2, 0),12),5),12)"),8)</x:f>
        <x:v>8</x:v>
      </x:c>
      <x:c r="Q4" s="108"/>
      <x:c r="R4" s="80" t="b">
        <x:v>0</x:v>
      </x:c>
      <x:c r="S4" s="81" t="s">
        <x:v>42</x:v>
      </x:c>
      <x:c r="T4" s="82">
        <x:f>IFERROR(__xludf.DUMMYFUNCTION("IFERROR(MAX(MIN(5+G52+IF(REGEXMATCH($AB$14, S4), 2, 0),12),5),12)"),6)</x:f>
        <x:v>6</x:v>
      </x:c>
      <x:c r="U4" s="108"/>
      <x:c r="V4" s="80" t="b">
        <x:v>0</x:v>
      </x:c>
      <x:c r="W4" s="81" t="s">
        <x:v>35</x:v>
      </x:c>
      <x:c r="X4" s="82">
        <x:f>IFERROR(__xludf.DUMMYFUNCTION("IFERROR(MAX(MIN(5+G63+IF(REGEXMATCH($AB$14, W4), 2, 0),12),5),12)"),8)</x:f>
        <x:v>8</x:v>
      </x:c>
      <x:c r="Y4" s="108"/>
      <x:c r="Z4" s="80" t="b">
        <x:v>0</x:v>
      </x:c>
      <x:c r="AA4" s="81" t="s">
        <x:v>4</x:v>
      </x:c>
      <x:c r="AB4" s="82">
        <x:f>IFERROR(__xludf.DUMMYFUNCTION("IFERROR(MAX(MIN(5+G74+IF(REGEXMATCH($AB$14, AA4), 2, 0),12),5),12)"),6)</x:f>
        <x:v>6</x:v>
      </x:c>
      <x:c r="AC4" s="108"/>
      <x:c r="AD4" s="80" t="b">
        <x:v>0</x:v>
      </x:c>
      <x:c r="AE4" s="81" t="s">
        <x:v>40</x:v>
      </x:c>
      <x:c r="AF4" s="82">
        <x:f>IFERROR(__xludf.DUMMYFUNCTION("IFERROR(MAX(MIN(5+G85+IF(REGEXMATCH($AB$14, AE4), 2, 0),12),5),12)"),6)</x:f>
        <x:v>6</x:v>
      </x:c>
      <x:c r="AG4" s="108"/>
      <x:c r="AH4" s="80" t="b">
        <x:v>1</x:v>
      </x:c>
      <x:c r="AI4" s="81" t="s">
        <x:v>44</x:v>
      </x:c>
      <x:c r="AJ4" s="83">
        <x:f>IFERROR(__xludf.DUMMYFUNCTION("IFERROR(MAX(MIN(5+G96+IF(REGEXMATCH($AB$14, AI4), 2, 0),12),5),12)"),5)</x:f>
        <x:v>5</x:v>
      </x:c>
      <x:c r="AK4" s="105"/>
    </x:row>
    <x:row r="5" spans="1:37" ht="22.5" customHeight="1">
      <x:c r="A5" s="96"/>
      <x:c r="B5" s="100"/>
      <x:c r="C5" s="198"/>
      <x:c r="D5" s="198"/>
      <x:c r="E5" s="198"/>
      <x:c r="F5" s="198"/>
      <x:c r="G5" s="101"/>
      <x:c r="H5" s="11"/>
      <x:c r="I5" s="72" t="b">
        <x:v>0</x:v>
      </x:c>
      <x:c r="J5" s="73" t="b">
        <x:v>0</x:v>
      </x:c>
      <x:c r="K5" s="105"/>
      <x:c r="L5" s="79">
        <x:v>4</x:v>
      </x:c>
      <x:c r="M5" s="108"/>
      <x:c r="N5" s="80" t="b">
        <x:v>0</x:v>
      </x:c>
      <x:c r="O5" s="81" t="s">
        <x:v>45</x:v>
      </x:c>
      <x:c r="P5" s="82">
        <x:f>IFERROR(__xludf.DUMMYFUNCTION("IFERROR(MAX(MIN(5+G42+IF(REGEXMATCH($AB$14, O5), 2, 0),12),5),12)"),7)</x:f>
        <x:v>7</x:v>
      </x:c>
      <x:c r="Q5" s="108"/>
      <x:c r="R5" s="80" t="b">
        <x:v>1</x:v>
      </x:c>
      <x:c r="S5" s="81" t="s">
        <x:v>36</x:v>
      </x:c>
      <x:c r="T5" s="82">
        <x:f>IFERROR(__xludf.DUMMYFUNCTION("IFERROR(MAX(MIN(5+G53+IF(REGEXMATCH($AB$14, S5), 2, 0),12),5),12)"),5)</x:f>
        <x:v>5</x:v>
      </x:c>
      <x:c r="U5" s="108"/>
      <x:c r="V5" s="80" t="b">
        <x:v>0</x:v>
      </x:c>
      <x:c r="W5" s="81" t="s">
        <x:v>51</x:v>
      </x:c>
      <x:c r="X5" s="82">
        <x:f>IFERROR(__xludf.DUMMYFUNCTION("IFERROR(MAX(MIN(5+G64+IF(REGEXMATCH($AB$14, W5), 2, 0),12),5),12)"),7)</x:f>
        <x:v>7</x:v>
      </x:c>
      <x:c r="Y5" s="108"/>
      <x:c r="Z5" s="80" t="b">
        <x:v>1</x:v>
      </x:c>
      <x:c r="AA5" s="81" t="s">
        <x:v>50</x:v>
      </x:c>
      <x:c r="AB5" s="82">
        <x:f>IFERROR(__xludf.DUMMYFUNCTION("IFERROR(MAX(MIN(5+G75+IF(REGEXMATCH($AB$14, AA5), 2, 0),12),5),12)"),5)</x:f>
        <x:v>5</x:v>
      </x:c>
      <x:c r="AC5" s="108"/>
      <x:c r="AD5" s="80" t="b">
        <x:v>0</x:v>
      </x:c>
      <x:c r="AE5" s="81" t="s">
        <x:v>32</x:v>
      </x:c>
      <x:c r="AF5" s="82">
        <x:f>IFERROR(__xludf.DUMMYFUNCTION("IFERROR(MAX(MIN(5+G86+IF(REGEXMATCH($AB$14, AE5), 2, 0),12),5),12)"),6)</x:f>
        <x:v>6</x:v>
      </x:c>
      <x:c r="AG5" s="108"/>
      <x:c r="AH5" s="80" t="b">
        <x:v>0</x:v>
      </x:c>
      <x:c r="AI5" s="81" t="s">
        <x:v>46</x:v>
      </x:c>
      <x:c r="AJ5" s="83">
        <x:f>IFERROR(__xludf.DUMMYFUNCTION("IFERROR(MAX(MIN(5+G97+IF(REGEXMATCH($AB$14, AI5), 2, 0),12),5),12)"),6)</x:f>
        <x:v>6</x:v>
      </x:c>
      <x:c r="AK5" s="105"/>
    </x:row>
    <x:row r="6" spans="1:37" ht="22.5" customHeight="1">
      <x:c r="A6" s="96"/>
      <x:c r="B6" s="100"/>
      <x:c r="C6" s="198"/>
      <x:c r="D6" s="198"/>
      <x:c r="E6" s="198"/>
      <x:c r="F6" s="198"/>
      <x:c r="G6" s="101"/>
      <x:c r="H6" s="11"/>
      <x:c r="I6" s="72" t="b">
        <x:v>0</x:v>
      </x:c>
      <x:c r="J6" s="73" t="b">
        <x:v>0</x:v>
      </x:c>
      <x:c r="K6" s="105"/>
      <x:c r="L6" s="79">
        <x:v>5</x:v>
      </x:c>
      <x:c r="M6" s="108"/>
      <x:c r="N6" s="80" t="b">
        <x:v>0</x:v>
      </x:c>
      <x:c r="O6" s="81" t="s">
        <x:v>47</x:v>
      </x:c>
      <x:c r="P6" s="82">
        <x:f>IFERROR(__xludf.DUMMYFUNCTION("IFERROR(MAX(MIN(5+G43+IF(REGEXMATCH($AB$14, O6), 2, 0),12),5),12)"),8)</x:f>
        <x:v>8</x:v>
      </x:c>
      <x:c r="Q6" s="108"/>
      <x:c r="R6" s="80" t="b">
        <x:v>0</x:v>
      </x:c>
      <x:c r="S6" s="81" t="s">
        <x:v>3</x:v>
      </x:c>
      <x:c r="T6" s="82">
        <x:f>IFERROR(__xludf.DUMMYFUNCTION("IFERROR(MAX(MIN(5+G54+IF(REGEXMATCH($AB$14, S6), 2, 0),12),5),12)"),6)</x:f>
        <x:v>6</x:v>
      </x:c>
      <x:c r="U6" s="108"/>
      <x:c r="V6" s="80" t="b">
        <x:v>0</x:v>
      </x:c>
      <x:c r="W6" s="81" t="s">
        <x:v>33</x:v>
      </x:c>
      <x:c r="X6" s="82">
        <x:f>IFERROR(__xludf.DUMMYFUNCTION("IFERROR(MAX(MIN(5+G65+IF(REGEXMATCH($AB$14, W6), 2, 0),12),5),12)"),8)</x:f>
        <x:v>8</x:v>
      </x:c>
      <x:c r="Y6" s="108"/>
      <x:c r="Z6" s="80" t="b">
        <x:v>0</x:v>
      </x:c>
      <x:c r="AA6" s="81" t="s">
        <x:v>30</x:v>
      </x:c>
      <x:c r="AB6" s="82">
        <x:f>IFERROR(__xludf.DUMMYFUNCTION("IFERROR(MAX(MIN(5+G76+IF(REGEXMATCH($AB$14, AA6), 2, 0),12),5),12)"),6)</x:f>
        <x:v>6</x:v>
      </x:c>
      <x:c r="AC6" s="108"/>
      <x:c r="AD6" s="80" t="b">
        <x:v>0</x:v>
      </x:c>
      <x:c r="AE6" s="81" t="s">
        <x:v>31</x:v>
      </x:c>
      <x:c r="AF6" s="82">
        <x:f>IFERROR(__xludf.DUMMYFUNCTION("IFERROR(MAX(MIN(5+G87+IF(REGEXMATCH($AB$14, AE6), 2, 0),12),5),12)"),7)</x:f>
        <x:v>7</x:v>
      </x:c>
      <x:c r="AG6" s="108"/>
      <x:c r="AH6" s="80" t="b">
        <x:v>0</x:v>
      </x:c>
      <x:c r="AI6" s="81" t="s">
        <x:v>38</x:v>
      </x:c>
      <x:c r="AJ6" s="83">
        <x:f>IFERROR(__xludf.DUMMYFUNCTION("IFERROR(MAX(MIN(5+G98+IF(REGEXMATCH($AB$14, AI6), 2, 0),12),5),12)"),7)</x:f>
        <x:v>7</x:v>
      </x:c>
      <x:c r="AK6" s="105"/>
    </x:row>
    <x:row r="7" spans="1:37" ht="22.5" customHeight="1">
      <x:c r="A7" s="96"/>
      <x:c r="B7" s="100"/>
      <x:c r="C7" s="198"/>
      <x:c r="D7" s="198"/>
      <x:c r="E7" s="198"/>
      <x:c r="F7" s="198"/>
      <x:c r="G7" s="101"/>
      <x:c r="H7" s="11"/>
      <x:c r="I7" s="72" t="b">
        <x:v>0</x:v>
      </x:c>
      <x:c r="J7" s="73" t="b">
        <x:v>0</x:v>
      </x:c>
      <x:c r="K7" s="105"/>
      <x:c r="L7" s="79">
        <x:v>6</x:v>
      </x:c>
      <x:c r="M7" s="108"/>
      <x:c r="N7" s="80" t="b">
        <x:v>0</x:v>
      </x:c>
      <x:c r="O7" s="81" t="s">
        <x:v>39</x:v>
      </x:c>
      <x:c r="P7" s="82">
        <x:f>IFERROR(__xludf.DUMMYFUNCTION("IFERROR(MAX(MIN(5+G44+IF(REGEXMATCH($AB$14, O7), 2, 0),12),5),12)"),9)</x:f>
        <x:v>9</x:v>
      </x:c>
      <x:c r="Q7" s="108"/>
      <x:c r="R7" s="80" t="b">
        <x:v>0</x:v>
      </x:c>
      <x:c r="S7" s="81" t="s">
        <x:v>70</x:v>
      </x:c>
      <x:c r="T7" s="82">
        <x:f>IFERROR(__xludf.DUMMYFUNCTION("IFERROR(MAX(MIN(5+G55+IF(REGEXMATCH($AB$14, S7), 2, 0),12),5),12)"),7)</x:f>
        <x:v>7</x:v>
      </x:c>
      <x:c r="U7" s="108"/>
      <x:c r="V7" s="80" t="b">
        <x:v>0</x:v>
      </x:c>
      <x:c r="W7" s="81" t="s">
        <x:v>76</x:v>
      </x:c>
      <x:c r="X7" s="82">
        <x:f>IFERROR(__xludf.DUMMYFUNCTION("IFERROR(MAX(MIN(5+G66+IF(REGEXMATCH($AB$14, W7), 2, 0),12),5),12)"),8)</x:f>
        <x:v>8</x:v>
      </x:c>
      <x:c r="Y7" s="108"/>
      <x:c r="Z7" s="80" t="b">
        <x:v>0</x:v>
      </x:c>
      <x:c r="AA7" s="81" t="s">
        <x:v>79</x:v>
      </x:c>
      <x:c r="AB7" s="82">
        <x:f>IFERROR(__xludf.DUMMYFUNCTION("IFERROR(MAX(MIN(5+G77+IF(REGEXMATCH($AB$14, AA7), 2, 0),12),5),12)"),7)</x:f>
        <x:v>7</x:v>
      </x:c>
      <x:c r="AC7" s="108"/>
      <x:c r="AD7" s="80" t="b">
        <x:v>0</x:v>
      </x:c>
      <x:c r="AE7" s="81" t="s">
        <x:v>49</x:v>
      </x:c>
      <x:c r="AF7" s="82">
        <x:f>IFERROR(__xludf.DUMMYFUNCTION("IFERROR(MAX(MIN(5+G88+IF(REGEXMATCH($AB$14, AE7), 2, 0),12),5),12)"),8)</x:f>
        <x:v>8</x:v>
      </x:c>
      <x:c r="AG7" s="108"/>
      <x:c r="AH7" s="80" t="b">
        <x:v>0</x:v>
      </x:c>
      <x:c r="AI7" s="81" t="s">
        <x:v>77</x:v>
      </x:c>
      <x:c r="AJ7" s="83">
        <x:f>IFERROR(__xludf.DUMMYFUNCTION("IFERROR(MAX(MIN(5+G99+IF(REGEXMATCH($AB$14, AI7), 2, 0),12),5),12)"),8)</x:f>
        <x:v>8</x:v>
      </x:c>
      <x:c r="AK7" s="105"/>
    </x:row>
    <x:row r="8" spans="1:37" ht="22.5" customHeight="1">
      <x:c r="A8" s="96"/>
      <x:c r="B8" s="100"/>
      <x:c r="C8" s="198"/>
      <x:c r="D8" s="198"/>
      <x:c r="E8" s="198"/>
      <x:c r="F8" s="198"/>
      <x:c r="G8" s="101"/>
      <x:c r="H8" s="11"/>
      <x:c r="I8" s="72" t="b">
        <x:v>1</x:v>
      </x:c>
      <x:c r="J8" s="73" t="b">
        <x:v>0</x:v>
      </x:c>
      <x:c r="K8" s="105"/>
      <x:c r="L8" s="79">
        <x:v>7</x:v>
      </x:c>
      <x:c r="M8" s="108"/>
      <x:c r="N8" s="80" t="b">
        <x:v>0</x:v>
      </x:c>
      <x:c r="O8" s="81" t="s">
        <x:v>71</x:v>
      </x:c>
      <x:c r="P8" s="82">
        <x:f>IFERROR(__xludf.DUMMYFUNCTION("IFERROR(MAX(MIN(5+G45+IF(REGEXMATCH($AB$14, O8), 2, 0),12),5),12)"),9)</x:f>
        <x:v>9</x:v>
      </x:c>
      <x:c r="Q8" s="108"/>
      <x:c r="R8" s="80" t="b">
        <x:v>0</x:v>
      </x:c>
      <x:c r="S8" s="81" t="s">
        <x:v>73</x:v>
      </x:c>
      <x:c r="T8" s="82">
        <x:f>IFERROR(__xludf.DUMMYFUNCTION("IFERROR(MAX(MIN(5+G56+IF(REGEXMATCH($AB$14, S8), 2, 0),12),5),12)"),8)</x:f>
        <x:v>8</x:v>
      </x:c>
      <x:c r="U8" s="108"/>
      <x:c r="V8" s="80" t="b">
        <x:v>0</x:v>
      </x:c>
      <x:c r="W8" s="81" t="s">
        <x:v>67</x:v>
      </x:c>
      <x:c r="X8" s="82">
        <x:f>IFERROR(__xludf.DUMMYFUNCTION("IFERROR(MAX(MIN(5+G67+IF(REGEXMATCH($AB$14, W8), 2, 0),12),5),12)"),7)</x:f>
        <x:v>7</x:v>
      </x:c>
      <x:c r="Y8" s="108"/>
      <x:c r="Z8" s="80" t="b">
        <x:v>0</x:v>
      </x:c>
      <x:c r="AA8" s="81" t="s">
        <x:v>68</x:v>
      </x:c>
      <x:c r="AB8" s="82">
        <x:f>IFERROR(__xludf.DUMMYFUNCTION("IFERROR(MAX(MIN(5+G78+IF(REGEXMATCH($AB$14, AA8), 2, 0),12),5),12)"),8)</x:f>
        <x:v>8</x:v>
      </x:c>
      <x:c r="AC8" s="108"/>
      <x:c r="AD8" s="80" t="b">
        <x:v>0</x:v>
      </x:c>
      <x:c r="AE8" s="81" t="s">
        <x:v>60</x:v>
      </x:c>
      <x:c r="AF8" s="82">
        <x:f>IFERROR(__xludf.DUMMYFUNCTION("IFERROR(MAX(MIN(5+G89+IF(REGEXMATCH($AB$14, AE8), 2, 0),12),5),12)"),7)</x:f>
        <x:v>7</x:v>
      </x:c>
      <x:c r="AG8" s="108"/>
      <x:c r="AH8" s="80" t="b">
        <x:v>0</x:v>
      </x:c>
      <x:c r="AI8" s="81" t="s">
        <x:v>65</x:v>
      </x:c>
      <x:c r="AJ8" s="83">
        <x:f>IFERROR(__xludf.DUMMYFUNCTION("IFERROR(MAX(MIN(5+G100+IF(REGEXMATCH($AB$14, AI8), 2, 0),12),5),12)"),8)</x:f>
        <x:v>8</x:v>
      </x:c>
      <x:c r="AK8" s="105"/>
    </x:row>
    <x:row r="9" spans="1:37" ht="22.5" customHeight="1">
      <x:c r="A9" s="96"/>
      <x:c r="B9" s="100"/>
      <x:c r="C9" s="198"/>
      <x:c r="D9" s="198"/>
      <x:c r="E9" s="198"/>
      <x:c r="F9" s="198"/>
      <x:c r="G9" s="101"/>
      <x:c r="H9" s="11"/>
      <x:c r="I9" s="72" t="b">
        <x:v>1</x:v>
      </x:c>
      <x:c r="J9" s="73" t="b">
        <x:v>1</x:v>
      </x:c>
      <x:c r="K9" s="105"/>
      <x:c r="L9" s="79">
        <x:v>8</x:v>
      </x:c>
      <x:c r="M9" s="108"/>
      <x:c r="N9" s="80" t="b">
        <x:v>0</x:v>
      </x:c>
      <x:c r="O9" s="81" t="s">
        <x:v>62</x:v>
      </x:c>
      <x:c r="P9" s="82">
        <x:f>IFERROR(__xludf.DUMMYFUNCTION("IFERROR(MAX(MIN(5+G46+IF(REGEXMATCH($AB$14, O9), 2, 0),12),5),12)"),8)</x:f>
        <x:v>8</x:v>
      </x:c>
      <x:c r="Q9" s="108"/>
      <x:c r="R9" s="80" t="b">
        <x:v>0</x:v>
      </x:c>
      <x:c r="S9" s="81" t="s">
        <x:v>74</x:v>
      </x:c>
      <x:c r="T9" s="82">
        <x:f>IFERROR(__xludf.DUMMYFUNCTION("IFERROR(MAX(MIN(5+G57+IF(REGEXMATCH($AB$14, S9), 2, 0),12),5),12)"),8)</x:f>
        <x:v>8</x:v>
      </x:c>
      <x:c r="U9" s="108"/>
      <x:c r="V9" s="80" t="b">
        <x:v>0</x:v>
      </x:c>
      <x:c r="W9" s="81" t="s">
        <x:v>69</x:v>
      </x:c>
      <x:c r="X9" s="82">
        <x:f>IFERROR(__xludf.DUMMYFUNCTION("IFERROR(MAX(MIN(5+G68+IF(REGEXMATCH($AB$14, W9), 2, 0),12),5),12)"),6)</x:f>
        <x:v>6</x:v>
      </x:c>
      <x:c r="Y9" s="108"/>
      <x:c r="Z9" s="80" t="b">
        <x:v>0</x:v>
      </x:c>
      <x:c r="AA9" s="81" t="s">
        <x:v>58</x:v>
      </x:c>
      <x:c r="AB9" s="82">
        <x:f>IFERROR(__xludf.DUMMYFUNCTION("IFERROR(MAX(MIN(5+G79+IF(REGEXMATCH($AB$14, AA9), 2, 0),12),5),12)"),7)</x:f>
        <x:v>7</x:v>
      </x:c>
      <x:c r="AC9" s="108"/>
      <x:c r="AD9" s="80" t="b">
        <x:v>0</x:v>
      </x:c>
      <x:c r="AE9" s="81" t="s">
        <x:v>59</x:v>
      </x:c>
      <x:c r="AF9" s="82">
        <x:f>IFERROR(__xludf.DUMMYFUNCTION("IFERROR(MAX(MIN(5+G90+IF(REGEXMATCH($AB$14, AE9), 2, 0),12),5),12)"),6)</x:f>
        <x:v>6</x:v>
      </x:c>
      <x:c r="AG9" s="108"/>
      <x:c r="AH9" s="80" t="b">
        <x:v>0</x:v>
      </x:c>
      <x:c r="AI9" s="81" t="s">
        <x:v>52</x:v>
      </x:c>
      <x:c r="AJ9" s="83">
        <x:f>IFERROR(__xludf.DUMMYFUNCTION("IFERROR(MAX(MIN(5+G101+IF(REGEXMATCH($AB$14, AI9), 2, 0),12),5),12)"),7)</x:f>
        <x:v>7</x:v>
      </x:c>
      <x:c r="AK9" s="105"/>
    </x:row>
    <x:row r="10" spans="1:37" ht="22.5" customHeight="1">
      <x:c r="A10" s="96"/>
      <x:c r="B10" s="100"/>
      <x:c r="C10" s="198"/>
      <x:c r="D10" s="198"/>
      <x:c r="E10" s="198"/>
      <x:c r="F10" s="198"/>
      <x:c r="G10" s="101"/>
      <x:c r="H10" s="11"/>
      <x:c r="I10" s="72" t="b">
        <x:v>1</x:v>
      </x:c>
      <x:c r="J10" s="73" t="b">
        <x:v>1</x:v>
      </x:c>
      <x:c r="K10" s="105"/>
      <x:c r="L10" s="79">
        <x:v>9</x:v>
      </x:c>
      <x:c r="M10" s="108"/>
      <x:c r="N10" s="84" t="b">
        <x:v>0</x:v>
      </x:c>
      <x:c r="O10" s="81" t="s">
        <x:v>54</x:v>
      </x:c>
      <x:c r="P10" s="82">
        <x:f>IFERROR(__xludf.DUMMYFUNCTION("IFERROR(MAX(MIN(5+G47+IF(REGEXMATCH($AB$14, O10), 2, 0),12),5),12)"),7)</x:f>
        <x:v>7</x:v>
      </x:c>
      <x:c r="Q10" s="108"/>
      <x:c r="R10" s="84" t="b">
        <x:v>0</x:v>
      </x:c>
      <x:c r="S10" s="81" t="s">
        <x:v>48</x:v>
      </x:c>
      <x:c r="T10" s="82">
        <x:f>IFERROR(__xludf.DUMMYFUNCTION("IFERROR(MAX(MIN(5+G58+IF(REGEXMATCH($AB$14, S10), 2, 0),12),5),12)"),7)</x:f>
        <x:v>7</x:v>
      </x:c>
      <x:c r="U10" s="108"/>
      <x:c r="V10" s="80" t="b">
        <x:v>1</x:v>
      </x:c>
      <x:c r="W10" s="81" t="s">
        <x:v>88</x:v>
      </x:c>
      <x:c r="X10" s="82">
        <x:f>IFERROR(__xludf.DUMMYFUNCTION("IFERROR(MAX(MIN(5+G69+IF(REGEXMATCH($AB$14, W10), 2, 0),12),5),12)"),5)</x:f>
        <x:v>5</x:v>
      </x:c>
      <x:c r="Y10" s="108"/>
      <x:c r="Z10" s="80" t="b">
        <x:v>0</x:v>
      </x:c>
      <x:c r="AA10" s="81" t="s">
        <x:v>72</x:v>
      </x:c>
      <x:c r="AB10" s="82">
        <x:f>IFERROR(__xludf.DUMMYFUNCTION("IFERROR(MAX(MIN(5+G80+IF(REGEXMATCH($AB$14, AA10), 2, 0),12),5),12)"),6)</x:f>
        <x:v>6</x:v>
      </x:c>
      <x:c r="AC10" s="108"/>
      <x:c r="AD10" s="80" t="b">
        <x:v>1</x:v>
      </x:c>
      <x:c r="AE10" s="81" t="s">
        <x:v>99</x:v>
      </x:c>
      <x:c r="AF10" s="82">
        <x:f>IFERROR(__xludf.DUMMYFUNCTION("IFERROR(MAX(MIN(5+G91+IF(REGEXMATCH($AB$14, AE10), 2, 0),12),5),12)"),5)</x:f>
        <x:v>5</x:v>
      </x:c>
      <x:c r="AG10" s="108"/>
      <x:c r="AH10" s="80" t="b">
        <x:v>0</x:v>
      </x:c>
      <x:c r="AI10" s="81" t="s">
        <x:v>61</x:v>
      </x:c>
      <x:c r="AJ10" s="83">
        <x:f>IFERROR(__xludf.DUMMYFUNCTION("IFERROR(MAX(MIN(5+G102+IF(REGEXMATCH($AB$14, AI10), 2, 0),12),5),12)"),6)</x:f>
        <x:v>6</x:v>
      </x:c>
      <x:c r="AK10" s="105"/>
    </x:row>
    <x:row r="11" spans="1:37" ht="22.5" customHeight="1">
      <x:c r="A11" s="96"/>
      <x:c r="B11" s="100"/>
      <x:c r="C11" s="198"/>
      <x:c r="D11" s="198"/>
      <x:c r="E11" s="198"/>
      <x:c r="F11" s="198"/>
      <x:c r="G11" s="101"/>
      <x:c r="H11" s="11"/>
      <x:c r="I11" s="72" t="b">
        <x:v>1</x:v>
      </x:c>
      <x:c r="J11" s="73" t="b">
        <x:v>1</x:v>
      </x:c>
      <x:c r="K11" s="105"/>
      <x:c r="L11" s="79">
        <x:v>10</x:v>
      </x:c>
      <x:c r="M11" s="108"/>
      <x:c r="N11" s="80" t="b">
        <x:v>0</x:v>
      </x:c>
      <x:c r="O11" s="81" t="s">
        <x:v>64</x:v>
      </x:c>
      <x:c r="P11" s="82">
        <x:f>IFERROR(__xludf.DUMMYFUNCTION("IFERROR(MAX(MIN(5+G48+IF(REGEXMATCH($AB$14, O11), 2, 0),12),5),12)"),6)</x:f>
        <x:v>6</x:v>
      </x:c>
      <x:c r="Q11" s="108"/>
      <x:c r="R11" s="80" t="b">
        <x:v>0</x:v>
      </x:c>
      <x:c r="S11" s="81" t="s">
        <x:v>56</x:v>
      </x:c>
      <x:c r="T11" s="82">
        <x:f>IFERROR(__xludf.DUMMYFUNCTION("IFERROR(MAX(MIN(5+G59+IF(REGEXMATCH($AB$14, S11), 2, 0),12),5),12)"),8)</x:f>
        <x:v>8</x:v>
      </x:c>
      <x:c r="U11" s="108"/>
      <x:c r="V11" s="80" t="b">
        <x:v>0</x:v>
      </x:c>
      <x:c r="W11" s="81" t="s">
        <x:v>78</x:v>
      </x:c>
      <x:c r="X11" s="82">
        <x:f>IFERROR(__xludf.DUMMYFUNCTION("IFERROR(MAX(MIN(5+G70+IF(REGEXMATCH($AB$14, W11), 2, 0),12),5),12)"),6)</x:f>
        <x:v>6</x:v>
      </x:c>
      <x:c r="Y11" s="108"/>
      <x:c r="Z11" s="80" t="b">
        <x:v>0</x:v>
      </x:c>
      <x:c r="AA11" s="81" t="s">
        <x:v>55</x:v>
      </x:c>
      <x:c r="AB11" s="82">
        <x:f>IFERROR(__xludf.DUMMYFUNCTION("IFERROR(MAX(MIN(5+G81+IF(REGEXMATCH($AB$14, AA11), 2, 0),12),5),12)"),7)</x:f>
        <x:v>7</x:v>
      </x:c>
      <x:c r="AC11" s="108"/>
      <x:c r="AD11" s="80" t="b">
        <x:v>0</x:v>
      </x:c>
      <x:c r="AE11" s="81" t="s">
        <x:v>53</x:v>
      </x:c>
      <x:c r="AF11" s="82">
        <x:f>IFERROR(__xludf.DUMMYFUNCTION("IFERROR(MAX(MIN(5+G92+IF(REGEXMATCH($AB$14, AE11), 2, 0),12),5),12)"),6)</x:f>
        <x:v>6</x:v>
      </x:c>
      <x:c r="AG11" s="108"/>
      <x:c r="AH11" s="80" t="b">
        <x:v>0</x:v>
      </x:c>
      <x:c r="AI11" s="81" t="s">
        <x:v>75</x:v>
      </x:c>
      <x:c r="AJ11" s="83">
        <x:f>IFERROR(__xludf.DUMMYFUNCTION("IFERROR(MAX(MIN(5+G103+IF(REGEXMATCH($AB$14, AI11), 2, 0),12),5),12)"),7)</x:f>
        <x:v>7</x:v>
      </x:c>
      <x:c r="AK11" s="105"/>
    </x:row>
    <x:row r="12" spans="1:37" ht="22.5" customHeight="1">
      <x:c r="A12" s="96"/>
      <x:c r="B12" s="100"/>
      <x:c r="C12" s="198"/>
      <x:c r="D12" s="198"/>
      <x:c r="E12" s="198"/>
      <x:c r="F12" s="198"/>
      <x:c r="G12" s="101"/>
      <x:c r="H12" s="11"/>
      <x:c r="I12" s="72" t="b">
        <x:v>1</x:v>
      </x:c>
      <x:c r="J12" s="73" t="b">
        <x:v>1</x:v>
      </x:c>
      <x:c r="K12" s="105"/>
      <x:c r="L12" s="79">
        <x:v>11</x:v>
      </x:c>
      <x:c r="M12" s="108"/>
      <x:c r="N12" s="80" t="b">
        <x:v>1</x:v>
      </x:c>
      <x:c r="O12" s="81" t="s">
        <x:v>66</x:v>
      </x:c>
      <x:c r="P12" s="82">
        <x:f>IFERROR(__xludf.DUMMYFUNCTION("IFERROR(MAX(MIN(5+G49+IF(REGEXMATCH($AB$14, O12), 2, 0),12),5),12)"),5)</x:f>
        <x:v>5</x:v>
      </x:c>
      <x:c r="Q12" s="108"/>
      <x:c r="R12" s="80" t="b">
        <x:v>0</x:v>
      </x:c>
      <x:c r="S12" s="81" t="s">
        <x:v>57</x:v>
      </x:c>
      <x:c r="T12" s="82">
        <x:f>IFERROR(__xludf.DUMMYFUNCTION("IFERROR(MAX(MIN(5+G60+IF(REGEXMATCH($AB$14, S12), 2, 0),12),5),12)"),7)</x:f>
        <x:v>7</x:v>
      </x:c>
      <x:c r="U12" s="108"/>
      <x:c r="V12" s="80" t="b">
        <x:v>0</x:v>
      </x:c>
      <x:c r="W12" s="81" t="s">
        <x:v>63</x:v>
      </x:c>
      <x:c r="X12" s="82">
        <x:f>IFERROR(__xludf.DUMMYFUNCTION("IFERROR(MAX(MIN(5+G71+IF(REGEXMATCH($AB$14, W12), 2, 0),12),5),12)"),7)</x:f>
        <x:v>7</x:v>
      </x:c>
      <x:c r="Y12" s="108"/>
      <x:c r="Z12" s="84" t="b">
        <x:v>0</x:v>
      </x:c>
      <x:c r="AA12" s="81" t="s">
        <x:v>109</x:v>
      </x:c>
      <x:c r="AB12" s="82">
        <x:f>IFERROR(__xludf.DUMMYFUNCTION("IFERROR(MAX(MIN(5+G82+IF(REGEXMATCH($AB$14, AA12), 2, 0),12),5),12)"),8)</x:f>
        <x:v>8</x:v>
      </x:c>
      <x:c r="AC12" s="108"/>
      <x:c r="AD12" s="80" t="b">
        <x:v>0</x:v>
      </x:c>
      <x:c r="AE12" s="81" t="s">
        <x:v>105</x:v>
      </x:c>
      <x:c r="AF12" s="82">
        <x:f>IFERROR(__xludf.DUMMYFUNCTION("IFERROR(MAX(MIN(5+G93+IF(REGEXMATCH($AB$14, AE12), 2, 0),12),5),12)"),7)</x:f>
        <x:v>7</x:v>
      </x:c>
      <x:c r="AG12" s="108"/>
      <x:c r="AH12" s="80" t="b">
        <x:v>0</x:v>
      </x:c>
      <x:c r="AI12" s="81" t="s">
        <x:v>104</x:v>
      </x:c>
      <x:c r="AJ12" s="83">
        <x:f>IFERROR(__xludf.DUMMYFUNCTION("IFERROR(MAX(MIN(5+G104+IF(REGEXMATCH($AB$14, AI12), 2, 0),12),5),12)"),8)</x:f>
        <x:v>8</x:v>
      </x:c>
      <x:c r="AK12" s="105"/>
    </x:row>
    <x:row r="13" spans="1:37" ht="22.5" customHeight="1">
      <x:c r="A13" s="96"/>
      <x:c r="B13" s="102"/>
      <x:c r="C13" s="103"/>
      <x:c r="D13" s="103"/>
      <x:c r="E13" s="103"/>
      <x:c r="F13" s="103"/>
      <x:c r="G13" s="104"/>
      <x:c r="H13" s="11"/>
      <x:c r="I13" s="72" t="b">
        <x:v>1</x:v>
      </x:c>
      <x:c r="J13" s="73" t="b">
        <x:v>1</x:v>
      </x:c>
      <x:c r="K13" s="105"/>
      <x:c r="L13" s="79">
        <x:v>12</x:v>
      </x:c>
      <x:c r="M13" s="109"/>
      <x:c r="N13" s="85" t="b">
        <x:v>0</x:v>
      </x:c>
      <x:c r="O13" s="86" t="s">
        <x:v>111</x:v>
      </x:c>
      <x:c r="P13" s="87">
        <x:f>IFERROR(__xludf.DUMMYFUNCTION("IFERROR(MAX(MIN(5+G50+IF(REGEXMATCH($AB$14, O13), 2, 0),12),5),12)"),6)</x:f>
        <x:v>6</x:v>
      </x:c>
      <x:c r="Q13" s="109"/>
      <x:c r="R13" s="85" t="b">
        <x:v>0</x:v>
      </x:c>
      <x:c r="S13" s="86" t="s">
        <x:v>81</x:v>
      </x:c>
      <x:c r="T13" s="82">
        <x:f>IFERROR(__xludf.DUMMYFUNCTION("IFERROR(MAX(MIN(5+G61+IF(REGEXMATCH($AB$14, S13), 2, 0),12),5),12)"),8)</x:f>
        <x:v>8</x:v>
      </x:c>
      <x:c r="U13" s="111"/>
      <x:c r="V13" s="84" t="b">
        <x:v>0</x:v>
      </x:c>
      <x:c r="W13" s="81" t="s">
        <x:v>80</x:v>
      </x:c>
      <x:c r="X13" s="82">
        <x:f>IFERROR(__xludf.DUMMYFUNCTION("IFERROR(MAX(MIN(5+G72+IF(REGEXMATCH($AB$14, W13), 2, 0),12),5),12)"),10)</x:f>
        <x:v>10</x:v>
      </x:c>
      <x:c r="Y13" s="111"/>
      <x:c r="Z13" s="80" t="b">
        <x:v>0</x:v>
      </x:c>
      <x:c r="AA13" s="81" t="s">
        <x:v>100</x:v>
      </x:c>
      <x:c r="AB13" s="82">
        <x:f>IFERROR(__xludf.DUMMYFUNCTION("IFERROR(MAX(MIN(5+G83+IF(REGEXMATCH($AB$14, AA13), 2, 0),12),5),12)"),9)</x:f>
        <x:v>9</x:v>
      </x:c>
      <x:c r="AC13" s="111"/>
      <x:c r="AD13" s="80" t="b">
        <x:v>0</x:v>
      </x:c>
      <x:c r="AE13" s="81" t="s">
        <x:v>108</x:v>
      </x:c>
      <x:c r="AF13" s="82">
        <x:f>IFERROR(__xludf.DUMMYFUNCTION("IFERROR(MAX(MIN(5+G94+IF(REGEXMATCH($AB$14, AE13), 2, 0),12),5),12)"),8)</x:f>
        <x:v>8</x:v>
      </x:c>
      <x:c r="AG13" s="111"/>
      <x:c r="AH13" s="80" t="b">
        <x:v>0</x:v>
      </x:c>
      <x:c r="AI13" s="81" t="s">
        <x:v>101</x:v>
      </x:c>
      <x:c r="AJ13" s="83">
        <x:f>IFERROR(__xludf.DUMMYFUNCTION("IFERROR(MAX(MIN(5+G105+IF(REGEXMATCH($AB$14, AI13), 2, 0),12),5),12)"),9)</x:f>
        <x:v>9</x:v>
      </x:c>
      <x:c r="AK13" s="105"/>
    </x:row>
    <x:row r="14" spans="1:37" ht="22.5" customHeight="1">
      <x:c r="A14" s="96"/>
      <x:c r="B14" s="112" t="s">
        <x:v>14</x:v>
      </x:c>
      <x:c r="C14" s="112"/>
      <x:c r="D14" s="112"/>
      <x:c r="E14" s="112"/>
      <x:c r="F14" s="112"/>
      <x:c r="G14" s="113"/>
      <x:c r="H14" s="11"/>
      <x:c r="I14" s="88">
        <x:f t="shared" ref="I14:J14" si="0">COUNTIF(I3:I13,TRUE)</x:f>
        <x:v>6</x:v>
      </x:c>
      <x:c r="J14" s="88">
        <x:f t="shared" si="0"/>
        <x:v>5</x:v>
      </x:c>
      <x:c r="K14" s="106"/>
      <x:c r="L14" s="200" t="s">
        <x:v>7</x:v>
      </x:c>
      <x:c r="M14" s="103"/>
      <x:c r="N14" s="103"/>
      <x:c r="O14" s="103"/>
      <x:c r="P14" s="103"/>
      <x:c r="Q14" s="103"/>
      <x:c r="R14" s="103"/>
      <x:c r="S14" s="103"/>
      <x:c r="T14" s="116" t="s">
        <x:v>114</x:v>
      </x:c>
      <x:c r="U14" s="103"/>
      <x:c r="V14" s="103"/>
      <x:c r="W14" s="103"/>
      <x:c r="X14" s="103"/>
      <x:c r="Y14" s="103"/>
      <x:c r="Z14" s="201" t="s">
        <x:v>110</x:v>
      </x:c>
      <x:c r="AA14" s="103"/>
      <x:c r="AB14" s="118" t="s">
        <x:v>80</x:v>
      </x:c>
      <x:c r="AC14" s="103"/>
      <x:c r="AD14" s="103"/>
      <x:c r="AE14" s="103"/>
      <x:c r="AF14" s="103"/>
      <x:c r="AG14" s="103"/>
      <x:c r="AH14" s="103"/>
      <x:c r="AI14" s="103"/>
      <x:c r="AJ14" s="104"/>
      <x:c r="AK14" s="105"/>
    </x:row>
    <x:row r="15" spans="1:37" ht="5.25" customHeight="1">
      <x:c r="A15" s="96"/>
      <x:c r="B15" s="114"/>
      <x:c r="C15" s="112"/>
      <x:c r="D15" s="112"/>
      <x:c r="E15" s="112"/>
      <x:c r="F15" s="112"/>
      <x:c r="G15" s="113"/>
      <x:c r="H15" s="202" t="s">
        <x:v>123</x:v>
      </x:c>
      <x:c r="I15" s="202"/>
      <x:c r="J15" s="202"/>
      <x:c r="K15" s="202"/>
      <x:c r="L15" s="202"/>
      <x:c r="M15" s="202"/>
      <x:c r="N15" s="202"/>
      <x:c r="O15" s="202"/>
      <x:c r="P15" s="202"/>
      <x:c r="Q15" s="202"/>
      <x:c r="R15" s="29"/>
      <x:c r="S15" s="29"/>
      <x:c r="T15" s="120"/>
      <x:c r="U15" s="120"/>
      <x:c r="V15" s="120"/>
      <x:c r="W15" s="120"/>
      <x:c r="X15" s="120"/>
      <x:c r="Y15" s="120"/>
      <x:c r="Z15" s="120"/>
      <x:c r="AA15" s="120"/>
      <x:c r="AB15" s="120"/>
      <x:c r="AC15" s="120"/>
      <x:c r="AD15" s="113"/>
      <x:c r="AE15" s="121"/>
      <x:c r="AF15" s="121"/>
      <x:c r="AG15" s="121"/>
      <x:c r="AH15" s="121"/>
      <x:c r="AI15" s="121"/>
      <x:c r="AJ15" s="113"/>
      <x:c r="AK15" s="105"/>
    </x:row>
    <x:row r="16" spans="1:37" ht="22.5" customHeight="1">
      <x:c r="A16" s="96"/>
      <x:c r="B16" s="203" t="s">
        <x:v>102</x:v>
      </x:c>
      <x:c r="C16" s="123"/>
      <x:c r="D16" s="124" t="s">
        <x:v>20</x:v>
      </x:c>
      <x:c r="E16" s="125"/>
      <x:c r="F16" s="125"/>
      <x:c r="G16" s="126"/>
      <x:c r="H16" s="202"/>
      <x:c r="I16" s="202"/>
      <x:c r="J16" s="202"/>
      <x:c r="K16" s="202"/>
      <x:c r="L16" s="202"/>
      <x:c r="M16" s="202"/>
      <x:c r="N16" s="202"/>
      <x:c r="O16" s="202"/>
      <x:c r="P16" s="202"/>
      <x:c r="Q16" s="202"/>
      <x:c r="R16" s="204" t="s">
        <x:v>94</x:v>
      </x:c>
      <x:c r="S16" s="98"/>
      <x:c r="T16" s="205" t="s">
        <x:v>87</x:v>
      </x:c>
      <x:c r="U16" s="98"/>
      <x:c r="V16" s="98"/>
      <x:c r="W16" s="129">
        <x:v>1</x:v>
      </x:c>
      <x:c r="X16" s="130"/>
      <x:c r="Y16" s="131"/>
      <x:c r="Z16" s="206" t="s">
        <x:v>90</x:v>
      </x:c>
      <x:c r="AA16" s="98"/>
      <x:c r="AB16" s="133"/>
      <x:c r="AC16" s="98"/>
      <x:c r="AD16" s="98"/>
      <x:c r="AE16" s="98"/>
      <x:c r="AF16" s="98"/>
      <x:c r="AG16" s="98"/>
      <x:c r="AH16" s="98"/>
      <x:c r="AI16" s="98"/>
      <x:c r="AJ16" s="99"/>
      <x:c r="AK16" s="105"/>
    </x:row>
    <x:row r="17" spans="1:37" ht="22.5" customHeight="1">
      <x:c r="A17" s="96"/>
      <x:c r="B17" s="207" t="s">
        <x:v>89</x:v>
      </x:c>
      <x:c r="C17" s="135"/>
      <x:c r="D17" s="30" t="s">
        <x:v>115</x:v>
      </x:c>
      <x:c r="E17" s="89" t="s">
        <x:v>96</x:v>
      </x:c>
      <x:c r="F17" s="136"/>
      <x:c r="G17" s="137"/>
      <x:c r="H17" s="202"/>
      <x:c r="I17" s="202"/>
      <x:c r="J17" s="202"/>
      <x:c r="K17" s="202"/>
      <x:c r="L17" s="202"/>
      <x:c r="M17" s="202"/>
      <x:c r="N17" s="202"/>
      <x:c r="O17" s="202"/>
      <x:c r="P17" s="202"/>
      <x:c r="Q17" s="202"/>
      <x:c r="R17" s="100"/>
      <x:c r="S17" s="204"/>
      <x:c r="T17" s="208" t="s">
        <x:v>93</x:v>
      </x:c>
      <x:c r="U17" s="208"/>
      <x:c r="V17" s="208"/>
      <x:c r="W17" s="139"/>
      <x:c r="X17" s="140"/>
      <x:c r="Y17" s="131"/>
      <x:c r="Z17" s="100"/>
      <x:c r="AA17" s="206"/>
      <x:c r="AB17" s="133"/>
      <x:c r="AC17" s="133"/>
      <x:c r="AD17" s="133"/>
      <x:c r="AE17" s="133"/>
      <x:c r="AF17" s="133"/>
      <x:c r="AG17" s="133"/>
      <x:c r="AH17" s="133"/>
      <x:c r="AI17" s="133"/>
      <x:c r="AJ17" s="101"/>
      <x:c r="AK17" s="105"/>
    </x:row>
    <x:row r="18" spans="1:37" ht="22.5" customHeight="1">
      <x:c r="A18" s="96"/>
      <x:c r="B18" s="209" t="s">
        <x:v>97</x:v>
      </x:c>
      <x:c r="C18" s="142"/>
      <x:c r="D18" s="32"/>
      <x:c r="E18" s="90" t="s">
        <x:v>84</x:v>
      </x:c>
      <x:c r="F18" s="143"/>
      <x:c r="G18" s="104"/>
      <x:c r="H18" s="202"/>
      <x:c r="I18" s="202"/>
      <x:c r="J18" s="202"/>
      <x:c r="K18" s="202"/>
      <x:c r="L18" s="202"/>
      <x:c r="M18" s="202"/>
      <x:c r="N18" s="202"/>
      <x:c r="O18" s="202"/>
      <x:c r="P18" s="202"/>
      <x:c r="Q18" s="202"/>
      <x:c r="R18" s="102"/>
      <x:c r="S18" s="103"/>
      <x:c r="T18" s="210" t="s">
        <x:v>95</x:v>
      </x:c>
      <x:c r="U18" s="103"/>
      <x:c r="V18" s="103"/>
      <x:c r="W18" s="145">
        <x:v>1</x:v>
      </x:c>
      <x:c r="X18" s="146"/>
      <x:c r="Y18" s="106"/>
      <x:c r="Z18" s="102"/>
      <x:c r="AA18" s="103"/>
      <x:c r="AB18" s="103"/>
      <x:c r="AC18" s="103"/>
      <x:c r="AD18" s="103"/>
      <x:c r="AE18" s="103"/>
      <x:c r="AF18" s="103"/>
      <x:c r="AG18" s="103"/>
      <x:c r="AH18" s="103"/>
      <x:c r="AI18" s="103"/>
      <x:c r="AJ18" s="104"/>
      <x:c r="AK18" s="105"/>
    </x:row>
    <x:row r="19" spans="1:37" ht="5.25" customHeight="1">
      <x:c r="A19" s="96"/>
      <x:c r="B19" s="34"/>
      <x:c r="C19" s="35"/>
      <x:c r="D19" s="35"/>
      <x:c r="E19" s="35"/>
      <x:c r="F19" s="35"/>
      <x:c r="G19" s="35"/>
      <x:c r="H19" s="106"/>
      <x:c r="I19" s="106"/>
      <x:c r="J19" s="106"/>
      <x:c r="K19" s="106"/>
      <x:c r="L19" s="106"/>
      <x:c r="M19" s="106"/>
      <x:c r="N19" s="106"/>
      <x:c r="O19" s="106"/>
      <x:c r="P19" s="106"/>
      <x:c r="Q19" s="106"/>
      <x:c r="R19" s="29"/>
      <x:c r="S19" s="29"/>
      <x:c r="T19" s="147"/>
      <x:c r="U19" s="147"/>
      <x:c r="V19" s="147"/>
      <x:c r="W19" s="147"/>
      <x:c r="X19" s="147"/>
      <x:c r="Y19" s="147"/>
      <x:c r="Z19" s="147"/>
      <x:c r="AA19" s="147"/>
      <x:c r="AB19" s="147"/>
      <x:c r="AC19" s="147"/>
      <x:c r="AD19" s="147"/>
      <x:c r="AE19" s="147"/>
      <x:c r="AF19" s="147"/>
      <x:c r="AG19" s="147"/>
      <x:c r="AH19" s="147"/>
      <x:c r="AI19" s="147"/>
      <x:c r="AJ19" s="147"/>
      <x:c r="AK19" s="105"/>
    </x:row>
    <x:row r="20" spans="1:37" ht="30" customHeight="1">
      <x:c r="A20" s="96"/>
      <x:c r="B20" s="211" t="s">
        <x:v>85</x:v>
      </x:c>
      <x:c r="C20" s="149"/>
      <x:c r="D20" s="149"/>
      <x:c r="E20" s="149"/>
      <x:c r="F20" s="91" t="s">
        <x:v>91</x:v>
      </x:c>
      <x:c r="G20" s="91" t="s">
        <x:v>98</x:v>
      </x:c>
      <x:c r="H20" s="212" t="s">
        <x:v>86</x:v>
      </x:c>
      <x:c r="I20" s="149"/>
      <x:c r="J20" s="151"/>
      <x:c r="K20" s="152"/>
      <x:c r="L20" s="211" t="s">
        <x:v>17</x:v>
      </x:c>
      <x:c r="M20" s="149"/>
      <x:c r="N20" s="149"/>
      <x:c r="O20" s="149"/>
      <x:c r="P20" s="212" t="s">
        <x:v>92</x:v>
      </x:c>
      <x:c r="Q20" s="149"/>
      <x:c r="R20" s="149"/>
      <x:c r="S20" s="212" t="s">
        <x:v>12</x:v>
      </x:c>
      <x:c r="T20" s="149"/>
      <x:c r="U20" s="212" t="s">
        <x:v>113</x:v>
      </x:c>
      <x:c r="V20" s="149"/>
      <x:c r="W20" s="149"/>
      <x:c r="X20" s="149"/>
      <x:c r="Y20" s="149"/>
      <x:c r="Z20" s="149"/>
      <x:c r="AA20" s="149"/>
      <x:c r="AB20" s="149"/>
      <x:c r="AC20" s="149"/>
      <x:c r="AD20" s="149"/>
      <x:c r="AE20" s="149"/>
      <x:c r="AF20" s="149"/>
      <x:c r="AG20" s="149"/>
      <x:c r="AH20" s="149"/>
      <x:c r="AI20" s="149"/>
      <x:c r="AJ20" s="151"/>
      <x:c r="AK20" s="105"/>
    </x:row>
    <x:row r="21" spans="1:37" ht="30" customHeight="1">
      <x:c r="A21" s="96"/>
      <x:c r="B21" s="153"/>
      <x:c r="C21" s="154"/>
      <x:c r="D21" s="154"/>
      <x:c r="E21" s="155"/>
      <x:c r="F21" s="38" t="b">
        <x:v>0</x:v>
      </x:c>
      <x:c r="G21" s="38" t="b">
        <x:v>0</x:v>
      </x:c>
      <x:c r="H21" s="156"/>
      <x:c r="I21" s="154"/>
      <x:c r="J21" s="157"/>
      <x:c r="K21" s="152"/>
      <x:c r="L21" s="158" t="s">
        <x:v>10</x:v>
      </x:c>
      <x:c r="M21" s="154"/>
      <x:c r="N21" s="154"/>
      <x:c r="O21" s="155"/>
      <x:c r="P21" s="159" t="s">
        <x:v>82</x:v>
      </x:c>
      <x:c r="Q21" s="154"/>
      <x:c r="R21" s="155"/>
      <x:c r="S21" s="213" t="s">
        <x:v>44</x:v>
      </x:c>
      <x:c r="T21" s="155"/>
      <x:c r="U21" s="161" t="s">
        <x:v>121</x:v>
      </x:c>
      <x:c r="V21" s="154"/>
      <x:c r="W21" s="154"/>
      <x:c r="X21" s="154"/>
      <x:c r="Y21" s="154"/>
      <x:c r="Z21" s="154"/>
      <x:c r="AA21" s="154"/>
      <x:c r="AB21" s="154"/>
      <x:c r="AC21" s="154"/>
      <x:c r="AD21" s="154"/>
      <x:c r="AE21" s="154"/>
      <x:c r="AF21" s="154"/>
      <x:c r="AG21" s="154"/>
      <x:c r="AH21" s="154"/>
      <x:c r="AI21" s="154"/>
      <x:c r="AJ21" s="157"/>
      <x:c r="AK21" s="105"/>
    </x:row>
    <x:row r="22" spans="1:37" ht="30" customHeight="1">
      <x:c r="A22" s="96"/>
      <x:c r="B22" s="162"/>
      <x:c r="C22" s="163"/>
      <x:c r="D22" s="163"/>
      <x:c r="E22" s="164"/>
      <x:c r="F22" s="39" t="b">
        <x:v>0</x:v>
      </x:c>
      <x:c r="G22" s="40" t="b">
        <x:v>0</x:v>
      </x:c>
      <x:c r="H22" s="165"/>
      <x:c r="I22" s="163"/>
      <x:c r="J22" s="140"/>
      <x:c r="K22" s="152"/>
      <x:c r="L22" s="166" t="s">
        <x:v>18</x:v>
      </x:c>
      <x:c r="M22" s="163"/>
      <x:c r="N22" s="163"/>
      <x:c r="O22" s="164"/>
      <x:c r="P22" s="167" t="s">
        <x:v>83</x:v>
      </x:c>
      <x:c r="Q22" s="163"/>
      <x:c r="R22" s="164"/>
      <x:c r="S22" s="168" t="s">
        <x:v>106</x:v>
      </x:c>
      <x:c r="T22" s="164"/>
      <x:c r="U22" s="169" t="s">
        <x:v>125</x:v>
      </x:c>
      <x:c r="V22" s="163"/>
      <x:c r="W22" s="163"/>
      <x:c r="X22" s="163"/>
      <x:c r="Y22" s="163"/>
      <x:c r="Z22" s="163"/>
      <x:c r="AA22" s="163"/>
      <x:c r="AB22" s="163"/>
      <x:c r="AC22" s="163"/>
      <x:c r="AD22" s="163"/>
      <x:c r="AE22" s="163"/>
      <x:c r="AF22" s="163"/>
      <x:c r="AG22" s="163"/>
      <x:c r="AH22" s="163"/>
      <x:c r="AI22" s="163"/>
      <x:c r="AJ22" s="140"/>
      <x:c r="AK22" s="105"/>
    </x:row>
    <x:row r="23" spans="1:37" ht="30" customHeight="1">
      <x:c r="A23" s="96"/>
      <x:c r="B23" s="162"/>
      <x:c r="C23" s="163"/>
      <x:c r="D23" s="163"/>
      <x:c r="E23" s="164"/>
      <x:c r="F23" s="40" t="b">
        <x:v>0</x:v>
      </x:c>
      <x:c r="G23" s="40" t="b">
        <x:v>0</x:v>
      </x:c>
      <x:c r="H23" s="165"/>
      <x:c r="I23" s="163"/>
      <x:c r="J23" s="140"/>
      <x:c r="K23" s="152"/>
      <x:c r="L23" s="170" t="s">
        <x:v>116</x:v>
      </x:c>
      <x:c r="M23" s="163"/>
      <x:c r="N23" s="163"/>
      <x:c r="O23" s="164"/>
      <x:c r="P23" s="171" t="s">
        <x:v>83</x:v>
      </x:c>
      <x:c r="Q23" s="163"/>
      <x:c r="R23" s="164"/>
      <x:c r="S23" s="172" t="s">
        <x:v>88</x:v>
      </x:c>
      <x:c r="T23" s="164"/>
      <x:c r="U23" s="173" t="s">
        <x:v>126</x:v>
      </x:c>
      <x:c r="V23" s="163"/>
      <x:c r="W23" s="163"/>
      <x:c r="X23" s="163"/>
      <x:c r="Y23" s="163"/>
      <x:c r="Z23" s="163"/>
      <x:c r="AA23" s="163"/>
      <x:c r="AB23" s="163"/>
      <x:c r="AC23" s="163"/>
      <x:c r="AD23" s="163"/>
      <x:c r="AE23" s="163"/>
      <x:c r="AF23" s="163"/>
      <x:c r="AG23" s="163"/>
      <x:c r="AH23" s="163"/>
      <x:c r="AI23" s="163"/>
      <x:c r="AJ23" s="140"/>
      <x:c r="AK23" s="105"/>
    </x:row>
    <x:row r="24" spans="1:37" ht="30" customHeight="1">
      <x:c r="A24" s="96"/>
      <x:c r="B24" s="162"/>
      <x:c r="C24" s="163"/>
      <x:c r="D24" s="163"/>
      <x:c r="E24" s="164"/>
      <x:c r="F24" s="40" t="b">
        <x:v>0</x:v>
      </x:c>
      <x:c r="G24" s="40" t="b">
        <x:v>0</x:v>
      </x:c>
      <x:c r="H24" s="165"/>
      <x:c r="I24" s="163"/>
      <x:c r="J24" s="140"/>
      <x:c r="K24" s="152"/>
      <x:c r="L24" s="170" t="s">
        <x:v>112</x:v>
      </x:c>
      <x:c r="M24" s="163"/>
      <x:c r="N24" s="163"/>
      <x:c r="O24" s="164"/>
      <x:c r="P24" s="171" t="s">
        <x:v>83</x:v>
      </x:c>
      <x:c r="Q24" s="163"/>
      <x:c r="R24" s="164"/>
      <x:c r="S24" s="172" t="s">
        <x:v>66</x:v>
      </x:c>
      <x:c r="T24" s="164"/>
      <x:c r="U24" s="173" t="s">
        <x:v>122</x:v>
      </x:c>
      <x:c r="V24" s="163"/>
      <x:c r="W24" s="163"/>
      <x:c r="X24" s="163"/>
      <x:c r="Y24" s="163"/>
      <x:c r="Z24" s="163"/>
      <x:c r="AA24" s="163"/>
      <x:c r="AB24" s="163"/>
      <x:c r="AC24" s="163"/>
      <x:c r="AD24" s="163"/>
      <x:c r="AE24" s="163"/>
      <x:c r="AF24" s="163"/>
      <x:c r="AG24" s="163"/>
      <x:c r="AH24" s="163"/>
      <x:c r="AI24" s="163"/>
      <x:c r="AJ24" s="140"/>
      <x:c r="AK24" s="105"/>
    </x:row>
    <x:row r="25" spans="1:37" ht="30" customHeight="1">
      <x:c r="A25" s="96"/>
      <x:c r="B25" s="162"/>
      <x:c r="C25" s="163"/>
      <x:c r="D25" s="163"/>
      <x:c r="E25" s="164"/>
      <x:c r="F25" s="40" t="b">
        <x:v>0</x:v>
      </x:c>
      <x:c r="G25" s="40" t="b">
        <x:v>0</x:v>
      </x:c>
      <x:c r="H25" s="165"/>
      <x:c r="I25" s="163"/>
      <x:c r="J25" s="140"/>
      <x:c r="K25" s="152"/>
      <x:c r="L25" s="170"/>
      <x:c r="M25" s="163"/>
      <x:c r="N25" s="163"/>
      <x:c r="O25" s="164"/>
      <x:c r="P25" s="171"/>
      <x:c r="Q25" s="163"/>
      <x:c r="R25" s="164"/>
      <x:c r="S25" s="172"/>
      <x:c r="T25" s="164"/>
      <x:c r="U25" s="173"/>
      <x:c r="V25" s="163"/>
      <x:c r="W25" s="163"/>
      <x:c r="X25" s="163"/>
      <x:c r="Y25" s="163"/>
      <x:c r="Z25" s="163"/>
      <x:c r="AA25" s="163"/>
      <x:c r="AB25" s="163"/>
      <x:c r="AC25" s="163"/>
      <x:c r="AD25" s="163"/>
      <x:c r="AE25" s="163"/>
      <x:c r="AF25" s="163"/>
      <x:c r="AG25" s="163"/>
      <x:c r="AH25" s="163"/>
      <x:c r="AI25" s="163"/>
      <x:c r="AJ25" s="140"/>
      <x:c r="AK25" s="105"/>
    </x:row>
    <x:row r="26" spans="1:37" ht="30" customHeight="1">
      <x:c r="A26" s="96"/>
      <x:c r="B26" s="162"/>
      <x:c r="C26" s="163"/>
      <x:c r="D26" s="163"/>
      <x:c r="E26" s="164"/>
      <x:c r="F26" s="40" t="b">
        <x:v>0</x:v>
      </x:c>
      <x:c r="G26" s="40" t="b">
        <x:v>0</x:v>
      </x:c>
      <x:c r="H26" s="165"/>
      <x:c r="I26" s="163"/>
      <x:c r="J26" s="140"/>
      <x:c r="K26" s="152"/>
      <x:c r="L26" s="170"/>
      <x:c r="M26" s="163"/>
      <x:c r="N26" s="163"/>
      <x:c r="O26" s="164"/>
      <x:c r="P26" s="171"/>
      <x:c r="Q26" s="163"/>
      <x:c r="R26" s="164"/>
      <x:c r="S26" s="172"/>
      <x:c r="T26" s="164"/>
      <x:c r="U26" s="173"/>
      <x:c r="V26" s="163"/>
      <x:c r="W26" s="163"/>
      <x:c r="X26" s="163"/>
      <x:c r="Y26" s="163"/>
      <x:c r="Z26" s="163"/>
      <x:c r="AA26" s="163"/>
      <x:c r="AB26" s="163"/>
      <x:c r="AC26" s="163"/>
      <x:c r="AD26" s="163"/>
      <x:c r="AE26" s="163"/>
      <x:c r="AF26" s="163"/>
      <x:c r="AG26" s="163"/>
      <x:c r="AH26" s="163"/>
      <x:c r="AI26" s="163"/>
      <x:c r="AJ26" s="140"/>
      <x:c r="AK26" s="105"/>
    </x:row>
    <x:row r="27" spans="1:37" ht="30" customHeight="1">
      <x:c r="A27" s="96"/>
      <x:c r="B27" s="162"/>
      <x:c r="C27" s="163"/>
      <x:c r="D27" s="163"/>
      <x:c r="E27" s="164"/>
      <x:c r="F27" s="40" t="b">
        <x:v>0</x:v>
      </x:c>
      <x:c r="G27" s="40" t="b">
        <x:v>0</x:v>
      </x:c>
      <x:c r="H27" s="165"/>
      <x:c r="I27" s="163"/>
      <x:c r="J27" s="140"/>
      <x:c r="K27" s="152"/>
      <x:c r="L27" s="170"/>
      <x:c r="M27" s="163"/>
      <x:c r="N27" s="163"/>
      <x:c r="O27" s="164"/>
      <x:c r="P27" s="171"/>
      <x:c r="Q27" s="163"/>
      <x:c r="R27" s="164"/>
      <x:c r="S27" s="172"/>
      <x:c r="T27" s="164"/>
      <x:c r="U27" s="173"/>
      <x:c r="V27" s="163"/>
      <x:c r="W27" s="163"/>
      <x:c r="X27" s="163"/>
      <x:c r="Y27" s="163"/>
      <x:c r="Z27" s="163"/>
      <x:c r="AA27" s="163"/>
      <x:c r="AB27" s="163"/>
      <x:c r="AC27" s="163"/>
      <x:c r="AD27" s="163"/>
      <x:c r="AE27" s="163"/>
      <x:c r="AF27" s="163"/>
      <x:c r="AG27" s="163"/>
      <x:c r="AH27" s="163"/>
      <x:c r="AI27" s="163"/>
      <x:c r="AJ27" s="140"/>
      <x:c r="AK27" s="105"/>
    </x:row>
    <x:row r="28" spans="1:37" ht="30" customHeight="1">
      <x:c r="A28" s="96"/>
      <x:c r="B28" s="162"/>
      <x:c r="C28" s="163"/>
      <x:c r="D28" s="163"/>
      <x:c r="E28" s="164"/>
      <x:c r="F28" s="40" t="b">
        <x:v>0</x:v>
      </x:c>
      <x:c r="G28" s="40" t="b">
        <x:v>0</x:v>
      </x:c>
      <x:c r="H28" s="165"/>
      <x:c r="I28" s="163"/>
      <x:c r="J28" s="140"/>
      <x:c r="K28" s="152"/>
      <x:c r="L28" s="170"/>
      <x:c r="M28" s="163"/>
      <x:c r="N28" s="163"/>
      <x:c r="O28" s="164"/>
      <x:c r="P28" s="171"/>
      <x:c r="Q28" s="163"/>
      <x:c r="R28" s="164"/>
      <x:c r="S28" s="172"/>
      <x:c r="T28" s="164"/>
      <x:c r="U28" s="173"/>
      <x:c r="V28" s="163"/>
      <x:c r="W28" s="163"/>
      <x:c r="X28" s="163"/>
      <x:c r="Y28" s="163"/>
      <x:c r="Z28" s="163"/>
      <x:c r="AA28" s="163"/>
      <x:c r="AB28" s="163"/>
      <x:c r="AC28" s="163"/>
      <x:c r="AD28" s="163"/>
      <x:c r="AE28" s="163"/>
      <x:c r="AF28" s="163"/>
      <x:c r="AG28" s="163"/>
      <x:c r="AH28" s="163"/>
      <x:c r="AI28" s="163"/>
      <x:c r="AJ28" s="140"/>
      <x:c r="AK28" s="105"/>
    </x:row>
    <x:row r="29" spans="1:37" ht="30" customHeight="1">
      <x:c r="A29" s="96"/>
      <x:c r="B29" s="174"/>
      <x:c r="C29" s="175"/>
      <x:c r="D29" s="175"/>
      <x:c r="E29" s="176"/>
      <x:c r="F29" s="41" t="b">
        <x:v>0</x:v>
      </x:c>
      <x:c r="G29" s="42" t="b">
        <x:v>0</x:v>
      </x:c>
      <x:c r="H29" s="177"/>
      <x:c r="I29" s="175"/>
      <x:c r="J29" s="146"/>
      <x:c r="K29" s="152"/>
      <x:c r="L29" s="178"/>
      <x:c r="M29" s="175"/>
      <x:c r="N29" s="175"/>
      <x:c r="O29" s="176"/>
      <x:c r="P29" s="179"/>
      <x:c r="Q29" s="175"/>
      <x:c r="R29" s="176"/>
      <x:c r="S29" s="180"/>
      <x:c r="T29" s="176"/>
      <x:c r="U29" s="181"/>
      <x:c r="V29" s="175"/>
      <x:c r="W29" s="175"/>
      <x:c r="X29" s="175"/>
      <x:c r="Y29" s="175"/>
      <x:c r="Z29" s="175"/>
      <x:c r="AA29" s="175"/>
      <x:c r="AB29" s="175"/>
      <x:c r="AC29" s="175"/>
      <x:c r="AD29" s="175"/>
      <x:c r="AE29" s="175"/>
      <x:c r="AF29" s="175"/>
      <x:c r="AG29" s="175"/>
      <x:c r="AH29" s="175"/>
      <x:c r="AI29" s="175"/>
      <x:c r="AJ29" s="146"/>
      <x:c r="AK29" s="105"/>
    </x:row>
    <x:row r="30" spans="1:37" ht="5.25" customHeight="1">
      <x:c r="A30" s="96"/>
      <x:c r="B30" s="43"/>
      <x:c r="C30" s="44"/>
      <x:c r="D30" s="44"/>
      <x:c r="E30" s="44"/>
      <x:c r="F30" s="44"/>
      <x:c r="G30" s="44"/>
      <x:c r="H30" s="44"/>
      <x:c r="I30" s="44"/>
      <x:c r="J30" s="44"/>
      <x:c r="K30" s="152"/>
      <x:c r="L30" s="182"/>
      <x:c r="M30" s="182"/>
      <x:c r="N30" s="182"/>
      <x:c r="O30" s="182"/>
      <x:c r="P30" s="182"/>
      <x:c r="Q30" s="182"/>
      <x:c r="R30" s="182"/>
      <x:c r="S30" s="182"/>
      <x:c r="T30" s="182"/>
      <x:c r="U30" s="182"/>
      <x:c r="V30" s="182"/>
      <x:c r="W30" s="182"/>
      <x:c r="X30" s="182"/>
      <x:c r="Y30" s="182"/>
      <x:c r="Z30" s="182"/>
      <x:c r="AA30" s="182"/>
      <x:c r="AB30" s="182"/>
      <x:c r="AC30" s="182"/>
      <x:c r="AD30" s="182"/>
      <x:c r="AE30" s="182"/>
      <x:c r="AF30" s="182"/>
      <x:c r="AG30" s="182"/>
      <x:c r="AH30" s="182"/>
      <x:c r="AI30" s="182"/>
      <x:c r="AJ30" s="182"/>
      <x:c r="AK30" s="105"/>
    </x:row>
    <x:row r="31" spans="1:37" ht="30" customHeight="1">
      <x:c r="A31" s="96"/>
      <x:c r="B31" s="214" t="s">
        <x:v>103</x:v>
      </x:c>
      <x:c r="C31" s="98"/>
      <x:c r="D31" s="215" t="s">
        <x:v>6</x:v>
      </x:c>
      <x:c r="E31" s="98"/>
      <x:c r="F31" s="98"/>
      <x:c r="G31" s="98"/>
      <x:c r="H31" s="98"/>
      <x:c r="I31" s="92" t="s">
        <x:v>107</x:v>
      </x:c>
      <x:c r="J31" s="93" t="s">
        <x:v>119</x:v>
      </x:c>
      <x:c r="K31" s="106"/>
      <x:c r="L31" s="214" t="s">
        <x:v>16</x:v>
      </x:c>
      <x:c r="M31" s="98"/>
      <x:c r="N31" s="98"/>
      <x:c r="O31" s="187"/>
      <x:c r="P31" s="98"/>
      <x:c r="Q31" s="98"/>
      <x:c r="R31" s="98"/>
      <x:c r="S31" s="98"/>
      <x:c r="T31" s="98"/>
      <x:c r="U31" s="98"/>
      <x:c r="V31" s="98"/>
      <x:c r="W31" s="98"/>
      <x:c r="X31" s="99"/>
      <x:c r="Y31" s="131"/>
      <x:c r="Z31" s="214" t="s">
        <x:v>11</x:v>
      </x:c>
      <x:c r="AA31" s="98"/>
      <x:c r="AB31" s="189"/>
      <x:c r="AC31" s="98"/>
      <x:c r="AD31" s="98"/>
      <x:c r="AE31" s="98"/>
      <x:c r="AF31" s="98"/>
      <x:c r="AG31" s="98"/>
      <x:c r="AH31" s="99"/>
      <x:c r="AI31" s="47"/>
      <x:c r="AJ31" s="47"/>
      <x:c r="AK31" s="106"/>
    </x:row>
    <x:row r="32" spans="1:37" ht="30" customHeight="1">
      <x:c r="A32" s="96"/>
      <x:c r="B32" s="190" t="s">
        <x:v>23</x:v>
      </x:c>
      <x:c r="C32" s="155"/>
      <x:c r="D32" s="191"/>
      <x:c r="E32" s="154"/>
      <x:c r="F32" s="154"/>
      <x:c r="G32" s="154"/>
      <x:c r="H32" s="155"/>
      <x:c r="I32" s="48"/>
      <x:c r="J32" s="49"/>
      <x:c r="K32" s="37"/>
      <x:c r="L32" s="100"/>
      <x:c r="M32" s="214"/>
      <x:c r="N32" s="214"/>
      <x:c r="O32" s="187"/>
      <x:c r="P32" s="187"/>
      <x:c r="Q32" s="187"/>
      <x:c r="R32" s="187"/>
      <x:c r="S32" s="187"/>
      <x:c r="T32" s="187"/>
      <x:c r="U32" s="187"/>
      <x:c r="V32" s="187"/>
      <x:c r="W32" s="187"/>
      <x:c r="X32" s="101"/>
      <x:c r="Y32" s="131"/>
      <x:c r="Z32" s="100"/>
      <x:c r="AA32" s="214"/>
      <x:c r="AB32" s="189"/>
      <x:c r="AC32" s="189"/>
      <x:c r="AD32" s="189"/>
      <x:c r="AE32" s="189"/>
      <x:c r="AF32" s="189"/>
      <x:c r="AG32" s="189"/>
      <x:c r="AH32" s="101"/>
      <x:c r="AI32" s="50"/>
      <x:c r="AJ32" s="50"/>
      <x:c r="AK32" s="37"/>
    </x:row>
    <x:row r="33" spans="1:37" ht="30" customHeight="1">
      <x:c r="A33" s="96"/>
      <x:c r="B33" s="192"/>
      <x:c r="C33" s="164"/>
      <x:c r="D33" s="193"/>
      <x:c r="E33" s="163"/>
      <x:c r="F33" s="163"/>
      <x:c r="G33" s="163"/>
      <x:c r="H33" s="164"/>
      <x:c r="I33" s="51"/>
      <x:c r="J33" s="52"/>
      <x:c r="K33" s="37"/>
      <x:c r="L33" s="100"/>
      <x:c r="M33" s="214"/>
      <x:c r="N33" s="214"/>
      <x:c r="O33" s="187"/>
      <x:c r="P33" s="187"/>
      <x:c r="Q33" s="187"/>
      <x:c r="R33" s="187"/>
      <x:c r="S33" s="187"/>
      <x:c r="T33" s="187"/>
      <x:c r="U33" s="187"/>
      <x:c r="V33" s="187"/>
      <x:c r="W33" s="187"/>
      <x:c r="X33" s="101"/>
      <x:c r="Y33" s="131"/>
      <x:c r="Z33" s="100"/>
      <x:c r="AA33" s="214"/>
      <x:c r="AB33" s="189"/>
      <x:c r="AC33" s="189"/>
      <x:c r="AD33" s="189"/>
      <x:c r="AE33" s="189"/>
      <x:c r="AF33" s="189"/>
      <x:c r="AG33" s="189"/>
      <x:c r="AH33" s="101"/>
      <x:c r="AI33" s="50"/>
      <x:c r="AJ33" s="50"/>
      <x:c r="AK33" s="37"/>
    </x:row>
    <x:row r="34" spans="1:37" ht="30" customHeight="1">
      <x:c r="A34" s="96"/>
      <x:c r="B34" s="192"/>
      <x:c r="C34" s="164"/>
      <x:c r="D34" s="193"/>
      <x:c r="E34" s="163"/>
      <x:c r="F34" s="163"/>
      <x:c r="G34" s="163"/>
      <x:c r="H34" s="164"/>
      <x:c r="I34" s="51"/>
      <x:c r="J34" s="52"/>
      <x:c r="K34" s="37"/>
      <x:c r="L34" s="100"/>
      <x:c r="M34" s="214"/>
      <x:c r="N34" s="214"/>
      <x:c r="O34" s="187"/>
      <x:c r="P34" s="187"/>
      <x:c r="Q34" s="187"/>
      <x:c r="R34" s="187"/>
      <x:c r="S34" s="187"/>
      <x:c r="T34" s="187"/>
      <x:c r="U34" s="187"/>
      <x:c r="V34" s="187"/>
      <x:c r="W34" s="187"/>
      <x:c r="X34" s="101"/>
      <x:c r="Y34" s="131"/>
      <x:c r="Z34" s="100"/>
      <x:c r="AA34" s="214"/>
      <x:c r="AB34" s="189"/>
      <x:c r="AC34" s="189"/>
      <x:c r="AD34" s="189"/>
      <x:c r="AE34" s="189"/>
      <x:c r="AF34" s="189"/>
      <x:c r="AG34" s="189"/>
      <x:c r="AH34" s="101"/>
      <x:c r="AI34" s="50"/>
      <x:c r="AJ34" s="50"/>
      <x:c r="AK34" s="37"/>
    </x:row>
    <x:row r="35" spans="1:37" ht="30" customHeight="1">
      <x:c r="A35" s="96"/>
      <x:c r="B35" s="192"/>
      <x:c r="C35" s="164"/>
      <x:c r="D35" s="193"/>
      <x:c r="E35" s="163"/>
      <x:c r="F35" s="163"/>
      <x:c r="G35" s="163"/>
      <x:c r="H35" s="164"/>
      <x:c r="I35" s="51"/>
      <x:c r="J35" s="52"/>
      <x:c r="K35" s="37"/>
      <x:c r="L35" s="100"/>
      <x:c r="M35" s="214"/>
      <x:c r="N35" s="214"/>
      <x:c r="O35" s="187"/>
      <x:c r="P35" s="187"/>
      <x:c r="Q35" s="187"/>
      <x:c r="R35" s="187"/>
      <x:c r="S35" s="187"/>
      <x:c r="T35" s="187"/>
      <x:c r="U35" s="187"/>
      <x:c r="V35" s="187"/>
      <x:c r="W35" s="187"/>
      <x:c r="X35" s="101"/>
      <x:c r="Y35" s="131"/>
      <x:c r="Z35" s="100"/>
      <x:c r="AA35" s="214"/>
      <x:c r="AB35" s="189"/>
      <x:c r="AC35" s="189"/>
      <x:c r="AD35" s="189"/>
      <x:c r="AE35" s="189"/>
      <x:c r="AF35" s="189"/>
      <x:c r="AG35" s="189"/>
      <x:c r="AH35" s="101"/>
      <x:c r="AI35" s="50"/>
      <x:c r="AJ35" s="50"/>
      <x:c r="AK35" s="37"/>
    </x:row>
    <x:row r="36" spans="1:37" ht="30" customHeight="1">
      <x:c r="A36" s="96"/>
      <x:c r="B36" s="192"/>
      <x:c r="C36" s="164"/>
      <x:c r="D36" s="193"/>
      <x:c r="E36" s="163"/>
      <x:c r="F36" s="163"/>
      <x:c r="G36" s="163"/>
      <x:c r="H36" s="164"/>
      <x:c r="I36" s="51"/>
      <x:c r="J36" s="52"/>
      <x:c r="K36" s="37"/>
      <x:c r="L36" s="100"/>
      <x:c r="M36" s="214"/>
      <x:c r="N36" s="214"/>
      <x:c r="O36" s="187"/>
      <x:c r="P36" s="187"/>
      <x:c r="Q36" s="187"/>
      <x:c r="R36" s="187"/>
      <x:c r="S36" s="187"/>
      <x:c r="T36" s="187"/>
      <x:c r="U36" s="187"/>
      <x:c r="V36" s="187"/>
      <x:c r="W36" s="187"/>
      <x:c r="X36" s="101"/>
      <x:c r="Y36" s="131"/>
      <x:c r="Z36" s="100"/>
      <x:c r="AA36" s="214"/>
      <x:c r="AB36" s="189"/>
      <x:c r="AC36" s="189"/>
      <x:c r="AD36" s="189"/>
      <x:c r="AE36" s="189"/>
      <x:c r="AF36" s="189"/>
      <x:c r="AG36" s="189"/>
      <x:c r="AH36" s="101"/>
      <x:c r="AI36" s="50"/>
      <x:c r="AJ36" s="50"/>
      <x:c r="AK36" s="37"/>
    </x:row>
    <x:row r="37" spans="1:37" ht="30" customHeight="1">
      <x:c r="A37" s="96"/>
      <x:c r="B37" s="194"/>
      <x:c r="C37" s="176"/>
      <x:c r="D37" s="195"/>
      <x:c r="E37" s="175"/>
      <x:c r="F37" s="175"/>
      <x:c r="G37" s="175"/>
      <x:c r="H37" s="176"/>
      <x:c r="I37" s="94"/>
      <x:c r="J37" s="95"/>
      <x:c r="K37" s="37"/>
      <x:c r="L37" s="102"/>
      <x:c r="M37" s="103"/>
      <x:c r="N37" s="103"/>
      <x:c r="O37" s="103"/>
      <x:c r="P37" s="103"/>
      <x:c r="Q37" s="103"/>
      <x:c r="R37" s="103"/>
      <x:c r="S37" s="103"/>
      <x:c r="T37" s="103"/>
      <x:c r="U37" s="103"/>
      <x:c r="V37" s="103"/>
      <x:c r="W37" s="103"/>
      <x:c r="X37" s="104"/>
      <x:c r="Y37" s="106"/>
      <x:c r="Z37" s="102"/>
      <x:c r="AA37" s="103"/>
      <x:c r="AB37" s="103"/>
      <x:c r="AC37" s="103"/>
      <x:c r="AD37" s="103"/>
      <x:c r="AE37" s="103"/>
      <x:c r="AF37" s="103"/>
      <x:c r="AG37" s="103"/>
      <x:c r="AH37" s="104"/>
      <x:c r="AI37" s="196" t="s">
        <x:v>1</x:v>
      </x:c>
      <x:c r="AJ37" s="196"/>
      <x:c r="AK37" s="37"/>
    </x:row>
    <x:row r="38" spans="1:37" ht="5.25" customHeight="1">
      <x:c r="A38" s="96"/>
      <x:c r="B38" s="197"/>
      <x:c r="C38" s="197"/>
      <x:c r="D38" s="197"/>
      <x:c r="E38" s="197"/>
      <x:c r="F38" s="197"/>
      <x:c r="G38" s="197"/>
      <x:c r="H38" s="197"/>
      <x:c r="I38" s="197"/>
      <x:c r="J38" s="197"/>
      <x:c r="K38" s="197"/>
      <x:c r="L38" s="197"/>
      <x:c r="M38" s="197"/>
      <x:c r="N38" s="197"/>
      <x:c r="O38" s="197"/>
      <x:c r="P38" s="197"/>
      <x:c r="Q38" s="197"/>
      <x:c r="R38" s="197"/>
      <x:c r="S38" s="197"/>
      <x:c r="T38" s="197"/>
      <x:c r="U38" s="197"/>
      <x:c r="V38" s="197"/>
      <x:c r="W38" s="197"/>
      <x:c r="X38" s="197"/>
      <x:c r="Y38" s="197"/>
      <x:c r="Z38" s="197"/>
      <x:c r="AA38" s="197"/>
      <x:c r="AB38" s="197"/>
      <x:c r="AC38" s="197"/>
      <x:c r="AD38" s="197"/>
      <x:c r="AE38" s="197"/>
      <x:c r="AF38" s="197"/>
      <x:c r="AG38" s="197"/>
      <x:c r="AH38" s="197"/>
      <x:c r="AI38" s="113"/>
      <x:c r="AJ38" s="55"/>
      <x:c r="AK38" s="56"/>
    </x:row>
    <x:row r="39" spans="1:37" ht="11.25" hidden="1" customHeight="1">
      <x:c r="A39" s="57"/>
      <x:c r="B39" s="58" t="s">
        <x:v>19</x:v>
      </x:c>
      <x:c r="C39" s="59" t="s">
        <x:v>118</x:v>
      </x:c>
      <x:c r="D39" s="60" t="s">
        <x:v>117</x:v>
      </x:c>
      <x:c r="E39" s="60" t="s">
        <x:v>19</x:v>
      </x:c>
      <x:c r="F39" s="61"/>
      <x:c r="G39" s="60" t="s">
        <x:v>24</x:v>
      </x:c>
      <x:c r="H39" s="62"/>
      <x:c r="I39" s="62"/>
      <x:c r="J39" s="62"/>
      <x:c r="K39" s="62"/>
      <x:c r="L39" s="62"/>
      <x:c r="M39" s="62"/>
      <x:c r="N39" s="62"/>
      <x:c r="O39" s="62"/>
      <x:c r="P39" s="62"/>
      <x:c r="Q39" s="62"/>
      <x:c r="R39" s="62"/>
      <x:c r="S39" s="62"/>
      <x:c r="T39" s="62"/>
      <x:c r="U39" s="62"/>
      <x:c r="V39" s="62"/>
      <x:c r="W39" s="62"/>
      <x:c r="X39" s="62"/>
      <x:c r="Y39" s="62"/>
      <x:c r="Z39" s="62"/>
      <x:c r="AA39" s="62"/>
      <x:c r="AB39" s="62"/>
      <x:c r="AC39" s="62"/>
      <x:c r="AD39" s="62"/>
      <x:c r="AE39" s="62"/>
      <x:c r="AF39" s="62"/>
      <x:c r="AG39" s="62"/>
      <x:c r="AH39" s="62"/>
      <x:c r="AI39" s="62"/>
      <x:c r="AJ39" s="62"/>
      <x:c r="AK39" s="62"/>
    </x:row>
    <x:row r="40" spans="1:37" ht="11.25" hidden="1" customHeight="1">
      <x:c r="A40" s="57"/>
      <x:c r="B40" s="58">
        <x:f t="shared" ref="B40:B50" si="1">IF(N3=TRUE,5,1)</x:f>
        <x:v>1</x:v>
      </x:c>
      <x:c r="C40" s="63">
        <x:v>1</x:v>
      </x:c>
      <x:c r="D40" s="60">
        <x:v>1</x:v>
      </x:c>
      <x:c r="E40" s="60">
        <x:f>IFERROR(__xludf.DUMMYFUNCTION("QUERY(B40:D105,""select C,D where B=5"",0)"),1)</x:f>
        <x:v>1</x:v>
      </x:c>
      <x:c r="F40" s="61">
        <x:f>IFERROR(__xludf.DUMMYFUNCTION("""COMPUTED_VALUE"""),10)</x:f>
        <x:v>10</x:v>
      </x:c>
      <x:c r="G40" s="61">
        <x:f>IFERROR(__xludf.DUMMYFUNCTION("MIN(FILTER(ARRAYFORMULA(ABS($E$40:$E$50-C40)+ABS($F$40:$F$50-D40)),ISBLANK($E$40:$E$50)=FALSE))"),4)</x:f>
        <x:v>4</x:v>
      </x:c>
      <x:c r="H40" s="62"/>
      <x:c r="I40" s="62"/>
      <x:c r="J40" s="62"/>
      <x:c r="K40" s="62"/>
      <x:c r="L40" s="62"/>
      <x:c r="M40" s="62"/>
      <x:c r="N40" s="62"/>
      <x:c r="O40" s="62"/>
      <x:c r="P40" s="62"/>
      <x:c r="Q40" s="62"/>
      <x:c r="R40" s="62"/>
      <x:c r="S40" s="62"/>
      <x:c r="T40" s="62"/>
      <x:c r="U40" s="62"/>
      <x:c r="V40" s="62"/>
      <x:c r="W40" s="62"/>
      <x:c r="X40" s="62"/>
      <x:c r="Y40" s="62"/>
      <x:c r="Z40" s="62"/>
      <x:c r="AA40" s="62"/>
      <x:c r="AB40" s="62"/>
      <x:c r="AC40" s="62"/>
      <x:c r="AD40" s="62"/>
      <x:c r="AE40" s="62"/>
      <x:c r="AF40" s="62"/>
      <x:c r="AG40" s="62"/>
      <x:c r="AH40" s="62"/>
      <x:c r="AI40" s="62"/>
      <x:c r="AJ40" s="62"/>
      <x:c r="AK40" s="62"/>
    </x:row>
    <x:row r="41" spans="1:37" ht="11.25" hidden="1" customHeight="1">
      <x:c r="A41" s="57"/>
      <x:c r="B41" s="58">
        <x:f t="shared" si="1"/>
        <x:v>1</x:v>
      </x:c>
      <x:c r="C41" s="63">
        <x:v>1</x:v>
      </x:c>
      <x:c r="D41" s="60">
        <x:v>2</x:v>
      </x:c>
      <x:c r="E41" s="60">
        <x:f>IFERROR(__xludf.DUMMYFUNCTION("""COMPUTED_VALUE"""),3)</x:f>
        <x:v>3</x:v>
      </x:c>
      <x:c r="F41" s="61">
        <x:f>IFERROR(__xludf.DUMMYFUNCTION("""COMPUTED_VALUE"""),3)</x:f>
        <x:v>3</x:v>
      </x:c>
      <x:c r="G41" s="61">
        <x:f>IFERROR(__xludf.DUMMYFUNCTION("MIN(FILTER(ARRAYFORMULA(ABS($E$40:$E$50-C41)+ABS($F$40:$F$50-D41)),ISBLANK($E$40:$E$50)=FALSE))"),3)</x:f>
        <x:v>3</x:v>
      </x:c>
      <x:c r="H41" s="62"/>
      <x:c r="I41" s="62"/>
      <x:c r="J41" s="62"/>
      <x:c r="K41" s="62"/>
      <x:c r="L41" s="62"/>
      <x:c r="M41" s="62"/>
      <x:c r="N41" s="62"/>
      <x:c r="O41" s="62"/>
      <x:c r="P41" s="62"/>
      <x:c r="Q41" s="62"/>
      <x:c r="R41" s="62"/>
      <x:c r="S41" s="62"/>
      <x:c r="T41" s="62"/>
      <x:c r="U41" s="62"/>
      <x:c r="V41" s="62"/>
      <x:c r="W41" s="62"/>
      <x:c r="X41" s="62"/>
      <x:c r="Y41" s="62"/>
      <x:c r="Z41" s="62"/>
      <x:c r="AA41" s="62"/>
      <x:c r="AB41" s="62"/>
      <x:c r="AC41" s="62"/>
      <x:c r="AD41" s="62"/>
      <x:c r="AE41" s="62"/>
      <x:c r="AF41" s="62"/>
      <x:c r="AG41" s="62"/>
      <x:c r="AH41" s="62"/>
      <x:c r="AI41" s="62"/>
      <x:c r="AJ41" s="62"/>
      <x:c r="AK41" s="62"/>
    </x:row>
    <x:row r="42" spans="1:37" ht="11.25" hidden="1" customHeight="1">
      <x:c r="A42" s="57"/>
      <x:c r="B42" s="58">
        <x:f t="shared" si="1"/>
        <x:v>1</x:v>
      </x:c>
      <x:c r="C42" s="63">
        <x:v>1</x:v>
      </x:c>
      <x:c r="D42" s="60">
        <x:v>3</x:v>
      </x:c>
      <x:c r="E42" s="60">
        <x:f>IFERROR(__xludf.DUMMYFUNCTION("""COMPUTED_VALUE"""),5)</x:f>
        <x:v>5</x:v>
      </x:c>
      <x:c r="F42" s="61">
        <x:f>IFERROR(__xludf.DUMMYFUNCTION("""COMPUTED_VALUE"""),8)</x:f>
        <x:v>8</x:v>
      </x:c>
      <x:c r="G42" s="61">
        <x:f>IFERROR(__xludf.DUMMYFUNCTION("MIN(FILTER(ARRAYFORMULA(ABS($E$40:$E$50-C42)+ABS($F$40:$F$50-D42)),ISBLANK($E$40:$E$50)=FALSE))"),2)</x:f>
        <x:v>2</x:v>
      </x:c>
      <x:c r="H42" s="62"/>
      <x:c r="I42" s="62"/>
      <x:c r="J42" s="62"/>
      <x:c r="K42" s="62"/>
      <x:c r="L42" s="62"/>
      <x:c r="M42" s="62"/>
      <x:c r="N42" s="62"/>
      <x:c r="O42" s="62"/>
      <x:c r="P42" s="62"/>
      <x:c r="Q42" s="62"/>
      <x:c r="R42" s="62"/>
      <x:c r="S42" s="62"/>
      <x:c r="T42" s="62"/>
      <x:c r="U42" s="62"/>
      <x:c r="V42" s="62"/>
      <x:c r="W42" s="62"/>
      <x:c r="X42" s="62"/>
      <x:c r="Y42" s="62"/>
      <x:c r="Z42" s="62"/>
      <x:c r="AA42" s="62"/>
      <x:c r="AB42" s="62"/>
      <x:c r="AC42" s="62"/>
      <x:c r="AD42" s="62"/>
      <x:c r="AE42" s="62"/>
      <x:c r="AF42" s="62"/>
      <x:c r="AG42" s="62"/>
      <x:c r="AH42" s="62"/>
      <x:c r="AI42" s="62"/>
      <x:c r="AJ42" s="62"/>
      <x:c r="AK42" s="62"/>
    </x:row>
    <x:row r="43" spans="1:37" ht="11.25" hidden="1" customHeight="1">
      <x:c r="A43" s="57"/>
      <x:c r="B43" s="58">
        <x:f t="shared" si="1"/>
        <x:v>1</x:v>
      </x:c>
      <x:c r="C43" s="63">
        <x:v>1</x:v>
      </x:c>
      <x:c r="D43" s="60">
        <x:v>4</x:v>
      </x:c>
      <x:c r="E43" s="60">
        <x:f>IFERROR(__xludf.DUMMYFUNCTION("""COMPUTED_VALUE"""),7)</x:f>
        <x:v>7</x:v>
      </x:c>
      <x:c r="F43" s="61">
        <x:f>IFERROR(__xludf.DUMMYFUNCTION("""COMPUTED_VALUE"""),3)</x:f>
        <x:v>3</x:v>
      </x:c>
      <x:c r="G43" s="61">
        <x:f>IFERROR(__xludf.DUMMYFUNCTION("MIN(FILTER(ARRAYFORMULA(ABS($E$40:$E$50-C43)+ABS($F$40:$F$50-D43)),ISBLANK($E$40:$E$50)=FALSE))"),3)</x:f>
        <x:v>3</x:v>
      </x:c>
      <x:c r="H43" s="62"/>
      <x:c r="I43" s="62"/>
      <x:c r="J43" s="62"/>
      <x:c r="K43" s="62"/>
      <x:c r="L43" s="62"/>
      <x:c r="M43" s="62"/>
      <x:c r="N43" s="62"/>
      <x:c r="O43" s="62"/>
      <x:c r="P43" s="62"/>
      <x:c r="Q43" s="62"/>
      <x:c r="R43" s="62"/>
      <x:c r="S43" s="62"/>
      <x:c r="T43" s="62"/>
      <x:c r="U43" s="62"/>
      <x:c r="V43" s="62"/>
      <x:c r="W43" s="62"/>
      <x:c r="X43" s="62"/>
      <x:c r="Y43" s="62"/>
      <x:c r="Z43" s="62"/>
      <x:c r="AA43" s="62"/>
      <x:c r="AB43" s="62"/>
      <x:c r="AC43" s="62"/>
      <x:c r="AD43" s="62"/>
      <x:c r="AE43" s="62"/>
      <x:c r="AF43" s="62"/>
      <x:c r="AG43" s="62"/>
      <x:c r="AH43" s="62"/>
      <x:c r="AI43" s="62"/>
      <x:c r="AJ43" s="62"/>
      <x:c r="AK43" s="62"/>
    </x:row>
    <x:row r="44" spans="1:37" ht="11.25" hidden="1" customHeight="1">
      <x:c r="A44" s="57"/>
      <x:c r="B44" s="58">
        <x:f t="shared" si="1"/>
        <x:v>1</x:v>
      </x:c>
      <x:c r="C44" s="63">
        <x:v>1</x:v>
      </x:c>
      <x:c r="D44" s="60">
        <x:v>5</x:v>
      </x:c>
      <x:c r="E44" s="60">
        <x:f>IFERROR(__xludf.DUMMYFUNCTION("""COMPUTED_VALUE"""),8)</x:f>
        <x:v>8</x:v>
      </x:c>
      <x:c r="F44" s="61">
        <x:f>IFERROR(__xludf.DUMMYFUNCTION("""COMPUTED_VALUE"""),8)</x:f>
        <x:v>8</x:v>
      </x:c>
      <x:c r="G44" s="61">
        <x:f>IFERROR(__xludf.DUMMYFUNCTION("MIN(FILTER(ARRAYFORMULA(ABS($E$40:$E$50-C44)+ABS($F$40:$F$50-D44)),ISBLANK($E$40:$E$50)=FALSE))"),4)</x:f>
        <x:v>4</x:v>
      </x:c>
      <x:c r="H44" s="62"/>
      <x:c r="I44" s="62"/>
      <x:c r="J44" s="62"/>
      <x:c r="K44" s="62"/>
      <x:c r="L44" s="62"/>
      <x:c r="M44" s="62"/>
      <x:c r="N44" s="62"/>
      <x:c r="O44" s="62"/>
      <x:c r="P44" s="62"/>
      <x:c r="Q44" s="62"/>
      <x:c r="R44" s="62"/>
      <x:c r="S44" s="62"/>
      <x:c r="T44" s="62"/>
      <x:c r="U44" s="62"/>
      <x:c r="V44" s="62"/>
      <x:c r="W44" s="62"/>
      <x:c r="X44" s="62"/>
      <x:c r="Y44" s="62"/>
      <x:c r="Z44" s="62"/>
      <x:c r="AA44" s="62"/>
      <x:c r="AB44" s="62"/>
      <x:c r="AC44" s="62"/>
      <x:c r="AD44" s="62"/>
      <x:c r="AE44" s="62"/>
      <x:c r="AF44" s="62"/>
      <x:c r="AG44" s="62"/>
      <x:c r="AH44" s="62"/>
      <x:c r="AI44" s="62"/>
      <x:c r="AJ44" s="62"/>
      <x:c r="AK44" s="62"/>
    </x:row>
    <x:row r="45" spans="1:37" ht="11.25" hidden="1" customHeight="1">
      <x:c r="A45" s="57"/>
      <x:c r="B45" s="58">
        <x:f t="shared" si="1"/>
        <x:v>1</x:v>
      </x:c>
      <x:c r="C45" s="63">
        <x:v>1</x:v>
      </x:c>
      <x:c r="D45" s="60">
        <x:v>6</x:v>
      </x:c>
      <x:c r="E45" s="60">
        <x:f>IFERROR(__xludf.DUMMYFUNCTION("""COMPUTED_VALUE"""),9)</x:f>
        <x:v>9</x:v>
      </x:c>
      <x:c r="F45" s="61">
        <x:f>IFERROR(__xludf.DUMMYFUNCTION("""COMPUTED_VALUE"""),2)</x:f>
        <x:v>2</x:v>
      </x:c>
      <x:c r="G45" s="61">
        <x:f>IFERROR(__xludf.DUMMYFUNCTION("MIN(FILTER(ARRAYFORMULA(ABS($E$40:$E$50-C45)+ABS($F$40:$F$50-D45)),ISBLANK($E$40:$E$50)=FALSE))"),4)</x:f>
        <x:v>4</x:v>
      </x:c>
      <x:c r="H45" s="62"/>
      <x:c r="I45" s="62"/>
      <x:c r="J45" s="62"/>
      <x:c r="K45" s="62"/>
      <x:c r="L45" s="62"/>
      <x:c r="M45" s="62"/>
      <x:c r="N45" s="62"/>
      <x:c r="O45" s="62"/>
      <x:c r="P45" s="62"/>
      <x:c r="Q45" s="62"/>
      <x:c r="R45" s="62"/>
      <x:c r="S45" s="62"/>
      <x:c r="T45" s="62"/>
      <x:c r="U45" s="62"/>
      <x:c r="V45" s="62"/>
      <x:c r="W45" s="62"/>
      <x:c r="X45" s="62"/>
      <x:c r="Y45" s="62"/>
      <x:c r="Z45" s="62"/>
      <x:c r="AA45" s="62"/>
      <x:c r="AB45" s="62"/>
      <x:c r="AC45" s="62"/>
      <x:c r="AD45" s="62"/>
      <x:c r="AE45" s="62"/>
      <x:c r="AF45" s="62"/>
      <x:c r="AG45" s="62"/>
      <x:c r="AH45" s="62"/>
      <x:c r="AI45" s="62"/>
      <x:c r="AJ45" s="62"/>
      <x:c r="AK45" s="62"/>
    </x:row>
    <x:row r="46" spans="1:37" ht="11.25" hidden="1" customHeight="1">
      <x:c r="A46" s="57"/>
      <x:c r="B46" s="58">
        <x:f t="shared" si="1"/>
        <x:v>1</x:v>
      </x:c>
      <x:c r="C46" s="63">
        <x:v>1</x:v>
      </x:c>
      <x:c r="D46" s="60">
        <x:v>7</x:v>
      </x:c>
      <x:c r="E46" s="60"/>
      <x:c r="F46" s="61"/>
      <x:c r="G46" s="61">
        <x:f>IFERROR(__xludf.DUMMYFUNCTION("MIN(FILTER(ARRAYFORMULA(ABS($E$40:$E$50-C46)+ABS($F$40:$F$50-D46)),ISBLANK($E$40:$E$50)=FALSE))"),3)</x:f>
        <x:v>3</x:v>
      </x:c>
      <x:c r="H46" s="62"/>
      <x:c r="I46" s="62"/>
      <x:c r="J46" s="62"/>
      <x:c r="K46" s="62"/>
      <x:c r="L46" s="62"/>
      <x:c r="M46" s="62"/>
      <x:c r="N46" s="62"/>
      <x:c r="O46" s="62"/>
      <x:c r="P46" s="62"/>
      <x:c r="Q46" s="62"/>
      <x:c r="R46" s="62"/>
      <x:c r="S46" s="62"/>
      <x:c r="T46" s="62"/>
      <x:c r="U46" s="62"/>
      <x:c r="V46" s="62"/>
      <x:c r="W46" s="62"/>
      <x:c r="X46" s="62"/>
      <x:c r="Y46" s="62"/>
      <x:c r="Z46" s="62"/>
      <x:c r="AA46" s="62"/>
      <x:c r="AB46" s="62"/>
      <x:c r="AC46" s="62"/>
      <x:c r="AD46" s="62"/>
      <x:c r="AE46" s="62"/>
      <x:c r="AF46" s="62"/>
      <x:c r="AG46" s="62"/>
      <x:c r="AH46" s="62"/>
      <x:c r="AI46" s="62"/>
      <x:c r="AJ46" s="62"/>
      <x:c r="AK46" s="62"/>
    </x:row>
    <x:row r="47" spans="1:37" ht="11.25" hidden="1" customHeight="1">
      <x:c r="A47" s="57"/>
      <x:c r="B47" s="58">
        <x:f t="shared" si="1"/>
        <x:v>1</x:v>
      </x:c>
      <x:c r="C47" s="63">
        <x:v>1</x:v>
      </x:c>
      <x:c r="D47" s="60">
        <x:v>8</x:v>
      </x:c>
      <x:c r="E47" s="60"/>
      <x:c r="F47" s="61"/>
      <x:c r="G47" s="61">
        <x:f>IFERROR(__xludf.DUMMYFUNCTION("MIN(FILTER(ARRAYFORMULA(ABS($E$40:$E$50-C47)+ABS($F$40:$F$50-D47)),ISBLANK($E$40:$E$50)=FALSE))"),2)</x:f>
        <x:v>2</x:v>
      </x:c>
      <x:c r="H47" s="62"/>
      <x:c r="I47" s="62"/>
      <x:c r="J47" s="62"/>
      <x:c r="K47" s="62"/>
      <x:c r="L47" s="62"/>
      <x:c r="M47" s="62"/>
      <x:c r="N47" s="62"/>
      <x:c r="O47" s="62"/>
      <x:c r="P47" s="62"/>
      <x:c r="Q47" s="62"/>
      <x:c r="R47" s="62"/>
      <x:c r="S47" s="62"/>
      <x:c r="T47" s="62"/>
      <x:c r="U47" s="62"/>
      <x:c r="V47" s="62"/>
      <x:c r="W47" s="62"/>
      <x:c r="X47" s="62"/>
      <x:c r="Y47" s="62"/>
      <x:c r="Z47" s="62"/>
      <x:c r="AA47" s="62"/>
      <x:c r="AB47" s="62"/>
      <x:c r="AC47" s="62"/>
      <x:c r="AD47" s="62"/>
      <x:c r="AE47" s="62"/>
      <x:c r="AF47" s="62"/>
      <x:c r="AG47" s="62"/>
      <x:c r="AH47" s="62"/>
      <x:c r="AI47" s="62"/>
      <x:c r="AJ47" s="62"/>
      <x:c r="AK47" s="62"/>
    </x:row>
    <x:row r="48" spans="1:37" ht="11.25" hidden="1" customHeight="1">
      <x:c r="A48" s="57"/>
      <x:c r="B48" s="58">
        <x:f t="shared" si="1"/>
        <x:v>1</x:v>
      </x:c>
      <x:c r="C48" s="63">
        <x:v>1</x:v>
      </x:c>
      <x:c r="D48" s="60">
        <x:v>9</x:v>
      </x:c>
      <x:c r="E48" s="60"/>
      <x:c r="F48" s="61"/>
      <x:c r="G48" s="61">
        <x:f>IFERROR(__xludf.DUMMYFUNCTION("MIN(FILTER(ARRAYFORMULA(ABS($E$40:$E$50-C48)+ABS($F$40:$F$50-D48)),ISBLANK($E$40:$E$50)=FALSE))"),1)</x:f>
        <x:v>1</x:v>
      </x:c>
      <x:c r="H48" s="62"/>
      <x:c r="I48" s="62"/>
      <x:c r="J48" s="62"/>
      <x:c r="K48" s="62"/>
      <x:c r="L48" s="62"/>
      <x:c r="M48" s="62"/>
      <x:c r="N48" s="62"/>
      <x:c r="O48" s="62"/>
      <x:c r="P48" s="62"/>
      <x:c r="Q48" s="62"/>
      <x:c r="R48" s="62"/>
      <x:c r="S48" s="62"/>
      <x:c r="T48" s="62"/>
      <x:c r="U48" s="62"/>
      <x:c r="V48" s="62"/>
      <x:c r="W48" s="62"/>
      <x:c r="X48" s="62"/>
      <x:c r="Y48" s="62"/>
      <x:c r="Z48" s="62"/>
      <x:c r="AA48" s="62"/>
      <x:c r="AB48" s="62"/>
      <x:c r="AC48" s="62"/>
      <x:c r="AD48" s="62"/>
      <x:c r="AE48" s="62"/>
      <x:c r="AF48" s="62"/>
      <x:c r="AG48" s="62"/>
      <x:c r="AH48" s="62"/>
      <x:c r="AI48" s="62"/>
      <x:c r="AJ48" s="62"/>
      <x:c r="AK48" s="62"/>
    </x:row>
    <x:row r="49" spans="1:37" ht="11.25" hidden="1" customHeight="1">
      <x:c r="A49" s="57"/>
      <x:c r="B49" s="58">
        <x:f t="shared" si="1"/>
        <x:v>5</x:v>
      </x:c>
      <x:c r="C49" s="63">
        <x:v>1</x:v>
      </x:c>
      <x:c r="D49" s="60">
        <x:v>10</x:v>
      </x:c>
      <x:c r="E49" s="60"/>
      <x:c r="F49" s="61"/>
      <x:c r="G49" s="61">
        <x:f>IFERROR(__xludf.DUMMYFUNCTION("MIN(FILTER(ARRAYFORMULA(ABS($E$40:$E$50-C49)+ABS($F$40:$F$50-D49)),ISBLANK($E$40:$E$50)=FALSE))"),0)</x:f>
        <x:v>0</x:v>
      </x:c>
      <x:c r="H49" s="62"/>
      <x:c r="I49" s="62"/>
      <x:c r="J49" s="62"/>
      <x:c r="K49" s="62"/>
      <x:c r="L49" s="62"/>
      <x:c r="M49" s="62"/>
      <x:c r="N49" s="62"/>
      <x:c r="O49" s="62"/>
      <x:c r="P49" s="62"/>
      <x:c r="Q49" s="62"/>
      <x:c r="R49" s="62"/>
      <x:c r="S49" s="62"/>
      <x:c r="T49" s="62"/>
      <x:c r="U49" s="62"/>
      <x:c r="V49" s="62"/>
      <x:c r="W49" s="62"/>
      <x:c r="X49" s="62"/>
      <x:c r="Y49" s="62"/>
      <x:c r="Z49" s="62"/>
      <x:c r="AA49" s="62"/>
      <x:c r="AB49" s="62"/>
      <x:c r="AC49" s="62"/>
      <x:c r="AD49" s="62"/>
      <x:c r="AE49" s="62"/>
      <x:c r="AF49" s="62"/>
      <x:c r="AG49" s="62"/>
      <x:c r="AH49" s="62"/>
      <x:c r="AI49" s="62"/>
      <x:c r="AJ49" s="62"/>
      <x:c r="AK49" s="62"/>
    </x:row>
    <x:row r="50" spans="1:37" ht="11.25" hidden="1" customHeight="1">
      <x:c r="A50" s="57"/>
      <x:c r="B50" s="58">
        <x:f t="shared" si="1"/>
        <x:v>1</x:v>
      </x:c>
      <x:c r="C50" s="63">
        <x:v>1</x:v>
      </x:c>
      <x:c r="D50" s="60">
        <x:v>11</x:v>
      </x:c>
      <x:c r="E50" s="60"/>
      <x:c r="F50" s="61"/>
      <x:c r="G50" s="61">
        <x:f>IFERROR(__xludf.DUMMYFUNCTION("MIN(FILTER(ARRAYFORMULA(ABS($E$40:$E$50-C50)+ABS($F$40:$F$50-D50)),ISBLANK($E$40:$E$50)=FALSE))"),1)</x:f>
        <x:v>1</x:v>
      </x:c>
      <x:c r="H50" s="62"/>
      <x:c r="I50" s="62"/>
      <x:c r="J50" s="62"/>
      <x:c r="K50" s="62"/>
      <x:c r="L50" s="62"/>
      <x:c r="M50" s="62"/>
      <x:c r="N50" s="62"/>
      <x:c r="O50" s="62"/>
      <x:c r="P50" s="62"/>
      <x:c r="Q50" s="62"/>
      <x:c r="R50" s="62"/>
      <x:c r="S50" s="62"/>
      <x:c r="T50" s="62"/>
      <x:c r="U50" s="62"/>
      <x:c r="V50" s="62"/>
      <x:c r="W50" s="62"/>
      <x:c r="X50" s="62"/>
      <x:c r="Y50" s="62"/>
      <x:c r="Z50" s="62"/>
      <x:c r="AA50" s="62"/>
      <x:c r="AB50" s="62"/>
      <x:c r="AC50" s="62"/>
      <x:c r="AD50" s="62"/>
      <x:c r="AE50" s="62"/>
      <x:c r="AF50" s="62"/>
      <x:c r="AG50" s="62"/>
      <x:c r="AH50" s="62"/>
      <x:c r="AI50" s="62"/>
      <x:c r="AJ50" s="62"/>
      <x:c r="AK50" s="62"/>
    </x:row>
    <x:row r="51" spans="1:37" ht="11.25" hidden="1" customHeight="1">
      <x:c r="A51" s="57"/>
      <x:c r="B51" s="58">
        <x:f t="shared" ref="B51:B61" si="2">IF(R3=TRUE,5,1)</x:f>
        <x:v>1</x:v>
      </x:c>
      <x:c r="C51" s="60">
        <x:f t="shared" ref="C51:C61" si="3">C$49+IF(OR($T$14="폭력",$T$14="정서"),1,2)</x:f>
        <x:v>3</x:v>
      </x:c>
      <x:c r="D51" s="60">
        <x:v>1</x:v>
      </x:c>
      <x:c r="E51" s="60"/>
      <x:c r="F51" s="61"/>
      <x:c r="G51" s="61">
        <x:f>IFERROR(__xludf.DUMMYFUNCTION("MIN(FILTER(ARRAYFORMULA(ABS($E$40:$E$50-C51)+ABS($F$40:$F$50-D51)),ISBLANK($E$40:$E$50)=FALSE))"),2)</x:f>
        <x:v>2</x:v>
      </x:c>
      <x:c r="H51" s="62"/>
      <x:c r="I51" s="62"/>
      <x:c r="J51" s="62"/>
      <x:c r="K51" s="62"/>
      <x:c r="L51" s="62"/>
      <x:c r="M51" s="62"/>
      <x:c r="N51" s="62"/>
      <x:c r="O51" s="62"/>
      <x:c r="P51" s="62"/>
      <x:c r="Q51" s="62"/>
      <x:c r="R51" s="62"/>
      <x:c r="S51" s="62"/>
      <x:c r="T51" s="62"/>
      <x:c r="U51" s="62"/>
      <x:c r="V51" s="62"/>
      <x:c r="W51" s="62"/>
      <x:c r="X51" s="62"/>
      <x:c r="Y51" s="62"/>
      <x:c r="Z51" s="62"/>
      <x:c r="AA51" s="62"/>
      <x:c r="AB51" s="62"/>
      <x:c r="AC51" s="62"/>
      <x:c r="AD51" s="62"/>
      <x:c r="AE51" s="62"/>
      <x:c r="AF51" s="62"/>
      <x:c r="AG51" s="62"/>
      <x:c r="AH51" s="62"/>
      <x:c r="AI51" s="62"/>
      <x:c r="AJ51" s="62"/>
      <x:c r="AK51" s="62"/>
    </x:row>
    <x:row r="52" spans="1:37" ht="11.25" hidden="1" customHeight="1">
      <x:c r="A52" s="57"/>
      <x:c r="B52" s="58">
        <x:f t="shared" si="2"/>
        <x:v>1</x:v>
      </x:c>
      <x:c r="C52" s="60">
        <x:f t="shared" si="3"/>
        <x:v>3</x:v>
      </x:c>
      <x:c r="D52" s="60">
        <x:v>2</x:v>
      </x:c>
      <x:c r="E52" s="60"/>
      <x:c r="F52" s="61"/>
      <x:c r="G52" s="61">
        <x:f>IFERROR(__xludf.DUMMYFUNCTION("MIN(FILTER(ARRAYFORMULA(ABS($E$40:$E$50-C52)+ABS($F$40:$F$50-D52)),ISBLANK($E$40:$E$50)=FALSE))"),1)</x:f>
        <x:v>1</x:v>
      </x:c>
      <x:c r="H52" s="62"/>
      <x:c r="I52" s="62"/>
      <x:c r="J52" s="62"/>
      <x:c r="K52" s="62"/>
      <x:c r="L52" s="62"/>
      <x:c r="M52" s="62"/>
      <x:c r="N52" s="62"/>
      <x:c r="O52" s="62"/>
      <x:c r="P52" s="62"/>
      <x:c r="Q52" s="62"/>
      <x:c r="R52" s="62"/>
      <x:c r="S52" s="62"/>
      <x:c r="T52" s="62"/>
      <x:c r="U52" s="62"/>
      <x:c r="V52" s="62"/>
      <x:c r="W52" s="62"/>
      <x:c r="X52" s="62"/>
      <x:c r="Y52" s="62"/>
      <x:c r="Z52" s="62"/>
      <x:c r="AA52" s="62"/>
      <x:c r="AB52" s="62"/>
      <x:c r="AC52" s="62"/>
      <x:c r="AD52" s="62"/>
      <x:c r="AE52" s="62"/>
      <x:c r="AF52" s="62"/>
      <x:c r="AG52" s="62"/>
      <x:c r="AH52" s="62"/>
      <x:c r="AI52" s="62"/>
      <x:c r="AJ52" s="62"/>
      <x:c r="AK52" s="62"/>
    </x:row>
    <x:row r="53" spans="1:37" ht="11.25" hidden="1" customHeight="1">
      <x:c r="A53" s="57"/>
      <x:c r="B53" s="58">
        <x:f t="shared" si="2"/>
        <x:v>5</x:v>
      </x:c>
      <x:c r="C53" s="60">
        <x:f t="shared" si="3"/>
        <x:v>3</x:v>
      </x:c>
      <x:c r="D53" s="60">
        <x:v>3</x:v>
      </x:c>
      <x:c r="E53" s="60"/>
      <x:c r="F53" s="61"/>
      <x:c r="G53" s="61">
        <x:f>IFERROR(__xludf.DUMMYFUNCTION("MIN(FILTER(ARRAYFORMULA(ABS($E$40:$E$50-C53)+ABS($F$40:$F$50-D53)),ISBLANK($E$40:$E$50)=FALSE))"),0)</x:f>
        <x:v>0</x:v>
      </x:c>
      <x:c r="H53" s="62"/>
      <x:c r="I53" s="62"/>
      <x:c r="J53" s="62"/>
      <x:c r="K53" s="62"/>
      <x:c r="L53" s="62"/>
      <x:c r="M53" s="62"/>
      <x:c r="N53" s="62"/>
      <x:c r="O53" s="62"/>
      <x:c r="P53" s="62"/>
      <x:c r="Q53" s="62"/>
      <x:c r="R53" s="62"/>
      <x:c r="S53" s="62"/>
      <x:c r="T53" s="62"/>
      <x:c r="U53" s="62"/>
      <x:c r="V53" s="62"/>
      <x:c r="W53" s="62"/>
      <x:c r="X53" s="62"/>
      <x:c r="Y53" s="62"/>
      <x:c r="Z53" s="62"/>
      <x:c r="AA53" s="62"/>
      <x:c r="AB53" s="62"/>
      <x:c r="AC53" s="62"/>
      <x:c r="AD53" s="62"/>
      <x:c r="AE53" s="62"/>
      <x:c r="AF53" s="62"/>
      <x:c r="AG53" s="62"/>
      <x:c r="AH53" s="62"/>
      <x:c r="AI53" s="62"/>
      <x:c r="AJ53" s="62"/>
      <x:c r="AK53" s="62"/>
    </x:row>
    <x:row r="54" spans="1:37" ht="11.25" hidden="1" customHeight="1">
      <x:c r="A54" s="57"/>
      <x:c r="B54" s="58">
        <x:f t="shared" si="2"/>
        <x:v>1</x:v>
      </x:c>
      <x:c r="C54" s="60">
        <x:f t="shared" si="3"/>
        <x:v>3</x:v>
      </x:c>
      <x:c r="D54" s="60">
        <x:v>4</x:v>
      </x:c>
      <x:c r="E54" s="60"/>
      <x:c r="F54" s="61"/>
      <x:c r="G54" s="61">
        <x:f>IFERROR(__xludf.DUMMYFUNCTION("MIN(FILTER(ARRAYFORMULA(ABS($E$40:$E$50-C54)+ABS($F$40:$F$50-D54)),ISBLANK($E$40:$E$50)=FALSE))"),1)</x:f>
        <x:v>1</x:v>
      </x:c>
      <x:c r="H54" s="62"/>
      <x:c r="I54" s="62"/>
      <x:c r="J54" s="62"/>
      <x:c r="K54" s="62"/>
      <x:c r="L54" s="62"/>
      <x:c r="M54" s="62"/>
      <x:c r="N54" s="62"/>
      <x:c r="O54" s="62"/>
      <x:c r="P54" s="62"/>
      <x:c r="Q54" s="62"/>
      <x:c r="R54" s="62"/>
      <x:c r="S54" s="62"/>
      <x:c r="T54" s="62"/>
      <x:c r="U54" s="62"/>
      <x:c r="V54" s="62"/>
      <x:c r="W54" s="62"/>
      <x:c r="X54" s="62"/>
      <x:c r="Y54" s="62"/>
      <x:c r="Z54" s="62"/>
      <x:c r="AA54" s="62"/>
      <x:c r="AB54" s="62"/>
      <x:c r="AC54" s="62"/>
      <x:c r="AD54" s="62"/>
      <x:c r="AE54" s="62"/>
      <x:c r="AF54" s="62"/>
      <x:c r="AG54" s="62"/>
      <x:c r="AH54" s="62"/>
      <x:c r="AI54" s="62"/>
      <x:c r="AJ54" s="62"/>
      <x:c r="AK54" s="62"/>
    </x:row>
    <x:row r="55" spans="1:37" ht="11.25" hidden="1" customHeight="1">
      <x:c r="A55" s="57"/>
      <x:c r="B55" s="58">
        <x:f t="shared" si="2"/>
        <x:v>1</x:v>
      </x:c>
      <x:c r="C55" s="60">
        <x:f t="shared" si="3"/>
        <x:v>3</x:v>
      </x:c>
      <x:c r="D55" s="60">
        <x:v>5</x:v>
      </x:c>
      <x:c r="E55" s="60"/>
      <x:c r="F55" s="61"/>
      <x:c r="G55" s="61">
        <x:f>IFERROR(__xludf.DUMMYFUNCTION("MIN(FILTER(ARRAYFORMULA(ABS($E$40:$E$50-C55)+ABS($F$40:$F$50-D55)),ISBLANK($E$40:$E$50)=FALSE))"),2)</x:f>
        <x:v>2</x:v>
      </x:c>
      <x:c r="H55" s="62"/>
      <x:c r="I55" s="62"/>
      <x:c r="J55" s="62"/>
      <x:c r="K55" s="62"/>
      <x:c r="L55" s="62"/>
      <x:c r="M55" s="62"/>
      <x:c r="N55" s="62"/>
      <x:c r="O55" s="62"/>
      <x:c r="P55" s="62"/>
      <x:c r="Q55" s="62"/>
      <x:c r="R55" s="62"/>
      <x:c r="S55" s="62"/>
      <x:c r="T55" s="62"/>
      <x:c r="U55" s="62"/>
      <x:c r="V55" s="62"/>
      <x:c r="W55" s="62"/>
      <x:c r="X55" s="62"/>
      <x:c r="Y55" s="62"/>
      <x:c r="Z55" s="62"/>
      <x:c r="AA55" s="62"/>
      <x:c r="AB55" s="62"/>
      <x:c r="AC55" s="62"/>
      <x:c r="AD55" s="62"/>
      <x:c r="AE55" s="62"/>
      <x:c r="AF55" s="62"/>
      <x:c r="AG55" s="62"/>
      <x:c r="AH55" s="62"/>
      <x:c r="AI55" s="62"/>
      <x:c r="AJ55" s="62"/>
      <x:c r="AK55" s="62"/>
    </x:row>
    <x:row r="56" spans="1:37" ht="11.25" hidden="1" customHeight="1">
      <x:c r="A56" s="57"/>
      <x:c r="B56" s="58">
        <x:f t="shared" si="2"/>
        <x:v>1</x:v>
      </x:c>
      <x:c r="C56" s="60">
        <x:f t="shared" si="3"/>
        <x:v>3</x:v>
      </x:c>
      <x:c r="D56" s="60">
        <x:v>6</x:v>
      </x:c>
      <x:c r="E56" s="60"/>
      <x:c r="F56" s="61"/>
      <x:c r="G56" s="61">
        <x:f>IFERROR(__xludf.DUMMYFUNCTION("MIN(FILTER(ARRAYFORMULA(ABS($E$40:$E$50-C56)+ABS($F$40:$F$50-D56)),ISBLANK($E$40:$E$50)=FALSE))"),3)</x:f>
        <x:v>3</x:v>
      </x:c>
      <x:c r="H56" s="62"/>
      <x:c r="I56" s="62"/>
      <x:c r="J56" s="62"/>
      <x:c r="K56" s="62"/>
      <x:c r="L56" s="62"/>
      <x:c r="M56" s="62"/>
      <x:c r="N56" s="62"/>
      <x:c r="O56" s="62"/>
      <x:c r="P56" s="62"/>
      <x:c r="Q56" s="62"/>
      <x:c r="R56" s="62"/>
      <x:c r="S56" s="62"/>
      <x:c r="T56" s="62"/>
      <x:c r="U56" s="62"/>
      <x:c r="V56" s="62"/>
      <x:c r="W56" s="62"/>
      <x:c r="X56" s="62"/>
      <x:c r="Y56" s="62"/>
      <x:c r="Z56" s="62"/>
      <x:c r="AA56" s="62"/>
      <x:c r="AB56" s="62"/>
      <x:c r="AC56" s="62"/>
      <x:c r="AD56" s="62"/>
      <x:c r="AE56" s="62"/>
      <x:c r="AF56" s="62"/>
      <x:c r="AG56" s="62"/>
      <x:c r="AH56" s="62"/>
      <x:c r="AI56" s="62"/>
      <x:c r="AJ56" s="62"/>
      <x:c r="AK56" s="62"/>
    </x:row>
    <x:row r="57" spans="1:37" ht="11.25" hidden="1" customHeight="1">
      <x:c r="A57" s="57"/>
      <x:c r="B57" s="58">
        <x:f t="shared" si="2"/>
        <x:v>1</x:v>
      </x:c>
      <x:c r="C57" s="60">
        <x:f t="shared" si="3"/>
        <x:v>3</x:v>
      </x:c>
      <x:c r="D57" s="60">
        <x:v>7</x:v>
      </x:c>
      <x:c r="E57" s="60"/>
      <x:c r="F57" s="61"/>
      <x:c r="G57" s="61">
        <x:f>IFERROR(__xludf.DUMMYFUNCTION("MIN(FILTER(ARRAYFORMULA(ABS($E$40:$E$50-C57)+ABS($F$40:$F$50-D57)),ISBLANK($E$40:$E$50)=FALSE))"),3)</x:f>
        <x:v>3</x:v>
      </x:c>
      <x:c r="H57" s="62"/>
      <x:c r="I57" s="62"/>
      <x:c r="J57" s="62"/>
      <x:c r="K57" s="62"/>
      <x:c r="L57" s="62"/>
      <x:c r="M57" s="62"/>
      <x:c r="N57" s="62"/>
      <x:c r="O57" s="62"/>
      <x:c r="P57" s="62"/>
      <x:c r="Q57" s="62"/>
      <x:c r="R57" s="62"/>
      <x:c r="S57" s="62"/>
      <x:c r="T57" s="62"/>
      <x:c r="U57" s="62"/>
      <x:c r="V57" s="62"/>
      <x:c r="W57" s="62"/>
      <x:c r="X57" s="62"/>
      <x:c r="Y57" s="62"/>
      <x:c r="Z57" s="62"/>
      <x:c r="AA57" s="62"/>
      <x:c r="AB57" s="62"/>
      <x:c r="AC57" s="62"/>
      <x:c r="AD57" s="62"/>
      <x:c r="AE57" s="62"/>
      <x:c r="AF57" s="62"/>
      <x:c r="AG57" s="62"/>
      <x:c r="AH57" s="62"/>
      <x:c r="AI57" s="62"/>
      <x:c r="AJ57" s="62"/>
      <x:c r="AK57" s="62"/>
    </x:row>
    <x:row r="58" spans="1:37" ht="11.25" hidden="1" customHeight="1">
      <x:c r="A58" s="57"/>
      <x:c r="B58" s="58">
        <x:f t="shared" si="2"/>
        <x:v>1</x:v>
      </x:c>
      <x:c r="C58" s="60">
        <x:f t="shared" si="3"/>
        <x:v>3</x:v>
      </x:c>
      <x:c r="D58" s="60">
        <x:v>8</x:v>
      </x:c>
      <x:c r="E58" s="60"/>
      <x:c r="F58" s="61"/>
      <x:c r="G58" s="61">
        <x:f>IFERROR(__xludf.DUMMYFUNCTION("MIN(FILTER(ARRAYFORMULA(ABS($E$40:$E$50-C58)+ABS($F$40:$F$50-D58)),ISBLANK($E$40:$E$50)=FALSE))"),2)</x:f>
        <x:v>2</x:v>
      </x:c>
      <x:c r="H58" s="62"/>
      <x:c r="I58" s="62"/>
      <x:c r="J58" s="62"/>
      <x:c r="K58" s="62"/>
      <x:c r="L58" s="62"/>
      <x:c r="M58" s="62"/>
      <x:c r="N58" s="62"/>
      <x:c r="O58" s="62"/>
      <x:c r="P58" s="62"/>
      <x:c r="Q58" s="62"/>
      <x:c r="R58" s="62"/>
      <x:c r="S58" s="62"/>
      <x:c r="T58" s="62"/>
      <x:c r="U58" s="62"/>
      <x:c r="V58" s="62"/>
      <x:c r="W58" s="62"/>
      <x:c r="X58" s="62"/>
      <x:c r="Y58" s="62"/>
      <x:c r="Z58" s="62"/>
      <x:c r="AA58" s="62"/>
      <x:c r="AB58" s="62"/>
      <x:c r="AC58" s="62"/>
      <x:c r="AD58" s="62"/>
      <x:c r="AE58" s="62"/>
      <x:c r="AF58" s="62"/>
      <x:c r="AG58" s="62"/>
      <x:c r="AH58" s="62"/>
      <x:c r="AI58" s="62"/>
      <x:c r="AJ58" s="62"/>
      <x:c r="AK58" s="62"/>
    </x:row>
    <x:row r="59" spans="1:37" ht="11.25" hidden="1" customHeight="1">
      <x:c r="A59" s="57"/>
      <x:c r="B59" s="58">
        <x:f t="shared" si="2"/>
        <x:v>1</x:v>
      </x:c>
      <x:c r="C59" s="60">
        <x:f t="shared" si="3"/>
        <x:v>3</x:v>
      </x:c>
      <x:c r="D59" s="60">
        <x:v>9</x:v>
      </x:c>
      <x:c r="E59" s="60"/>
      <x:c r="F59" s="61"/>
      <x:c r="G59" s="61">
        <x:f>IFERROR(__xludf.DUMMYFUNCTION("MIN(FILTER(ARRAYFORMULA(ABS($E$40:$E$50-C59)+ABS($F$40:$F$50-D59)),ISBLANK($E$40:$E$50)=FALSE))"),3)</x:f>
        <x:v>3</x:v>
      </x:c>
      <x:c r="H59" s="62"/>
      <x:c r="I59" s="62"/>
      <x:c r="J59" s="62"/>
      <x:c r="K59" s="62"/>
      <x:c r="L59" s="62"/>
      <x:c r="M59" s="62"/>
      <x:c r="N59" s="62"/>
      <x:c r="O59" s="62"/>
      <x:c r="P59" s="62"/>
      <x:c r="Q59" s="62"/>
      <x:c r="R59" s="62"/>
      <x:c r="S59" s="62"/>
      <x:c r="T59" s="62"/>
      <x:c r="U59" s="62"/>
      <x:c r="V59" s="62"/>
      <x:c r="W59" s="62"/>
      <x:c r="X59" s="62"/>
      <x:c r="Y59" s="62"/>
      <x:c r="Z59" s="62"/>
      <x:c r="AA59" s="62"/>
      <x:c r="AB59" s="62"/>
      <x:c r="AC59" s="62"/>
      <x:c r="AD59" s="62"/>
      <x:c r="AE59" s="62"/>
      <x:c r="AF59" s="62"/>
      <x:c r="AG59" s="62"/>
      <x:c r="AH59" s="62"/>
      <x:c r="AI59" s="62"/>
      <x:c r="AJ59" s="62"/>
      <x:c r="AK59" s="62"/>
    </x:row>
    <x:row r="60" spans="1:37" ht="11.25" hidden="1" customHeight="1">
      <x:c r="A60" s="57"/>
      <x:c r="B60" s="58">
        <x:f t="shared" si="2"/>
        <x:v>1</x:v>
      </x:c>
      <x:c r="C60" s="60">
        <x:f t="shared" si="3"/>
        <x:v>3</x:v>
      </x:c>
      <x:c r="D60" s="60">
        <x:v>10</x:v>
      </x:c>
      <x:c r="E60" s="60"/>
      <x:c r="F60" s="61"/>
      <x:c r="G60" s="61">
        <x:f>IFERROR(__xludf.DUMMYFUNCTION("MIN(FILTER(ARRAYFORMULA(ABS($E$40:$E$50-C60)+ABS($F$40:$F$50-D60)),ISBLANK($E$40:$E$50)=FALSE))"),2)</x:f>
        <x:v>2</x:v>
      </x:c>
      <x:c r="H60" s="62"/>
      <x:c r="I60" s="62"/>
      <x:c r="J60" s="62"/>
      <x:c r="K60" s="62"/>
      <x:c r="L60" s="62"/>
      <x:c r="M60" s="62"/>
      <x:c r="N60" s="62"/>
      <x:c r="O60" s="62"/>
      <x:c r="P60" s="62"/>
      <x:c r="Q60" s="62"/>
      <x:c r="R60" s="62"/>
      <x:c r="S60" s="62"/>
      <x:c r="T60" s="62"/>
      <x:c r="U60" s="62"/>
      <x:c r="V60" s="62"/>
      <x:c r="W60" s="62"/>
      <x:c r="X60" s="62"/>
      <x:c r="Y60" s="62"/>
      <x:c r="Z60" s="62"/>
      <x:c r="AA60" s="62"/>
      <x:c r="AB60" s="62"/>
      <x:c r="AC60" s="62"/>
      <x:c r="AD60" s="62"/>
      <x:c r="AE60" s="62"/>
      <x:c r="AF60" s="62"/>
      <x:c r="AG60" s="62"/>
      <x:c r="AH60" s="62"/>
      <x:c r="AI60" s="62"/>
      <x:c r="AJ60" s="62"/>
      <x:c r="AK60" s="62"/>
    </x:row>
    <x:row r="61" spans="1:37" ht="11.25" hidden="1" customHeight="1">
      <x:c r="A61" s="57"/>
      <x:c r="B61" s="58">
        <x:f t="shared" si="2"/>
        <x:v>1</x:v>
      </x:c>
      <x:c r="C61" s="60">
        <x:f t="shared" si="3"/>
        <x:v>3</x:v>
      </x:c>
      <x:c r="D61" s="60">
        <x:v>11</x:v>
      </x:c>
      <x:c r="E61" s="60"/>
      <x:c r="F61" s="61"/>
      <x:c r="G61" s="61">
        <x:f>IFERROR(__xludf.DUMMYFUNCTION("MIN(FILTER(ARRAYFORMULA(ABS($E$40:$E$50-C61)+ABS($F$40:$F$50-D61)),ISBLANK($E$40:$E$50)=FALSE))"),3)</x:f>
        <x:v>3</x:v>
      </x:c>
      <x:c r="H61" s="62"/>
      <x:c r="I61" s="62"/>
      <x:c r="J61" s="62"/>
      <x:c r="K61" s="62"/>
      <x:c r="L61" s="62"/>
      <x:c r="M61" s="62"/>
      <x:c r="N61" s="62"/>
      <x:c r="O61" s="62"/>
      <x:c r="P61" s="62"/>
      <x:c r="Q61" s="62"/>
      <x:c r="R61" s="62"/>
      <x:c r="S61" s="62"/>
      <x:c r="T61" s="62"/>
      <x:c r="U61" s="62"/>
      <x:c r="V61" s="62"/>
      <x:c r="W61" s="62"/>
      <x:c r="X61" s="62"/>
      <x:c r="Y61" s="62"/>
      <x:c r="Z61" s="62"/>
      <x:c r="AA61" s="62"/>
      <x:c r="AB61" s="62"/>
      <x:c r="AC61" s="62"/>
      <x:c r="AD61" s="62"/>
      <x:c r="AE61" s="62"/>
      <x:c r="AF61" s="62"/>
      <x:c r="AG61" s="62"/>
      <x:c r="AH61" s="62"/>
      <x:c r="AI61" s="62"/>
      <x:c r="AJ61" s="62"/>
      <x:c r="AK61" s="62"/>
    </x:row>
    <x:row r="62" spans="1:37" ht="11.25" hidden="1" customHeight="1">
      <x:c r="A62" s="57"/>
      <x:c r="B62" s="58">
        <x:f t="shared" ref="B62:B72" si="4">IF(V3=TRUE,5,1)</x:f>
        <x:v>1</x:v>
      </x:c>
      <x:c r="C62" s="60">
        <x:f t="shared" ref="C62:C72" si="5">C$60+IF(OR($T$14="정서",$T$14="지각"),1,2)</x:f>
        <x:v>5</x:v>
      </x:c>
      <x:c r="D62" s="60">
        <x:v>1</x:v>
      </x:c>
      <x:c r="E62" s="60"/>
      <x:c r="F62" s="61"/>
      <x:c r="G62" s="61">
        <x:f>IFERROR(__xludf.DUMMYFUNCTION("MIN(FILTER(ARRAYFORMULA(ABS($E$40:$E$50-C62)+ABS($F$40:$F$50-D62)),ISBLANK($E$40:$E$50)=FALSE))"),4)</x:f>
        <x:v>4</x:v>
      </x:c>
      <x:c r="H62" s="62"/>
      <x:c r="I62" s="62"/>
      <x:c r="J62" s="62"/>
      <x:c r="K62" s="62"/>
      <x:c r="L62" s="62"/>
      <x:c r="M62" s="62"/>
      <x:c r="N62" s="62"/>
      <x:c r="O62" s="62"/>
      <x:c r="P62" s="62"/>
      <x:c r="Q62" s="62"/>
      <x:c r="R62" s="62"/>
      <x:c r="S62" s="62"/>
      <x:c r="T62" s="62"/>
      <x:c r="U62" s="62"/>
      <x:c r="V62" s="62"/>
      <x:c r="W62" s="62"/>
      <x:c r="X62" s="62"/>
      <x:c r="Y62" s="62"/>
      <x:c r="Z62" s="62"/>
      <x:c r="AA62" s="62"/>
      <x:c r="AB62" s="62"/>
      <x:c r="AC62" s="62"/>
      <x:c r="AD62" s="62"/>
      <x:c r="AE62" s="62"/>
      <x:c r="AF62" s="62"/>
      <x:c r="AG62" s="62"/>
      <x:c r="AH62" s="62"/>
      <x:c r="AI62" s="62"/>
      <x:c r="AJ62" s="62"/>
      <x:c r="AK62" s="62"/>
    </x:row>
    <x:row r="63" spans="1:37" ht="11.25" hidden="1" customHeight="1">
      <x:c r="A63" s="57"/>
      <x:c r="B63" s="58">
        <x:f t="shared" si="4"/>
        <x:v>1</x:v>
      </x:c>
      <x:c r="C63" s="60">
        <x:f t="shared" si="5"/>
        <x:v>5</x:v>
      </x:c>
      <x:c r="D63" s="60">
        <x:v>2</x:v>
      </x:c>
      <x:c r="E63" s="60"/>
      <x:c r="F63" s="61"/>
      <x:c r="G63" s="61">
        <x:f>IFERROR(__xludf.DUMMYFUNCTION("MIN(FILTER(ARRAYFORMULA(ABS($E$40:$E$50-C63)+ABS($F$40:$F$50-D63)),ISBLANK($E$40:$E$50)=FALSE))"),3)</x:f>
        <x:v>3</x:v>
      </x:c>
      <x:c r="H63" s="62"/>
      <x:c r="I63" s="62"/>
      <x:c r="J63" s="62"/>
      <x:c r="K63" s="62"/>
      <x:c r="L63" s="62"/>
      <x:c r="M63" s="62"/>
      <x:c r="N63" s="62"/>
      <x:c r="O63" s="62"/>
      <x:c r="P63" s="62"/>
      <x:c r="Q63" s="62"/>
      <x:c r="R63" s="62"/>
      <x:c r="S63" s="62"/>
      <x:c r="T63" s="62"/>
      <x:c r="U63" s="62"/>
      <x:c r="V63" s="62"/>
      <x:c r="W63" s="62"/>
      <x:c r="X63" s="62"/>
      <x:c r="Y63" s="62"/>
      <x:c r="Z63" s="62"/>
      <x:c r="AA63" s="62"/>
      <x:c r="AB63" s="62"/>
      <x:c r="AC63" s="62"/>
      <x:c r="AD63" s="62"/>
      <x:c r="AE63" s="62"/>
      <x:c r="AF63" s="62"/>
      <x:c r="AG63" s="62"/>
      <x:c r="AH63" s="62"/>
      <x:c r="AI63" s="62"/>
      <x:c r="AJ63" s="62"/>
      <x:c r="AK63" s="62"/>
    </x:row>
    <x:row r="64" spans="1:37" ht="11.25" hidden="1" customHeight="1">
      <x:c r="A64" s="57"/>
      <x:c r="B64" s="58">
        <x:f t="shared" si="4"/>
        <x:v>1</x:v>
      </x:c>
      <x:c r="C64" s="60">
        <x:f t="shared" si="5"/>
        <x:v>5</x:v>
      </x:c>
      <x:c r="D64" s="60">
        <x:v>3</x:v>
      </x:c>
      <x:c r="E64" s="60"/>
      <x:c r="F64" s="61"/>
      <x:c r="G64" s="61">
        <x:f>IFERROR(__xludf.DUMMYFUNCTION("MIN(FILTER(ARRAYFORMULA(ABS($E$40:$E$50-C64)+ABS($F$40:$F$50-D64)),ISBLANK($E$40:$E$50)=FALSE))"),2)</x:f>
        <x:v>2</x:v>
      </x:c>
      <x:c r="H64" s="62"/>
      <x:c r="I64" s="62"/>
      <x:c r="J64" s="62"/>
      <x:c r="K64" s="62"/>
      <x:c r="L64" s="62"/>
      <x:c r="M64" s="62"/>
      <x:c r="N64" s="62"/>
      <x:c r="O64" s="62"/>
      <x:c r="P64" s="62"/>
      <x:c r="Q64" s="62"/>
      <x:c r="R64" s="62"/>
      <x:c r="S64" s="62"/>
      <x:c r="T64" s="62"/>
      <x:c r="U64" s="62"/>
      <x:c r="V64" s="62"/>
      <x:c r="W64" s="62"/>
      <x:c r="X64" s="62"/>
      <x:c r="Y64" s="62"/>
      <x:c r="Z64" s="62"/>
      <x:c r="AA64" s="62"/>
      <x:c r="AB64" s="62"/>
      <x:c r="AC64" s="62"/>
      <x:c r="AD64" s="62"/>
      <x:c r="AE64" s="62"/>
      <x:c r="AF64" s="62"/>
      <x:c r="AG64" s="62"/>
      <x:c r="AH64" s="62"/>
      <x:c r="AI64" s="62"/>
      <x:c r="AJ64" s="62"/>
      <x:c r="AK64" s="62"/>
    </x:row>
    <x:row r="65" spans="1:37" ht="11.25" hidden="1" customHeight="1">
      <x:c r="A65" s="57"/>
      <x:c r="B65" s="58">
        <x:f t="shared" si="4"/>
        <x:v>1</x:v>
      </x:c>
      <x:c r="C65" s="60">
        <x:f t="shared" si="5"/>
        <x:v>5</x:v>
      </x:c>
      <x:c r="D65" s="60">
        <x:v>4</x:v>
      </x:c>
      <x:c r="E65" s="60"/>
      <x:c r="F65" s="61"/>
      <x:c r="G65" s="61">
        <x:f>IFERROR(__xludf.DUMMYFUNCTION("MIN(FILTER(ARRAYFORMULA(ABS($E$40:$E$50-C65)+ABS($F$40:$F$50-D65)),ISBLANK($E$40:$E$50)=FALSE))"),3)</x:f>
        <x:v>3</x:v>
      </x:c>
      <x:c r="H65" s="62"/>
      <x:c r="I65" s="62"/>
      <x:c r="J65" s="62"/>
      <x:c r="K65" s="62"/>
      <x:c r="L65" s="62"/>
      <x:c r="M65" s="62"/>
      <x:c r="N65" s="62"/>
      <x:c r="O65" s="62"/>
      <x:c r="P65" s="62"/>
      <x:c r="Q65" s="62"/>
      <x:c r="R65" s="62"/>
      <x:c r="S65" s="62"/>
      <x:c r="T65" s="62"/>
      <x:c r="U65" s="62"/>
      <x:c r="V65" s="62"/>
      <x:c r="W65" s="62"/>
      <x:c r="X65" s="62"/>
      <x:c r="Y65" s="62"/>
      <x:c r="Z65" s="62"/>
      <x:c r="AA65" s="62"/>
      <x:c r="AB65" s="62"/>
      <x:c r="AC65" s="62"/>
      <x:c r="AD65" s="62"/>
      <x:c r="AE65" s="62"/>
      <x:c r="AF65" s="62"/>
      <x:c r="AG65" s="62"/>
      <x:c r="AH65" s="62"/>
      <x:c r="AI65" s="62"/>
      <x:c r="AJ65" s="62"/>
      <x:c r="AK65" s="62"/>
    </x:row>
    <x:row r="66" spans="1:37" ht="11.25" hidden="1" customHeight="1">
      <x:c r="A66" s="57"/>
      <x:c r="B66" s="58">
        <x:f t="shared" si="4"/>
        <x:v>1</x:v>
      </x:c>
      <x:c r="C66" s="60">
        <x:f t="shared" si="5"/>
        <x:v>5</x:v>
      </x:c>
      <x:c r="D66" s="60">
        <x:v>5</x:v>
      </x:c>
      <x:c r="E66" s="60"/>
      <x:c r="F66" s="61"/>
      <x:c r="G66" s="61">
        <x:f>IFERROR(__xludf.DUMMYFUNCTION("MIN(FILTER(ARRAYFORMULA(ABS($E$40:$E$50-C66)+ABS($F$40:$F$50-D66)),ISBLANK($E$40:$E$50)=FALSE))"),3)</x:f>
        <x:v>3</x:v>
      </x:c>
      <x:c r="H66" s="62"/>
      <x:c r="I66" s="62"/>
      <x:c r="J66" s="62"/>
      <x:c r="K66" s="62"/>
      <x:c r="L66" s="62"/>
      <x:c r="M66" s="62"/>
      <x:c r="N66" s="62"/>
      <x:c r="O66" s="62"/>
      <x:c r="P66" s="62"/>
      <x:c r="Q66" s="62"/>
      <x:c r="R66" s="62"/>
      <x:c r="S66" s="62"/>
      <x:c r="T66" s="62"/>
      <x:c r="U66" s="62"/>
      <x:c r="V66" s="62"/>
      <x:c r="W66" s="62"/>
      <x:c r="X66" s="62"/>
      <x:c r="Y66" s="62"/>
      <x:c r="Z66" s="62"/>
      <x:c r="AA66" s="62"/>
      <x:c r="AB66" s="62"/>
      <x:c r="AC66" s="62"/>
      <x:c r="AD66" s="62"/>
      <x:c r="AE66" s="62"/>
      <x:c r="AF66" s="62"/>
      <x:c r="AG66" s="62"/>
      <x:c r="AH66" s="62"/>
      <x:c r="AI66" s="62"/>
      <x:c r="AJ66" s="62"/>
      <x:c r="AK66" s="62"/>
    </x:row>
    <x:row r="67" spans="1:37" ht="11.25" hidden="1" customHeight="1">
      <x:c r="A67" s="57"/>
      <x:c r="B67" s="58">
        <x:f t="shared" si="4"/>
        <x:v>1</x:v>
      </x:c>
      <x:c r="C67" s="60">
        <x:f t="shared" si="5"/>
        <x:v>5</x:v>
      </x:c>
      <x:c r="D67" s="60">
        <x:v>6</x:v>
      </x:c>
      <x:c r="E67" s="60"/>
      <x:c r="F67" s="61"/>
      <x:c r="G67" s="61">
        <x:f>IFERROR(__xludf.DUMMYFUNCTION("MIN(FILTER(ARRAYFORMULA(ABS($E$40:$E$50-C67)+ABS($F$40:$F$50-D67)),ISBLANK($E$40:$E$50)=FALSE))"),2)</x:f>
        <x:v>2</x:v>
      </x:c>
      <x:c r="H67" s="62"/>
      <x:c r="I67" s="62"/>
      <x:c r="J67" s="62"/>
      <x:c r="K67" s="62"/>
      <x:c r="L67" s="62"/>
      <x:c r="M67" s="62"/>
      <x:c r="N67" s="62"/>
      <x:c r="O67" s="62"/>
      <x:c r="P67" s="62"/>
      <x:c r="Q67" s="62"/>
      <x:c r="R67" s="62"/>
      <x:c r="S67" s="62"/>
      <x:c r="T67" s="62"/>
      <x:c r="U67" s="62"/>
      <x:c r="V67" s="62"/>
      <x:c r="W67" s="62"/>
      <x:c r="X67" s="62"/>
      <x:c r="Y67" s="62"/>
      <x:c r="Z67" s="62"/>
      <x:c r="AA67" s="62"/>
      <x:c r="AB67" s="62"/>
      <x:c r="AC67" s="62"/>
      <x:c r="AD67" s="62"/>
      <x:c r="AE67" s="62"/>
      <x:c r="AF67" s="62"/>
      <x:c r="AG67" s="62"/>
      <x:c r="AH67" s="62"/>
      <x:c r="AI67" s="62"/>
      <x:c r="AJ67" s="62"/>
      <x:c r="AK67" s="62"/>
    </x:row>
    <x:row r="68" spans="1:37" ht="11.25" hidden="1" customHeight="1">
      <x:c r="A68" s="57"/>
      <x:c r="B68" s="58">
        <x:f t="shared" si="4"/>
        <x:v>1</x:v>
      </x:c>
      <x:c r="C68" s="60">
        <x:f t="shared" si="5"/>
        <x:v>5</x:v>
      </x:c>
      <x:c r="D68" s="60">
        <x:v>7</x:v>
      </x:c>
      <x:c r="E68" s="60"/>
      <x:c r="F68" s="61"/>
      <x:c r="G68" s="61">
        <x:f>IFERROR(__xludf.DUMMYFUNCTION("MIN(FILTER(ARRAYFORMULA(ABS($E$40:$E$50-C68)+ABS($F$40:$F$50-D68)),ISBLANK($E$40:$E$50)=FALSE))"),1)</x:f>
        <x:v>1</x:v>
      </x:c>
      <x:c r="H68" s="62"/>
      <x:c r="I68" s="62"/>
      <x:c r="J68" s="62"/>
      <x:c r="K68" s="62"/>
      <x:c r="L68" s="62"/>
      <x:c r="M68" s="62"/>
      <x:c r="N68" s="62"/>
      <x:c r="O68" s="62"/>
      <x:c r="P68" s="62"/>
      <x:c r="Q68" s="62"/>
      <x:c r="R68" s="62"/>
      <x:c r="S68" s="62"/>
      <x:c r="T68" s="62"/>
      <x:c r="U68" s="62"/>
      <x:c r="V68" s="62"/>
      <x:c r="W68" s="62"/>
      <x:c r="X68" s="62"/>
      <x:c r="Y68" s="62"/>
      <x:c r="Z68" s="62"/>
      <x:c r="AA68" s="62"/>
      <x:c r="AB68" s="62"/>
      <x:c r="AC68" s="62"/>
      <x:c r="AD68" s="62"/>
      <x:c r="AE68" s="62"/>
      <x:c r="AF68" s="62"/>
      <x:c r="AG68" s="62"/>
      <x:c r="AH68" s="62"/>
      <x:c r="AI68" s="62"/>
      <x:c r="AJ68" s="62"/>
      <x:c r="AK68" s="62"/>
    </x:row>
    <x:row r="69" spans="1:37" ht="11.25" hidden="1" customHeight="1">
      <x:c r="A69" s="57"/>
      <x:c r="B69" s="58">
        <x:f t="shared" si="4"/>
        <x:v>5</x:v>
      </x:c>
      <x:c r="C69" s="60">
        <x:f t="shared" si="5"/>
        <x:v>5</x:v>
      </x:c>
      <x:c r="D69" s="60">
        <x:v>8</x:v>
      </x:c>
      <x:c r="E69" s="60"/>
      <x:c r="F69" s="61"/>
      <x:c r="G69" s="61">
        <x:f>IFERROR(__xludf.DUMMYFUNCTION("MIN(FILTER(ARRAYFORMULA(ABS($E$40:$E$50-C69)+ABS($F$40:$F$50-D69)),ISBLANK($E$40:$E$50)=FALSE))"),0)</x:f>
        <x:v>0</x:v>
      </x:c>
      <x:c r="H69" s="62"/>
      <x:c r="I69" s="62"/>
      <x:c r="J69" s="62"/>
      <x:c r="K69" s="62"/>
      <x:c r="L69" s="62"/>
      <x:c r="M69" s="62"/>
      <x:c r="N69" s="62"/>
      <x:c r="O69" s="62"/>
      <x:c r="P69" s="62"/>
      <x:c r="Q69" s="62"/>
      <x:c r="R69" s="62"/>
      <x:c r="S69" s="62"/>
      <x:c r="T69" s="62"/>
      <x:c r="U69" s="62"/>
      <x:c r="V69" s="62"/>
      <x:c r="W69" s="62"/>
      <x:c r="X69" s="62"/>
      <x:c r="Y69" s="62"/>
      <x:c r="Z69" s="62"/>
      <x:c r="AA69" s="62"/>
      <x:c r="AB69" s="62"/>
      <x:c r="AC69" s="62"/>
      <x:c r="AD69" s="62"/>
      <x:c r="AE69" s="62"/>
      <x:c r="AF69" s="62"/>
      <x:c r="AG69" s="62"/>
      <x:c r="AH69" s="62"/>
      <x:c r="AI69" s="62"/>
      <x:c r="AJ69" s="62"/>
      <x:c r="AK69" s="62"/>
    </x:row>
    <x:row r="70" spans="1:37" ht="11.25" hidden="1" customHeight="1">
      <x:c r="A70" s="57"/>
      <x:c r="B70" s="58">
        <x:f t="shared" si="4"/>
        <x:v>1</x:v>
      </x:c>
      <x:c r="C70" s="60">
        <x:f t="shared" si="5"/>
        <x:v>5</x:v>
      </x:c>
      <x:c r="D70" s="60">
        <x:v>9</x:v>
      </x:c>
      <x:c r="E70" s="60"/>
      <x:c r="F70" s="61"/>
      <x:c r="G70" s="61">
        <x:f>IFERROR(__xludf.DUMMYFUNCTION("MIN(FILTER(ARRAYFORMULA(ABS($E$40:$E$50-C70)+ABS($F$40:$F$50-D70)),ISBLANK($E$40:$E$50)=FALSE))"),1)</x:f>
        <x:v>1</x:v>
      </x:c>
      <x:c r="H70" s="62"/>
      <x:c r="I70" s="62"/>
      <x:c r="J70" s="62"/>
      <x:c r="K70" s="62"/>
      <x:c r="L70" s="62"/>
      <x:c r="M70" s="62"/>
      <x:c r="N70" s="62"/>
      <x:c r="O70" s="62"/>
      <x:c r="P70" s="62"/>
      <x:c r="Q70" s="62"/>
      <x:c r="R70" s="62"/>
      <x:c r="S70" s="62"/>
      <x:c r="T70" s="62"/>
      <x:c r="U70" s="62"/>
      <x:c r="V70" s="62"/>
      <x:c r="W70" s="62"/>
      <x:c r="X70" s="62"/>
      <x:c r="Y70" s="62"/>
      <x:c r="Z70" s="62"/>
      <x:c r="AA70" s="62"/>
      <x:c r="AB70" s="62"/>
      <x:c r="AC70" s="62"/>
      <x:c r="AD70" s="62"/>
      <x:c r="AE70" s="62"/>
      <x:c r="AF70" s="62"/>
      <x:c r="AG70" s="62"/>
      <x:c r="AH70" s="62"/>
      <x:c r="AI70" s="62"/>
      <x:c r="AJ70" s="62"/>
      <x:c r="AK70" s="62"/>
    </x:row>
    <x:row r="71" spans="1:37" ht="11.25" hidden="1" customHeight="1">
      <x:c r="A71" s="57"/>
      <x:c r="B71" s="58">
        <x:f t="shared" si="4"/>
        <x:v>1</x:v>
      </x:c>
      <x:c r="C71" s="60">
        <x:f t="shared" si="5"/>
        <x:v>5</x:v>
      </x:c>
      <x:c r="D71" s="60">
        <x:v>10</x:v>
      </x:c>
      <x:c r="E71" s="60"/>
      <x:c r="F71" s="61"/>
      <x:c r="G71" s="61">
        <x:f>IFERROR(__xludf.DUMMYFUNCTION("MIN(FILTER(ARRAYFORMULA(ABS($E$40:$E$50-C71)+ABS($F$40:$F$50-D71)),ISBLANK($E$40:$E$50)=FALSE))"),2)</x:f>
        <x:v>2</x:v>
      </x:c>
      <x:c r="H71" s="62"/>
      <x:c r="I71" s="62"/>
      <x:c r="J71" s="62"/>
      <x:c r="K71" s="62"/>
      <x:c r="L71" s="62"/>
      <x:c r="M71" s="62"/>
      <x:c r="N71" s="62"/>
      <x:c r="O71" s="62"/>
      <x:c r="P71" s="62"/>
      <x:c r="Q71" s="62"/>
      <x:c r="R71" s="62"/>
      <x:c r="S71" s="62"/>
      <x:c r="T71" s="62"/>
      <x:c r="U71" s="62"/>
      <x:c r="V71" s="62"/>
      <x:c r="W71" s="62"/>
      <x:c r="X71" s="62"/>
      <x:c r="Y71" s="62"/>
      <x:c r="Z71" s="62"/>
      <x:c r="AA71" s="62"/>
      <x:c r="AB71" s="62"/>
      <x:c r="AC71" s="62"/>
      <x:c r="AD71" s="62"/>
      <x:c r="AE71" s="62"/>
      <x:c r="AF71" s="62"/>
      <x:c r="AG71" s="62"/>
      <x:c r="AH71" s="62"/>
      <x:c r="AI71" s="62"/>
      <x:c r="AJ71" s="62"/>
      <x:c r="AK71" s="62"/>
    </x:row>
    <x:row r="72" spans="1:37" ht="11.25" hidden="1" customHeight="1">
      <x:c r="A72" s="57"/>
      <x:c r="B72" s="58">
        <x:f t="shared" si="4"/>
        <x:v>1</x:v>
      </x:c>
      <x:c r="C72" s="60">
        <x:f t="shared" si="5"/>
        <x:v>5</x:v>
      </x:c>
      <x:c r="D72" s="60">
        <x:v>11</x:v>
      </x:c>
      <x:c r="E72" s="60"/>
      <x:c r="F72" s="61"/>
      <x:c r="G72" s="61">
        <x:f>IFERROR(__xludf.DUMMYFUNCTION("MIN(FILTER(ARRAYFORMULA(ABS($E$40:$E$50-C72)+ABS($F$40:$F$50-D72)),ISBLANK($E$40:$E$50)=FALSE))"),3)</x:f>
        <x:v>3</x:v>
      </x:c>
      <x:c r="H72" s="62"/>
      <x:c r="I72" s="62"/>
      <x:c r="J72" s="62"/>
      <x:c r="K72" s="62"/>
      <x:c r="L72" s="62"/>
      <x:c r="M72" s="62"/>
      <x:c r="N72" s="62"/>
      <x:c r="O72" s="62"/>
      <x:c r="P72" s="62"/>
      <x:c r="Q72" s="62"/>
      <x:c r="R72" s="62"/>
      <x:c r="S72" s="62"/>
      <x:c r="T72" s="62"/>
      <x:c r="U72" s="62"/>
      <x:c r="V72" s="62"/>
      <x:c r="W72" s="62"/>
      <x:c r="X72" s="62"/>
      <x:c r="Y72" s="62"/>
      <x:c r="Z72" s="62"/>
      <x:c r="AA72" s="62"/>
      <x:c r="AB72" s="62"/>
      <x:c r="AC72" s="62"/>
      <x:c r="AD72" s="62"/>
      <x:c r="AE72" s="62"/>
      <x:c r="AF72" s="62"/>
      <x:c r="AG72" s="62"/>
      <x:c r="AH72" s="62"/>
      <x:c r="AI72" s="62"/>
      <x:c r="AJ72" s="62"/>
      <x:c r="AK72" s="62"/>
    </x:row>
    <x:row r="73" spans="1:37" ht="11.25" hidden="1" customHeight="1">
      <x:c r="A73" s="57"/>
      <x:c r="B73" s="58">
        <x:f t="shared" ref="B73:B83" si="6">IF(Z3=TRUE,5,1)</x:f>
        <x:v>1</x:v>
      </x:c>
      <x:c r="C73" s="60">
        <x:f t="shared" ref="C73:C83" si="7">C$71+IF(OR($T$14="지각",$T$14="기술"),1,2)</x:f>
        <x:v>7</x:v>
      </x:c>
      <x:c r="D73" s="60">
        <x:v>1</x:v>
      </x:c>
      <x:c r="E73" s="60"/>
      <x:c r="F73" s="61"/>
      <x:c r="G73" s="61">
        <x:f>IFERROR(__xludf.DUMMYFUNCTION("MIN(FILTER(ARRAYFORMULA(ABS($E$40:$E$50-C73)+ABS($F$40:$F$50-D73)),ISBLANK($E$40:$E$50)=FALSE))"),2)</x:f>
        <x:v>2</x:v>
      </x:c>
      <x:c r="H73" s="62"/>
      <x:c r="I73" s="62"/>
      <x:c r="J73" s="62"/>
      <x:c r="K73" s="62"/>
      <x:c r="L73" s="62"/>
      <x:c r="M73" s="62"/>
      <x:c r="N73" s="62"/>
      <x:c r="O73" s="62"/>
      <x:c r="P73" s="62"/>
      <x:c r="Q73" s="62"/>
      <x:c r="R73" s="62"/>
      <x:c r="S73" s="62"/>
      <x:c r="T73" s="62"/>
      <x:c r="U73" s="62"/>
      <x:c r="V73" s="62"/>
      <x:c r="W73" s="62"/>
      <x:c r="X73" s="62"/>
      <x:c r="Y73" s="62"/>
      <x:c r="Z73" s="62"/>
      <x:c r="AA73" s="62"/>
      <x:c r="AB73" s="62"/>
      <x:c r="AC73" s="62"/>
      <x:c r="AD73" s="62"/>
      <x:c r="AE73" s="62"/>
      <x:c r="AF73" s="62"/>
      <x:c r="AG73" s="62"/>
      <x:c r="AH73" s="62"/>
      <x:c r="AI73" s="62"/>
      <x:c r="AJ73" s="62"/>
      <x:c r="AK73" s="62"/>
    </x:row>
    <x:row r="74" spans="1:37" ht="11.25" hidden="1" customHeight="1">
      <x:c r="A74" s="57"/>
      <x:c r="B74" s="58">
        <x:f t="shared" si="6"/>
        <x:v>1</x:v>
      </x:c>
      <x:c r="C74" s="60">
        <x:f t="shared" si="7"/>
        <x:v>7</x:v>
      </x:c>
      <x:c r="D74" s="60">
        <x:v>2</x:v>
      </x:c>
      <x:c r="E74" s="60"/>
      <x:c r="F74" s="61"/>
      <x:c r="G74" s="61">
        <x:f>IFERROR(__xludf.DUMMYFUNCTION("MIN(FILTER(ARRAYFORMULA(ABS($E$40:$E$50-C74)+ABS($F$40:$F$50-D74)),ISBLANK($E$40:$E$50)=FALSE))"),1)</x:f>
        <x:v>1</x:v>
      </x:c>
      <x:c r="H74" s="62"/>
      <x:c r="I74" s="62"/>
      <x:c r="J74" s="62"/>
      <x:c r="K74" s="62"/>
      <x:c r="L74" s="62"/>
      <x:c r="M74" s="62"/>
      <x:c r="N74" s="62"/>
      <x:c r="O74" s="62"/>
      <x:c r="P74" s="62"/>
      <x:c r="Q74" s="62"/>
      <x:c r="R74" s="62"/>
      <x:c r="S74" s="62"/>
      <x:c r="T74" s="62"/>
      <x:c r="U74" s="62"/>
      <x:c r="V74" s="62"/>
      <x:c r="W74" s="62"/>
      <x:c r="X74" s="62"/>
      <x:c r="Y74" s="62"/>
      <x:c r="Z74" s="62"/>
      <x:c r="AA74" s="62"/>
      <x:c r="AB74" s="62"/>
      <x:c r="AC74" s="62"/>
      <x:c r="AD74" s="62"/>
      <x:c r="AE74" s="62"/>
      <x:c r="AF74" s="62"/>
      <x:c r="AG74" s="62"/>
      <x:c r="AH74" s="62"/>
      <x:c r="AI74" s="62"/>
      <x:c r="AJ74" s="62"/>
      <x:c r="AK74" s="62"/>
    </x:row>
    <x:row r="75" spans="1:37" ht="11.25" hidden="1" customHeight="1">
      <x:c r="A75" s="57"/>
      <x:c r="B75" s="58">
        <x:f t="shared" si="6"/>
        <x:v>5</x:v>
      </x:c>
      <x:c r="C75" s="60">
        <x:f t="shared" si="7"/>
        <x:v>7</x:v>
      </x:c>
      <x:c r="D75" s="60">
        <x:v>3</x:v>
      </x:c>
      <x:c r="E75" s="60"/>
      <x:c r="F75" s="61"/>
      <x:c r="G75" s="61">
        <x:f>IFERROR(__xludf.DUMMYFUNCTION("MIN(FILTER(ARRAYFORMULA(ABS($E$40:$E$50-C75)+ABS($F$40:$F$50-D75)),ISBLANK($E$40:$E$50)=FALSE))"),0)</x:f>
        <x:v>0</x:v>
      </x:c>
      <x:c r="H75" s="62"/>
      <x:c r="I75" s="62"/>
      <x:c r="J75" s="62"/>
      <x:c r="K75" s="62"/>
      <x:c r="L75" s="62"/>
      <x:c r="M75" s="62"/>
      <x:c r="N75" s="62"/>
      <x:c r="O75" s="62"/>
      <x:c r="P75" s="62"/>
      <x:c r="Q75" s="62"/>
      <x:c r="R75" s="62"/>
      <x:c r="S75" s="62"/>
      <x:c r="T75" s="62"/>
      <x:c r="U75" s="62"/>
      <x:c r="V75" s="62"/>
      <x:c r="W75" s="62"/>
      <x:c r="X75" s="62"/>
      <x:c r="Y75" s="62"/>
      <x:c r="Z75" s="62"/>
      <x:c r="AA75" s="62"/>
      <x:c r="AB75" s="62"/>
      <x:c r="AC75" s="62"/>
      <x:c r="AD75" s="62"/>
      <x:c r="AE75" s="62"/>
      <x:c r="AF75" s="62"/>
      <x:c r="AG75" s="62"/>
      <x:c r="AH75" s="62"/>
      <x:c r="AI75" s="62"/>
      <x:c r="AJ75" s="62"/>
      <x:c r="AK75" s="62"/>
    </x:row>
    <x:row r="76" spans="1:37" ht="11.25" hidden="1" customHeight="1">
      <x:c r="A76" s="57"/>
      <x:c r="B76" s="58">
        <x:f t="shared" si="6"/>
        <x:v>1</x:v>
      </x:c>
      <x:c r="C76" s="60">
        <x:f t="shared" si="7"/>
        <x:v>7</x:v>
      </x:c>
      <x:c r="D76" s="60">
        <x:v>4</x:v>
      </x:c>
      <x:c r="E76" s="60"/>
      <x:c r="F76" s="61"/>
      <x:c r="G76" s="61">
        <x:f>IFERROR(__xludf.DUMMYFUNCTION("MIN(FILTER(ARRAYFORMULA(ABS($E$40:$E$50-C76)+ABS($F$40:$F$50-D76)),ISBLANK($E$40:$E$50)=FALSE))"),1)</x:f>
        <x:v>1</x:v>
      </x:c>
      <x:c r="H76" s="62"/>
      <x:c r="I76" s="62"/>
      <x:c r="J76" s="62"/>
      <x:c r="K76" s="62"/>
      <x:c r="L76" s="62"/>
      <x:c r="M76" s="62"/>
      <x:c r="N76" s="62"/>
      <x:c r="O76" s="62"/>
      <x:c r="P76" s="62"/>
      <x:c r="Q76" s="62"/>
      <x:c r="R76" s="62"/>
      <x:c r="S76" s="62"/>
      <x:c r="T76" s="62"/>
      <x:c r="U76" s="62"/>
      <x:c r="V76" s="62"/>
      <x:c r="W76" s="62"/>
      <x:c r="X76" s="62"/>
      <x:c r="Y76" s="62"/>
      <x:c r="Z76" s="62"/>
      <x:c r="AA76" s="62"/>
      <x:c r="AB76" s="62"/>
      <x:c r="AC76" s="62"/>
      <x:c r="AD76" s="62"/>
      <x:c r="AE76" s="62"/>
      <x:c r="AF76" s="62"/>
      <x:c r="AG76" s="62"/>
      <x:c r="AH76" s="62"/>
      <x:c r="AI76" s="62"/>
      <x:c r="AJ76" s="62"/>
      <x:c r="AK76" s="62"/>
    </x:row>
    <x:row r="77" spans="1:37" ht="11.25" hidden="1" customHeight="1">
      <x:c r="A77" s="57"/>
      <x:c r="B77" s="58">
        <x:f t="shared" si="6"/>
        <x:v>1</x:v>
      </x:c>
      <x:c r="C77" s="60">
        <x:f t="shared" si="7"/>
        <x:v>7</x:v>
      </x:c>
      <x:c r="D77" s="60">
        <x:v>5</x:v>
      </x:c>
      <x:c r="E77" s="60"/>
      <x:c r="F77" s="61"/>
      <x:c r="G77" s="61">
        <x:f>IFERROR(__xludf.DUMMYFUNCTION("MIN(FILTER(ARRAYFORMULA(ABS($E$40:$E$50-C77)+ABS($F$40:$F$50-D77)),ISBLANK($E$40:$E$50)=FALSE))"),2)</x:f>
        <x:v>2</x:v>
      </x:c>
      <x:c r="H77" s="62"/>
      <x:c r="I77" s="62"/>
      <x:c r="J77" s="62"/>
      <x:c r="K77" s="62"/>
      <x:c r="L77" s="62"/>
      <x:c r="M77" s="62"/>
      <x:c r="N77" s="62"/>
      <x:c r="O77" s="62"/>
      <x:c r="P77" s="62"/>
      <x:c r="Q77" s="62"/>
      <x:c r="R77" s="62"/>
      <x:c r="S77" s="62"/>
      <x:c r="T77" s="62"/>
      <x:c r="U77" s="62"/>
      <x:c r="V77" s="62"/>
      <x:c r="W77" s="62"/>
      <x:c r="X77" s="62"/>
      <x:c r="Y77" s="62"/>
      <x:c r="Z77" s="62"/>
      <x:c r="AA77" s="62"/>
      <x:c r="AB77" s="62"/>
      <x:c r="AC77" s="62"/>
      <x:c r="AD77" s="62"/>
      <x:c r="AE77" s="62"/>
      <x:c r="AF77" s="62"/>
      <x:c r="AG77" s="62"/>
      <x:c r="AH77" s="62"/>
      <x:c r="AI77" s="62"/>
      <x:c r="AJ77" s="62"/>
      <x:c r="AK77" s="62"/>
    </x:row>
    <x:row r="78" spans="1:37" ht="11.25" hidden="1" customHeight="1">
      <x:c r="A78" s="57"/>
      <x:c r="B78" s="58">
        <x:f t="shared" si="6"/>
        <x:v>1</x:v>
      </x:c>
      <x:c r="C78" s="60">
        <x:f t="shared" si="7"/>
        <x:v>7</x:v>
      </x:c>
      <x:c r="D78" s="60">
        <x:v>6</x:v>
      </x:c>
      <x:c r="E78" s="60"/>
      <x:c r="F78" s="61"/>
      <x:c r="G78" s="61">
        <x:f>IFERROR(__xludf.DUMMYFUNCTION("MIN(FILTER(ARRAYFORMULA(ABS($E$40:$E$50-C78)+ABS($F$40:$F$50-D78)),ISBLANK($E$40:$E$50)=FALSE))"),3)</x:f>
        <x:v>3</x:v>
      </x:c>
      <x:c r="H78" s="62"/>
      <x:c r="I78" s="62"/>
      <x:c r="J78" s="62"/>
      <x:c r="K78" s="62"/>
      <x:c r="L78" s="62"/>
      <x:c r="M78" s="62"/>
      <x:c r="N78" s="62"/>
      <x:c r="O78" s="62"/>
      <x:c r="P78" s="62"/>
      <x:c r="Q78" s="62"/>
      <x:c r="R78" s="62"/>
      <x:c r="S78" s="62"/>
      <x:c r="T78" s="62"/>
      <x:c r="U78" s="62"/>
      <x:c r="V78" s="62"/>
      <x:c r="W78" s="62"/>
      <x:c r="X78" s="62"/>
      <x:c r="Y78" s="62"/>
      <x:c r="Z78" s="62"/>
      <x:c r="AA78" s="62"/>
      <x:c r="AB78" s="62"/>
      <x:c r="AC78" s="62"/>
      <x:c r="AD78" s="62"/>
      <x:c r="AE78" s="62"/>
      <x:c r="AF78" s="62"/>
      <x:c r="AG78" s="62"/>
      <x:c r="AH78" s="62"/>
      <x:c r="AI78" s="62"/>
      <x:c r="AJ78" s="62"/>
      <x:c r="AK78" s="62"/>
    </x:row>
    <x:row r="79" spans="1:37" ht="11.25" hidden="1" customHeight="1">
      <x:c r="A79" s="57"/>
      <x:c r="B79" s="58">
        <x:f t="shared" si="6"/>
        <x:v>1</x:v>
      </x:c>
      <x:c r="C79" s="60">
        <x:f t="shared" si="7"/>
        <x:v>7</x:v>
      </x:c>
      <x:c r="D79" s="60">
        <x:v>7</x:v>
      </x:c>
      <x:c r="E79" s="60"/>
      <x:c r="F79" s="61"/>
      <x:c r="G79" s="61">
        <x:f>IFERROR(__xludf.DUMMYFUNCTION("MIN(FILTER(ARRAYFORMULA(ABS($E$40:$E$50-C79)+ABS($F$40:$F$50-D79)),ISBLANK($E$40:$E$50)=FALSE))"),2)</x:f>
        <x:v>2</x:v>
      </x:c>
      <x:c r="H79" s="62"/>
      <x:c r="I79" s="62"/>
      <x:c r="J79" s="62"/>
      <x:c r="K79" s="62"/>
      <x:c r="L79" s="62"/>
      <x:c r="M79" s="62"/>
      <x:c r="N79" s="62"/>
      <x:c r="O79" s="62"/>
      <x:c r="P79" s="62"/>
      <x:c r="Q79" s="62"/>
      <x:c r="R79" s="62"/>
      <x:c r="S79" s="62"/>
      <x:c r="T79" s="62"/>
      <x:c r="U79" s="62"/>
      <x:c r="V79" s="62"/>
      <x:c r="W79" s="62"/>
      <x:c r="X79" s="62"/>
      <x:c r="Y79" s="62"/>
      <x:c r="Z79" s="62"/>
      <x:c r="AA79" s="62"/>
      <x:c r="AB79" s="62"/>
      <x:c r="AC79" s="62"/>
      <x:c r="AD79" s="62"/>
      <x:c r="AE79" s="62"/>
      <x:c r="AF79" s="62"/>
      <x:c r="AG79" s="62"/>
      <x:c r="AH79" s="62"/>
      <x:c r="AI79" s="62"/>
      <x:c r="AJ79" s="62"/>
      <x:c r="AK79" s="62"/>
    </x:row>
    <x:row r="80" spans="1:37" ht="11.25" hidden="1" customHeight="1">
      <x:c r="A80" s="57"/>
      <x:c r="B80" s="58">
        <x:f t="shared" si="6"/>
        <x:v>1</x:v>
      </x:c>
      <x:c r="C80" s="60">
        <x:f t="shared" si="7"/>
        <x:v>7</x:v>
      </x:c>
      <x:c r="D80" s="60">
        <x:v>8</x:v>
      </x:c>
      <x:c r="E80" s="60"/>
      <x:c r="F80" s="61"/>
      <x:c r="G80" s="61">
        <x:f>IFERROR(__xludf.DUMMYFUNCTION("MIN(FILTER(ARRAYFORMULA(ABS($E$40:$E$50-C80)+ABS($F$40:$F$50-D80)),ISBLANK($E$40:$E$50)=FALSE))"),1)</x:f>
        <x:v>1</x:v>
      </x:c>
      <x:c r="H80" s="62"/>
      <x:c r="I80" s="62"/>
      <x:c r="J80" s="62"/>
      <x:c r="K80" s="62"/>
      <x:c r="L80" s="62"/>
      <x:c r="M80" s="62"/>
      <x:c r="N80" s="62"/>
      <x:c r="O80" s="62"/>
      <x:c r="P80" s="62"/>
      <x:c r="Q80" s="62"/>
      <x:c r="R80" s="62"/>
      <x:c r="S80" s="62"/>
      <x:c r="T80" s="62"/>
      <x:c r="U80" s="62"/>
      <x:c r="V80" s="62"/>
      <x:c r="W80" s="62"/>
      <x:c r="X80" s="62"/>
      <x:c r="Y80" s="62"/>
      <x:c r="Z80" s="62"/>
      <x:c r="AA80" s="62"/>
      <x:c r="AB80" s="62"/>
      <x:c r="AC80" s="62"/>
      <x:c r="AD80" s="62"/>
      <x:c r="AE80" s="62"/>
      <x:c r="AF80" s="62"/>
      <x:c r="AG80" s="62"/>
      <x:c r="AH80" s="62"/>
      <x:c r="AI80" s="62"/>
      <x:c r="AJ80" s="62"/>
      <x:c r="AK80" s="62"/>
    </x:row>
    <x:row r="81" spans="1:37" ht="11.25" hidden="1" customHeight="1">
      <x:c r="A81" s="57"/>
      <x:c r="B81" s="58">
        <x:f t="shared" si="6"/>
        <x:v>1</x:v>
      </x:c>
      <x:c r="C81" s="60">
        <x:f t="shared" si="7"/>
        <x:v>7</x:v>
      </x:c>
      <x:c r="D81" s="60">
        <x:v>9</x:v>
      </x:c>
      <x:c r="E81" s="60"/>
      <x:c r="F81" s="61"/>
      <x:c r="G81" s="61">
        <x:f>IFERROR(__xludf.DUMMYFUNCTION("MIN(FILTER(ARRAYFORMULA(ABS($E$40:$E$50-C81)+ABS($F$40:$F$50-D81)),ISBLANK($E$40:$E$50)=FALSE))"),2)</x:f>
        <x:v>2</x:v>
      </x:c>
      <x:c r="H81" s="62"/>
      <x:c r="I81" s="62"/>
      <x:c r="J81" s="62"/>
      <x:c r="K81" s="62"/>
      <x:c r="L81" s="62"/>
      <x:c r="M81" s="62"/>
      <x:c r="N81" s="62"/>
      <x:c r="O81" s="62"/>
      <x:c r="P81" s="62"/>
      <x:c r="Q81" s="62"/>
      <x:c r="R81" s="62"/>
      <x:c r="S81" s="62"/>
      <x:c r="T81" s="62"/>
      <x:c r="U81" s="62"/>
      <x:c r="V81" s="62"/>
      <x:c r="W81" s="62"/>
      <x:c r="X81" s="62"/>
      <x:c r="Y81" s="62"/>
      <x:c r="Z81" s="62"/>
      <x:c r="AA81" s="62"/>
      <x:c r="AB81" s="62"/>
      <x:c r="AC81" s="62"/>
      <x:c r="AD81" s="62"/>
      <x:c r="AE81" s="62"/>
      <x:c r="AF81" s="62"/>
      <x:c r="AG81" s="62"/>
      <x:c r="AH81" s="62"/>
      <x:c r="AI81" s="62"/>
      <x:c r="AJ81" s="62"/>
      <x:c r="AK81" s="62"/>
    </x:row>
    <x:row r="82" spans="1:37" ht="11.25" hidden="1" customHeight="1">
      <x:c r="A82" s="57"/>
      <x:c r="B82" s="58">
        <x:f t="shared" si="6"/>
        <x:v>1</x:v>
      </x:c>
      <x:c r="C82" s="60">
        <x:f t="shared" si="7"/>
        <x:v>7</x:v>
      </x:c>
      <x:c r="D82" s="60">
        <x:v>10</x:v>
      </x:c>
      <x:c r="E82" s="60"/>
      <x:c r="F82" s="61"/>
      <x:c r="G82" s="61">
        <x:f>IFERROR(__xludf.DUMMYFUNCTION("MIN(FILTER(ARRAYFORMULA(ABS($E$40:$E$50-C82)+ABS($F$40:$F$50-D82)),ISBLANK($E$40:$E$50)=FALSE))"),3)</x:f>
        <x:v>3</x:v>
      </x:c>
      <x:c r="H82" s="62"/>
      <x:c r="I82" s="62"/>
      <x:c r="J82" s="62"/>
      <x:c r="K82" s="62"/>
      <x:c r="L82" s="62"/>
      <x:c r="M82" s="62"/>
      <x:c r="N82" s="62"/>
      <x:c r="O82" s="62"/>
      <x:c r="P82" s="62"/>
      <x:c r="Q82" s="62"/>
      <x:c r="R82" s="62"/>
      <x:c r="S82" s="62"/>
      <x:c r="T82" s="62"/>
      <x:c r="U82" s="62"/>
      <x:c r="V82" s="62"/>
      <x:c r="W82" s="62"/>
      <x:c r="X82" s="62"/>
      <x:c r="Y82" s="62"/>
      <x:c r="Z82" s="62"/>
      <x:c r="AA82" s="62"/>
      <x:c r="AB82" s="62"/>
      <x:c r="AC82" s="62"/>
      <x:c r="AD82" s="62"/>
      <x:c r="AE82" s="62"/>
      <x:c r="AF82" s="62"/>
      <x:c r="AG82" s="62"/>
      <x:c r="AH82" s="62"/>
      <x:c r="AI82" s="62"/>
      <x:c r="AJ82" s="62"/>
      <x:c r="AK82" s="62"/>
    </x:row>
    <x:row r="83" spans="1:37" ht="11.25" hidden="1" customHeight="1">
      <x:c r="A83" s="57"/>
      <x:c r="B83" s="58">
        <x:f t="shared" si="6"/>
        <x:v>1</x:v>
      </x:c>
      <x:c r="C83" s="60">
        <x:f t="shared" si="7"/>
        <x:v>7</x:v>
      </x:c>
      <x:c r="D83" s="60">
        <x:v>11</x:v>
      </x:c>
      <x:c r="E83" s="60"/>
      <x:c r="F83" s="61"/>
      <x:c r="G83" s="61">
        <x:f>IFERROR(__xludf.DUMMYFUNCTION("MIN(FILTER(ARRAYFORMULA(ABS($E$40:$E$50-C83)+ABS($F$40:$F$50-D83)),ISBLANK($E$40:$E$50)=FALSE))"),4)</x:f>
        <x:v>4</x:v>
      </x:c>
      <x:c r="H83" s="62"/>
      <x:c r="I83" s="62"/>
      <x:c r="J83" s="62"/>
      <x:c r="K83" s="62"/>
      <x:c r="L83" s="62"/>
      <x:c r="M83" s="62"/>
      <x:c r="N83" s="62"/>
      <x:c r="O83" s="62"/>
      <x:c r="P83" s="62"/>
      <x:c r="Q83" s="62"/>
      <x:c r="R83" s="62"/>
      <x:c r="S83" s="62"/>
      <x:c r="T83" s="62"/>
      <x:c r="U83" s="62"/>
      <x:c r="V83" s="62"/>
      <x:c r="W83" s="62"/>
      <x:c r="X83" s="62"/>
      <x:c r="Y83" s="62"/>
      <x:c r="Z83" s="62"/>
      <x:c r="AA83" s="62"/>
      <x:c r="AB83" s="62"/>
      <x:c r="AC83" s="62"/>
      <x:c r="AD83" s="62"/>
      <x:c r="AE83" s="62"/>
      <x:c r="AF83" s="62"/>
      <x:c r="AG83" s="62"/>
      <x:c r="AH83" s="62"/>
      <x:c r="AI83" s="62"/>
      <x:c r="AJ83" s="62"/>
      <x:c r="AK83" s="62"/>
    </x:row>
    <x:row r="84" spans="1:37" ht="11.25" hidden="1" customHeight="1">
      <x:c r="A84" s="57"/>
      <x:c r="B84" s="58">
        <x:f t="shared" ref="B84:B94" si="8">IF(AD3=TRUE,5,1)</x:f>
        <x:v>1</x:v>
      </x:c>
      <x:c r="C84" s="60">
        <x:f t="shared" ref="C84:C94" si="9">C$82+IF(OR($T$14="기술",$T$14="지식"),1,2)</x:f>
        <x:v>8</x:v>
      </x:c>
      <x:c r="D84" s="60">
        <x:v>1</x:v>
      </x:c>
      <x:c r="E84" s="60"/>
      <x:c r="F84" s="61"/>
      <x:c r="G84" s="61">
        <x:f>IFERROR(__xludf.DUMMYFUNCTION("MIN(FILTER(ARRAYFORMULA(ABS($E$40:$E$50-C84)+ABS($F$40:$F$50-D84)),ISBLANK($E$40:$E$50)=FALSE))"),2)</x:f>
        <x:v>2</x:v>
      </x:c>
      <x:c r="H84" s="62"/>
      <x:c r="I84" s="62"/>
      <x:c r="J84" s="62"/>
      <x:c r="K84" s="62"/>
      <x:c r="L84" s="62"/>
      <x:c r="M84" s="62"/>
      <x:c r="N84" s="62"/>
      <x:c r="O84" s="62"/>
      <x:c r="P84" s="62"/>
      <x:c r="Q84" s="62"/>
      <x:c r="R84" s="62"/>
      <x:c r="S84" s="62"/>
      <x:c r="T84" s="62"/>
      <x:c r="U84" s="62"/>
      <x:c r="V84" s="62"/>
      <x:c r="W84" s="62"/>
      <x:c r="X84" s="62"/>
      <x:c r="Y84" s="62"/>
      <x:c r="Z84" s="62"/>
      <x:c r="AA84" s="62"/>
      <x:c r="AB84" s="62"/>
      <x:c r="AC84" s="62"/>
      <x:c r="AD84" s="62"/>
      <x:c r="AE84" s="62"/>
      <x:c r="AF84" s="62"/>
      <x:c r="AG84" s="62"/>
      <x:c r="AH84" s="62"/>
      <x:c r="AI84" s="62"/>
      <x:c r="AJ84" s="62"/>
      <x:c r="AK84" s="62"/>
    </x:row>
    <x:row r="85" spans="1:37" ht="11.25" hidden="1" customHeight="1">
      <x:c r="A85" s="57"/>
      <x:c r="B85" s="58">
        <x:f t="shared" si="8"/>
        <x:v>1</x:v>
      </x:c>
      <x:c r="C85" s="60">
        <x:f t="shared" si="9"/>
        <x:v>8</x:v>
      </x:c>
      <x:c r="D85" s="60">
        <x:v>2</x:v>
      </x:c>
      <x:c r="E85" s="60"/>
      <x:c r="F85" s="61"/>
      <x:c r="G85" s="61">
        <x:f>IFERROR(__xludf.DUMMYFUNCTION("MIN(FILTER(ARRAYFORMULA(ABS($E$40:$E$50-C85)+ABS($F$40:$F$50-D85)),ISBLANK($E$40:$E$50)=FALSE))"),1)</x:f>
        <x:v>1</x:v>
      </x:c>
      <x:c r="H85" s="62"/>
      <x:c r="I85" s="62"/>
      <x:c r="J85" s="62"/>
      <x:c r="K85" s="62"/>
      <x:c r="L85" s="62"/>
      <x:c r="M85" s="62"/>
      <x:c r="N85" s="62"/>
      <x:c r="O85" s="62"/>
      <x:c r="P85" s="62"/>
      <x:c r="Q85" s="62"/>
      <x:c r="R85" s="62"/>
      <x:c r="S85" s="62"/>
      <x:c r="T85" s="62"/>
      <x:c r="U85" s="62"/>
      <x:c r="V85" s="62"/>
      <x:c r="W85" s="62"/>
      <x:c r="X85" s="62"/>
      <x:c r="Y85" s="62"/>
      <x:c r="Z85" s="62"/>
      <x:c r="AA85" s="62"/>
      <x:c r="AB85" s="62"/>
      <x:c r="AC85" s="62"/>
      <x:c r="AD85" s="62"/>
      <x:c r="AE85" s="62"/>
      <x:c r="AF85" s="62"/>
      <x:c r="AG85" s="62"/>
      <x:c r="AH85" s="62"/>
      <x:c r="AI85" s="62"/>
      <x:c r="AJ85" s="62"/>
      <x:c r="AK85" s="62"/>
    </x:row>
    <x:row r="86" spans="1:37" ht="11.25" hidden="1" customHeight="1">
      <x:c r="A86" s="57"/>
      <x:c r="B86" s="58">
        <x:f t="shared" si="8"/>
        <x:v>1</x:v>
      </x:c>
      <x:c r="C86" s="60">
        <x:f t="shared" si="9"/>
        <x:v>8</x:v>
      </x:c>
      <x:c r="D86" s="60">
        <x:v>3</x:v>
      </x:c>
      <x:c r="E86" s="60"/>
      <x:c r="F86" s="61"/>
      <x:c r="G86" s="61">
        <x:f>IFERROR(__xludf.DUMMYFUNCTION("MIN(FILTER(ARRAYFORMULA(ABS($E$40:$E$50-C86)+ABS($F$40:$F$50-D86)),ISBLANK($E$40:$E$50)=FALSE))"),1)</x:f>
        <x:v>1</x:v>
      </x:c>
      <x:c r="H86" s="62"/>
      <x:c r="I86" s="62"/>
      <x:c r="J86" s="62"/>
      <x:c r="K86" s="62"/>
      <x:c r="L86" s="62"/>
      <x:c r="M86" s="62"/>
      <x:c r="N86" s="62"/>
      <x:c r="O86" s="62"/>
      <x:c r="P86" s="62"/>
      <x:c r="Q86" s="62"/>
      <x:c r="R86" s="62"/>
      <x:c r="S86" s="62"/>
      <x:c r="T86" s="62"/>
      <x:c r="U86" s="62"/>
      <x:c r="V86" s="62"/>
      <x:c r="W86" s="62"/>
      <x:c r="X86" s="62"/>
      <x:c r="Y86" s="62"/>
      <x:c r="Z86" s="62"/>
      <x:c r="AA86" s="62"/>
      <x:c r="AB86" s="62"/>
      <x:c r="AC86" s="62"/>
      <x:c r="AD86" s="62"/>
      <x:c r="AE86" s="62"/>
      <x:c r="AF86" s="62"/>
      <x:c r="AG86" s="62"/>
      <x:c r="AH86" s="62"/>
      <x:c r="AI86" s="62"/>
      <x:c r="AJ86" s="62"/>
      <x:c r="AK86" s="62"/>
    </x:row>
    <x:row r="87" spans="1:37" ht="11.25" hidden="1" customHeight="1">
      <x:c r="A87" s="57"/>
      <x:c r="B87" s="58">
        <x:f t="shared" si="8"/>
        <x:v>1</x:v>
      </x:c>
      <x:c r="C87" s="60">
        <x:f t="shared" si="9"/>
        <x:v>8</x:v>
      </x:c>
      <x:c r="D87" s="60">
        <x:v>4</x:v>
      </x:c>
      <x:c r="E87" s="60"/>
      <x:c r="F87" s="61"/>
      <x:c r="G87" s="61">
        <x:f>IFERROR(__xludf.DUMMYFUNCTION("MIN(FILTER(ARRAYFORMULA(ABS($E$40:$E$50-C87)+ABS($F$40:$F$50-D87)),ISBLANK($E$40:$E$50)=FALSE))"),2)</x:f>
        <x:v>2</x:v>
      </x:c>
      <x:c r="H87" s="62"/>
      <x:c r="I87" s="62"/>
      <x:c r="J87" s="62"/>
      <x:c r="K87" s="62"/>
      <x:c r="L87" s="62"/>
      <x:c r="M87" s="62"/>
      <x:c r="N87" s="62"/>
      <x:c r="O87" s="62"/>
      <x:c r="P87" s="62"/>
      <x:c r="Q87" s="62"/>
      <x:c r="R87" s="62"/>
      <x:c r="S87" s="62"/>
      <x:c r="T87" s="62"/>
      <x:c r="U87" s="62"/>
      <x:c r="V87" s="62"/>
      <x:c r="W87" s="62"/>
      <x:c r="X87" s="62"/>
      <x:c r="Y87" s="62"/>
      <x:c r="Z87" s="62"/>
      <x:c r="AA87" s="62"/>
      <x:c r="AB87" s="62"/>
      <x:c r="AC87" s="62"/>
      <x:c r="AD87" s="62"/>
      <x:c r="AE87" s="62"/>
      <x:c r="AF87" s="62"/>
      <x:c r="AG87" s="62"/>
      <x:c r="AH87" s="62"/>
      <x:c r="AI87" s="62"/>
      <x:c r="AJ87" s="62"/>
      <x:c r="AK87" s="62"/>
    </x:row>
    <x:row r="88" spans="1:37" ht="11.25" hidden="1" customHeight="1">
      <x:c r="A88" s="57"/>
      <x:c r="B88" s="58">
        <x:f t="shared" si="8"/>
        <x:v>1</x:v>
      </x:c>
      <x:c r="C88" s="60">
        <x:f t="shared" si="9"/>
        <x:v>8</x:v>
      </x:c>
      <x:c r="D88" s="60">
        <x:v>5</x:v>
      </x:c>
      <x:c r="E88" s="60"/>
      <x:c r="F88" s="61"/>
      <x:c r="G88" s="61">
        <x:f>IFERROR(__xludf.DUMMYFUNCTION("MIN(FILTER(ARRAYFORMULA(ABS($E$40:$E$50-C88)+ABS($F$40:$F$50-D88)),ISBLANK($E$40:$E$50)=FALSE))"),3)</x:f>
        <x:v>3</x:v>
      </x:c>
      <x:c r="H88" s="62"/>
      <x:c r="I88" s="62"/>
      <x:c r="J88" s="62"/>
      <x:c r="K88" s="62"/>
      <x:c r="L88" s="62"/>
      <x:c r="M88" s="62"/>
      <x:c r="N88" s="62"/>
      <x:c r="O88" s="62"/>
      <x:c r="P88" s="62"/>
      <x:c r="Q88" s="62"/>
      <x:c r="R88" s="62"/>
      <x:c r="S88" s="62"/>
      <x:c r="T88" s="62"/>
      <x:c r="U88" s="62"/>
      <x:c r="V88" s="62"/>
      <x:c r="W88" s="62"/>
      <x:c r="X88" s="62"/>
      <x:c r="Y88" s="62"/>
      <x:c r="Z88" s="62"/>
      <x:c r="AA88" s="62"/>
      <x:c r="AB88" s="62"/>
      <x:c r="AC88" s="62"/>
      <x:c r="AD88" s="62"/>
      <x:c r="AE88" s="62"/>
      <x:c r="AF88" s="62"/>
      <x:c r="AG88" s="62"/>
      <x:c r="AH88" s="62"/>
      <x:c r="AI88" s="62"/>
      <x:c r="AJ88" s="62"/>
      <x:c r="AK88" s="62"/>
    </x:row>
    <x:row r="89" spans="1:37" ht="11.25" hidden="1" customHeight="1">
      <x:c r="A89" s="57"/>
      <x:c r="B89" s="58">
        <x:f t="shared" si="8"/>
        <x:v>1</x:v>
      </x:c>
      <x:c r="C89" s="60">
        <x:f t="shared" si="9"/>
        <x:v>8</x:v>
      </x:c>
      <x:c r="D89" s="60">
        <x:v>6</x:v>
      </x:c>
      <x:c r="E89" s="60"/>
      <x:c r="F89" s="61"/>
      <x:c r="G89" s="61">
        <x:f>IFERROR(__xludf.DUMMYFUNCTION("MIN(FILTER(ARRAYFORMULA(ABS($E$40:$E$50-C89)+ABS($F$40:$F$50-D89)),ISBLANK($E$40:$E$50)=FALSE))"),2)</x:f>
        <x:v>2</x:v>
      </x:c>
      <x:c r="H89" s="62"/>
      <x:c r="I89" s="62"/>
      <x:c r="J89" s="62"/>
      <x:c r="K89" s="62"/>
      <x:c r="L89" s="62"/>
      <x:c r="M89" s="62"/>
      <x:c r="N89" s="62"/>
      <x:c r="O89" s="62"/>
      <x:c r="P89" s="62"/>
      <x:c r="Q89" s="62"/>
      <x:c r="R89" s="62"/>
      <x:c r="S89" s="62"/>
      <x:c r="T89" s="62"/>
      <x:c r="U89" s="62"/>
      <x:c r="V89" s="62"/>
      <x:c r="W89" s="62"/>
      <x:c r="X89" s="62"/>
      <x:c r="Y89" s="62"/>
      <x:c r="Z89" s="62"/>
      <x:c r="AA89" s="62"/>
      <x:c r="AB89" s="62"/>
      <x:c r="AC89" s="62"/>
      <x:c r="AD89" s="62"/>
      <x:c r="AE89" s="62"/>
      <x:c r="AF89" s="62"/>
      <x:c r="AG89" s="62"/>
      <x:c r="AH89" s="62"/>
      <x:c r="AI89" s="62"/>
      <x:c r="AJ89" s="62"/>
      <x:c r="AK89" s="62"/>
    </x:row>
    <x:row r="90" spans="1:37" ht="11.25" hidden="1" customHeight="1">
      <x:c r="A90" s="57"/>
      <x:c r="B90" s="58">
        <x:f t="shared" si="8"/>
        <x:v>1</x:v>
      </x:c>
      <x:c r="C90" s="60">
        <x:f t="shared" si="9"/>
        <x:v>8</x:v>
      </x:c>
      <x:c r="D90" s="60">
        <x:v>7</x:v>
      </x:c>
      <x:c r="E90" s="60"/>
      <x:c r="F90" s="61"/>
      <x:c r="G90" s="61">
        <x:f>IFERROR(__xludf.DUMMYFUNCTION("MIN(FILTER(ARRAYFORMULA(ABS($E$40:$E$50-C90)+ABS($F$40:$F$50-D90)),ISBLANK($E$40:$E$50)=FALSE))"),1)</x:f>
        <x:v>1</x:v>
      </x:c>
      <x:c r="H90" s="62"/>
      <x:c r="I90" s="62"/>
      <x:c r="J90" s="62"/>
      <x:c r="K90" s="62"/>
      <x:c r="L90" s="62"/>
      <x:c r="M90" s="62"/>
      <x:c r="N90" s="62"/>
      <x:c r="O90" s="62"/>
      <x:c r="P90" s="62"/>
      <x:c r="Q90" s="62"/>
      <x:c r="R90" s="62"/>
      <x:c r="S90" s="62"/>
      <x:c r="T90" s="62"/>
      <x:c r="U90" s="62"/>
      <x:c r="V90" s="62"/>
      <x:c r="W90" s="62"/>
      <x:c r="X90" s="62"/>
      <x:c r="Y90" s="62"/>
      <x:c r="Z90" s="62"/>
      <x:c r="AA90" s="62"/>
      <x:c r="AB90" s="62"/>
      <x:c r="AC90" s="62"/>
      <x:c r="AD90" s="62"/>
      <x:c r="AE90" s="62"/>
      <x:c r="AF90" s="62"/>
      <x:c r="AG90" s="62"/>
      <x:c r="AH90" s="62"/>
      <x:c r="AI90" s="62"/>
      <x:c r="AJ90" s="62"/>
      <x:c r="AK90" s="62"/>
    </x:row>
    <x:row r="91" spans="1:37" ht="11.25" hidden="1" customHeight="1">
      <x:c r="A91" s="57"/>
      <x:c r="B91" s="58">
        <x:f t="shared" si="8"/>
        <x:v>5</x:v>
      </x:c>
      <x:c r="C91" s="60">
        <x:f t="shared" si="9"/>
        <x:v>8</x:v>
      </x:c>
      <x:c r="D91" s="60">
        <x:v>8</x:v>
      </x:c>
      <x:c r="E91" s="60"/>
      <x:c r="F91" s="61"/>
      <x:c r="G91" s="61">
        <x:f>IFERROR(__xludf.DUMMYFUNCTION("MIN(FILTER(ARRAYFORMULA(ABS($E$40:$E$50-C91)+ABS($F$40:$F$50-D91)),ISBLANK($E$40:$E$50)=FALSE))"),0)</x:f>
        <x:v>0</x:v>
      </x:c>
      <x:c r="H91" s="62"/>
      <x:c r="I91" s="62"/>
      <x:c r="J91" s="62"/>
      <x:c r="K91" s="62"/>
      <x:c r="L91" s="62"/>
      <x:c r="M91" s="62"/>
      <x:c r="N91" s="62"/>
      <x:c r="O91" s="62"/>
      <x:c r="P91" s="62"/>
      <x:c r="Q91" s="62"/>
      <x:c r="R91" s="62"/>
      <x:c r="S91" s="62"/>
      <x:c r="T91" s="62"/>
      <x:c r="U91" s="62"/>
      <x:c r="V91" s="62"/>
      <x:c r="W91" s="62"/>
      <x:c r="X91" s="62"/>
      <x:c r="Y91" s="62"/>
      <x:c r="Z91" s="62"/>
      <x:c r="AA91" s="62"/>
      <x:c r="AB91" s="62"/>
      <x:c r="AC91" s="62"/>
      <x:c r="AD91" s="62"/>
      <x:c r="AE91" s="62"/>
      <x:c r="AF91" s="62"/>
      <x:c r="AG91" s="62"/>
      <x:c r="AH91" s="62"/>
      <x:c r="AI91" s="62"/>
      <x:c r="AJ91" s="62"/>
      <x:c r="AK91" s="62"/>
    </x:row>
    <x:row r="92" spans="1:37" ht="11.25" hidden="1" customHeight="1">
      <x:c r="A92" s="57"/>
      <x:c r="B92" s="58">
        <x:f t="shared" si="8"/>
        <x:v>1</x:v>
      </x:c>
      <x:c r="C92" s="60">
        <x:f t="shared" si="9"/>
        <x:v>8</x:v>
      </x:c>
      <x:c r="D92" s="60">
        <x:v>9</x:v>
      </x:c>
      <x:c r="E92" s="60"/>
      <x:c r="F92" s="61"/>
      <x:c r="G92" s="61">
        <x:f>IFERROR(__xludf.DUMMYFUNCTION("MIN(FILTER(ARRAYFORMULA(ABS($E$40:$E$50-C92)+ABS($F$40:$F$50-D92)),ISBLANK($E$40:$E$50)=FALSE))"),1)</x:f>
        <x:v>1</x:v>
      </x:c>
      <x:c r="H92" s="62"/>
      <x:c r="I92" s="62"/>
      <x:c r="J92" s="62"/>
      <x:c r="K92" s="62"/>
      <x:c r="L92" s="62"/>
      <x:c r="M92" s="62"/>
      <x:c r="N92" s="62"/>
      <x:c r="O92" s="62"/>
      <x:c r="P92" s="62"/>
      <x:c r="Q92" s="62"/>
      <x:c r="R92" s="62"/>
      <x:c r="S92" s="62"/>
      <x:c r="T92" s="62"/>
      <x:c r="U92" s="62"/>
      <x:c r="V92" s="62"/>
      <x:c r="W92" s="62"/>
      <x:c r="X92" s="62"/>
      <x:c r="Y92" s="62"/>
      <x:c r="Z92" s="62"/>
      <x:c r="AA92" s="62"/>
      <x:c r="AB92" s="62"/>
      <x:c r="AC92" s="62"/>
      <x:c r="AD92" s="62"/>
      <x:c r="AE92" s="62"/>
      <x:c r="AF92" s="62"/>
      <x:c r="AG92" s="62"/>
      <x:c r="AH92" s="62"/>
      <x:c r="AI92" s="62"/>
      <x:c r="AJ92" s="62"/>
      <x:c r="AK92" s="62"/>
    </x:row>
    <x:row r="93" spans="1:37" ht="11.25" hidden="1" customHeight="1">
      <x:c r="A93" s="57"/>
      <x:c r="B93" s="58">
        <x:f t="shared" si="8"/>
        <x:v>1</x:v>
      </x:c>
      <x:c r="C93" s="60">
        <x:f t="shared" si="9"/>
        <x:v>8</x:v>
      </x:c>
      <x:c r="D93" s="60">
        <x:v>10</x:v>
      </x:c>
      <x:c r="E93" s="60"/>
      <x:c r="F93" s="61"/>
      <x:c r="G93" s="61">
        <x:f>IFERROR(__xludf.DUMMYFUNCTION("MIN(FILTER(ARRAYFORMULA(ABS($E$40:$E$50-C93)+ABS($F$40:$F$50-D93)),ISBLANK($E$40:$E$50)=FALSE))"),2)</x:f>
        <x:v>2</x:v>
      </x:c>
      <x:c r="H93" s="62"/>
      <x:c r="I93" s="62"/>
      <x:c r="J93" s="62"/>
      <x:c r="K93" s="62"/>
      <x:c r="L93" s="62"/>
      <x:c r="M93" s="62"/>
      <x:c r="N93" s="62"/>
      <x:c r="O93" s="62"/>
      <x:c r="P93" s="62"/>
      <x:c r="Q93" s="62"/>
      <x:c r="R93" s="62"/>
      <x:c r="S93" s="62"/>
      <x:c r="T93" s="62"/>
      <x:c r="U93" s="62"/>
      <x:c r="V93" s="62"/>
      <x:c r="W93" s="62"/>
      <x:c r="X93" s="62"/>
      <x:c r="Y93" s="62"/>
      <x:c r="Z93" s="62"/>
      <x:c r="AA93" s="62"/>
      <x:c r="AB93" s="62"/>
      <x:c r="AC93" s="62"/>
      <x:c r="AD93" s="62"/>
      <x:c r="AE93" s="62"/>
      <x:c r="AF93" s="62"/>
      <x:c r="AG93" s="62"/>
      <x:c r="AH93" s="62"/>
      <x:c r="AI93" s="62"/>
      <x:c r="AJ93" s="62"/>
      <x:c r="AK93" s="62"/>
    </x:row>
    <x:row r="94" spans="1:37" ht="11.25" hidden="1" customHeight="1">
      <x:c r="A94" s="57"/>
      <x:c r="B94" s="58">
        <x:f t="shared" si="8"/>
        <x:v>1</x:v>
      </x:c>
      <x:c r="C94" s="60">
        <x:f t="shared" si="9"/>
        <x:v>8</x:v>
      </x:c>
      <x:c r="D94" s="60">
        <x:v>11</x:v>
      </x:c>
      <x:c r="E94" s="60"/>
      <x:c r="F94" s="61"/>
      <x:c r="G94" s="61">
        <x:f>IFERROR(__xludf.DUMMYFUNCTION("MIN(FILTER(ARRAYFORMULA(ABS($E$40:$E$50-C94)+ABS($F$40:$F$50-D94)),ISBLANK($E$40:$E$50)=FALSE))"),3)</x:f>
        <x:v>3</x:v>
      </x:c>
      <x:c r="H94" s="62"/>
      <x:c r="I94" s="62"/>
      <x:c r="J94" s="62"/>
      <x:c r="K94" s="62"/>
      <x:c r="L94" s="62"/>
      <x:c r="M94" s="62"/>
      <x:c r="N94" s="62"/>
      <x:c r="O94" s="62"/>
      <x:c r="P94" s="62"/>
      <x:c r="Q94" s="62"/>
      <x:c r="R94" s="62"/>
      <x:c r="S94" s="62"/>
      <x:c r="T94" s="62"/>
      <x:c r="U94" s="62"/>
      <x:c r="V94" s="62"/>
      <x:c r="W94" s="62"/>
      <x:c r="X94" s="62"/>
      <x:c r="Y94" s="62"/>
      <x:c r="Z94" s="62"/>
      <x:c r="AA94" s="62"/>
      <x:c r="AB94" s="62"/>
      <x:c r="AC94" s="62"/>
      <x:c r="AD94" s="62"/>
      <x:c r="AE94" s="62"/>
      <x:c r="AF94" s="62"/>
      <x:c r="AG94" s="62"/>
      <x:c r="AH94" s="62"/>
      <x:c r="AI94" s="62"/>
      <x:c r="AJ94" s="62"/>
      <x:c r="AK94" s="62"/>
    </x:row>
    <x:row r="95" spans="1:37" ht="11.25" hidden="1" customHeight="1">
      <x:c r="A95" s="57"/>
      <x:c r="B95" s="58">
        <x:f t="shared" ref="B95:B105" si="10">IF(AH3=TRUE,5,1)</x:f>
        <x:v>1</x:v>
      </x:c>
      <x:c r="C95" s="60">
        <x:f t="shared" ref="C95:C105" si="11">C$93+IF(OR($T$14="지식",$T$14="괴이"),1,2)</x:f>
        <x:v>9</x:v>
      </x:c>
      <x:c r="D95" s="60">
        <x:v>1</x:v>
      </x:c>
      <x:c r="E95" s="60"/>
      <x:c r="F95" s="61"/>
      <x:c r="G95" s="61">
        <x:f>IFERROR(__xludf.DUMMYFUNCTION("MIN(FILTER(ARRAYFORMULA(ABS($E$40:$E$50-C95)+ABS($F$40:$F$50-D95)),ISBLANK($E$40:$E$50)=FALSE))"),1)</x:f>
        <x:v>1</x:v>
      </x:c>
      <x:c r="H95" s="62"/>
      <x:c r="I95" s="62"/>
      <x:c r="J95" s="62"/>
      <x:c r="K95" s="62"/>
      <x:c r="L95" s="62"/>
      <x:c r="M95" s="62"/>
      <x:c r="N95" s="62"/>
      <x:c r="O95" s="62"/>
      <x:c r="P95" s="62"/>
      <x:c r="Q95" s="62"/>
      <x:c r="R95" s="62"/>
      <x:c r="S95" s="62"/>
      <x:c r="T95" s="62"/>
      <x:c r="U95" s="62"/>
      <x:c r="V95" s="62"/>
      <x:c r="W95" s="62"/>
      <x:c r="X95" s="62"/>
      <x:c r="Y95" s="62"/>
      <x:c r="Z95" s="62"/>
      <x:c r="AA95" s="62"/>
      <x:c r="AB95" s="62"/>
      <x:c r="AC95" s="62"/>
      <x:c r="AD95" s="62"/>
      <x:c r="AE95" s="62"/>
      <x:c r="AF95" s="62"/>
      <x:c r="AG95" s="62"/>
      <x:c r="AH95" s="62"/>
      <x:c r="AI95" s="62"/>
      <x:c r="AJ95" s="62"/>
      <x:c r="AK95" s="62"/>
    </x:row>
    <x:row r="96" spans="1:37" ht="11.25" hidden="1" customHeight="1">
      <x:c r="A96" s="57"/>
      <x:c r="B96" s="58">
        <x:f t="shared" si="10"/>
        <x:v>5</x:v>
      </x:c>
      <x:c r="C96" s="60">
        <x:f t="shared" si="11"/>
        <x:v>9</x:v>
      </x:c>
      <x:c r="D96" s="60">
        <x:v>2</x:v>
      </x:c>
      <x:c r="E96" s="60"/>
      <x:c r="F96" s="61"/>
      <x:c r="G96" s="61">
        <x:f>IFERROR(__xludf.DUMMYFUNCTION("MIN(FILTER(ARRAYFORMULA(ABS($E$40:$E$50-C96)+ABS($F$40:$F$50-D96)),ISBLANK($E$40:$E$50)=FALSE))"),0)</x:f>
        <x:v>0</x:v>
      </x:c>
      <x:c r="H96" s="62"/>
      <x:c r="I96" s="62"/>
      <x:c r="J96" s="62"/>
      <x:c r="K96" s="62"/>
      <x:c r="L96" s="62"/>
      <x:c r="M96" s="62"/>
      <x:c r="N96" s="62"/>
      <x:c r="O96" s="62"/>
      <x:c r="P96" s="62"/>
      <x:c r="Q96" s="62"/>
      <x:c r="R96" s="62"/>
      <x:c r="S96" s="62"/>
      <x:c r="T96" s="62"/>
      <x:c r="U96" s="62"/>
      <x:c r="V96" s="62"/>
      <x:c r="W96" s="62"/>
      <x:c r="X96" s="62"/>
      <x:c r="Y96" s="62"/>
      <x:c r="Z96" s="62"/>
      <x:c r="AA96" s="62"/>
      <x:c r="AB96" s="62"/>
      <x:c r="AC96" s="62"/>
      <x:c r="AD96" s="62"/>
      <x:c r="AE96" s="62"/>
      <x:c r="AF96" s="62"/>
      <x:c r="AG96" s="62"/>
      <x:c r="AH96" s="62"/>
      <x:c r="AI96" s="62"/>
      <x:c r="AJ96" s="62"/>
      <x:c r="AK96" s="62"/>
    </x:row>
    <x:row r="97" spans="1:37" ht="11.25" hidden="1" customHeight="1">
      <x:c r="A97" s="57"/>
      <x:c r="B97" s="58">
        <x:f t="shared" si="10"/>
        <x:v>1</x:v>
      </x:c>
      <x:c r="C97" s="60">
        <x:f t="shared" si="11"/>
        <x:v>9</x:v>
      </x:c>
      <x:c r="D97" s="60">
        <x:v>3</x:v>
      </x:c>
      <x:c r="E97" s="60"/>
      <x:c r="F97" s="61"/>
      <x:c r="G97" s="61">
        <x:f>IFERROR(__xludf.DUMMYFUNCTION("MIN(FILTER(ARRAYFORMULA(ABS($E$40:$E$50-C97)+ABS($F$40:$F$50-D97)),ISBLANK($E$40:$E$50)=FALSE))"),1)</x:f>
        <x:v>1</x:v>
      </x:c>
      <x:c r="H97" s="62"/>
      <x:c r="I97" s="62"/>
      <x:c r="J97" s="62"/>
      <x:c r="K97" s="62"/>
      <x:c r="L97" s="62"/>
      <x:c r="M97" s="62"/>
      <x:c r="N97" s="62"/>
      <x:c r="O97" s="62"/>
      <x:c r="P97" s="62"/>
      <x:c r="Q97" s="62"/>
      <x:c r="R97" s="62"/>
      <x:c r="S97" s="62"/>
      <x:c r="T97" s="62"/>
      <x:c r="U97" s="62"/>
      <x:c r="V97" s="62"/>
      <x:c r="W97" s="62"/>
      <x:c r="X97" s="62"/>
      <x:c r="Y97" s="62"/>
      <x:c r="Z97" s="62"/>
      <x:c r="AA97" s="62"/>
      <x:c r="AB97" s="62"/>
      <x:c r="AC97" s="62"/>
      <x:c r="AD97" s="62"/>
      <x:c r="AE97" s="62"/>
      <x:c r="AF97" s="62"/>
      <x:c r="AG97" s="62"/>
      <x:c r="AH97" s="62"/>
      <x:c r="AI97" s="62"/>
      <x:c r="AJ97" s="62"/>
      <x:c r="AK97" s="62"/>
    </x:row>
    <x:row r="98" spans="1:37" ht="11.25" hidden="1" customHeight="1">
      <x:c r="A98" s="57"/>
      <x:c r="B98" s="58">
        <x:f t="shared" si="10"/>
        <x:v>1</x:v>
      </x:c>
      <x:c r="C98" s="60">
        <x:f t="shared" si="11"/>
        <x:v>9</x:v>
      </x:c>
      <x:c r="D98" s="60">
        <x:v>4</x:v>
      </x:c>
      <x:c r="E98" s="60"/>
      <x:c r="F98" s="61"/>
      <x:c r="G98" s="61">
        <x:f>IFERROR(__xludf.DUMMYFUNCTION("MIN(FILTER(ARRAYFORMULA(ABS($E$40:$E$50-C98)+ABS($F$40:$F$50-D98)),ISBLANK($E$40:$E$50)=FALSE))"),2)</x:f>
        <x:v>2</x:v>
      </x:c>
      <x:c r="H98" s="62"/>
      <x:c r="I98" s="62"/>
      <x:c r="J98" s="62"/>
      <x:c r="K98" s="62"/>
      <x:c r="L98" s="62"/>
      <x:c r="M98" s="62"/>
      <x:c r="N98" s="62"/>
      <x:c r="O98" s="62"/>
      <x:c r="P98" s="62"/>
      <x:c r="Q98" s="62"/>
      <x:c r="R98" s="62"/>
      <x:c r="S98" s="62"/>
      <x:c r="T98" s="62"/>
      <x:c r="U98" s="62"/>
      <x:c r="V98" s="62"/>
      <x:c r="W98" s="62"/>
      <x:c r="X98" s="62"/>
      <x:c r="Y98" s="62"/>
      <x:c r="Z98" s="62"/>
      <x:c r="AA98" s="62"/>
      <x:c r="AB98" s="62"/>
      <x:c r="AC98" s="62"/>
      <x:c r="AD98" s="62"/>
      <x:c r="AE98" s="62"/>
      <x:c r="AF98" s="62"/>
      <x:c r="AG98" s="62"/>
      <x:c r="AH98" s="62"/>
      <x:c r="AI98" s="62"/>
      <x:c r="AJ98" s="62"/>
      <x:c r="AK98" s="62"/>
    </x:row>
    <x:row r="99" spans="1:37" ht="11.25" hidden="1" customHeight="1">
      <x:c r="A99" s="57"/>
      <x:c r="B99" s="58">
        <x:f t="shared" si="10"/>
        <x:v>1</x:v>
      </x:c>
      <x:c r="C99" s="60">
        <x:f t="shared" si="11"/>
        <x:v>9</x:v>
      </x:c>
      <x:c r="D99" s="60">
        <x:v>5</x:v>
      </x:c>
      <x:c r="E99" s="60"/>
      <x:c r="F99" s="61"/>
      <x:c r="G99" s="61">
        <x:f>IFERROR(__xludf.DUMMYFUNCTION("MIN(FILTER(ARRAYFORMULA(ABS($E$40:$E$50-C99)+ABS($F$40:$F$50-D99)),ISBLANK($E$40:$E$50)=FALSE))"),3)</x:f>
        <x:v>3</x:v>
      </x:c>
      <x:c r="H99" s="62"/>
      <x:c r="I99" s="62"/>
      <x:c r="J99" s="62"/>
      <x:c r="K99" s="62"/>
      <x:c r="L99" s="62"/>
      <x:c r="M99" s="62"/>
      <x:c r="N99" s="62"/>
      <x:c r="O99" s="62"/>
      <x:c r="P99" s="62"/>
      <x:c r="Q99" s="62"/>
      <x:c r="R99" s="62"/>
      <x:c r="S99" s="62"/>
      <x:c r="T99" s="62"/>
      <x:c r="U99" s="62"/>
      <x:c r="V99" s="62"/>
      <x:c r="W99" s="62"/>
      <x:c r="X99" s="62"/>
      <x:c r="Y99" s="62"/>
      <x:c r="Z99" s="62"/>
      <x:c r="AA99" s="62"/>
      <x:c r="AB99" s="62"/>
      <x:c r="AC99" s="62"/>
      <x:c r="AD99" s="62"/>
      <x:c r="AE99" s="62"/>
      <x:c r="AF99" s="62"/>
      <x:c r="AG99" s="62"/>
      <x:c r="AH99" s="62"/>
      <x:c r="AI99" s="62"/>
      <x:c r="AJ99" s="62"/>
      <x:c r="AK99" s="62"/>
    </x:row>
    <x:row r="100" spans="1:37" ht="11.25" hidden="1" customHeight="1">
      <x:c r="A100" s="57"/>
      <x:c r="B100" s="58">
        <x:f t="shared" si="10"/>
        <x:v>1</x:v>
      </x:c>
      <x:c r="C100" s="60">
        <x:f t="shared" si="11"/>
        <x:v>9</x:v>
      </x:c>
      <x:c r="D100" s="60">
        <x:v>6</x:v>
      </x:c>
      <x:c r="E100" s="60"/>
      <x:c r="F100" s="61"/>
      <x:c r="G100" s="61">
        <x:f>IFERROR(__xludf.DUMMYFUNCTION("MIN(FILTER(ARRAYFORMULA(ABS($E$40:$E$50-C100)+ABS($F$40:$F$50-D100)),ISBLANK($E$40:$E$50)=FALSE))"),3)</x:f>
        <x:v>3</x:v>
      </x:c>
      <x:c r="H100" s="62"/>
      <x:c r="I100" s="62"/>
      <x:c r="J100" s="62"/>
      <x:c r="K100" s="62"/>
      <x:c r="L100" s="62"/>
      <x:c r="M100" s="62"/>
      <x:c r="N100" s="62"/>
      <x:c r="O100" s="62"/>
      <x:c r="P100" s="62"/>
      <x:c r="Q100" s="62"/>
      <x:c r="R100" s="62"/>
      <x:c r="S100" s="62"/>
      <x:c r="T100" s="62"/>
      <x:c r="U100" s="62"/>
      <x:c r="V100" s="62"/>
      <x:c r="W100" s="62"/>
      <x:c r="X100" s="62"/>
      <x:c r="Y100" s="62"/>
      <x:c r="Z100" s="62"/>
      <x:c r="AA100" s="62"/>
      <x:c r="AB100" s="62"/>
      <x:c r="AC100" s="62"/>
      <x:c r="AD100" s="62"/>
      <x:c r="AE100" s="62"/>
      <x:c r="AF100" s="62"/>
      <x:c r="AG100" s="62"/>
      <x:c r="AH100" s="62"/>
      <x:c r="AI100" s="62"/>
      <x:c r="AJ100" s="62"/>
      <x:c r="AK100" s="62"/>
    </x:row>
    <x:row r="101" spans="1:37" ht="11.25" hidden="1" customHeight="1">
      <x:c r="A101" s="57"/>
      <x:c r="B101" s="58">
        <x:f t="shared" si="10"/>
        <x:v>1</x:v>
      </x:c>
      <x:c r="C101" s="60">
        <x:f t="shared" si="11"/>
        <x:v>9</x:v>
      </x:c>
      <x:c r="D101" s="60">
        <x:v>7</x:v>
      </x:c>
      <x:c r="E101" s="60"/>
      <x:c r="F101" s="61"/>
      <x:c r="G101" s="61">
        <x:f>IFERROR(__xludf.DUMMYFUNCTION("MIN(FILTER(ARRAYFORMULA(ABS($E$40:$E$50-C101)+ABS($F$40:$F$50-D101)),ISBLANK($E$40:$E$50)=FALSE))"),2)</x:f>
        <x:v>2</x:v>
      </x:c>
      <x:c r="H101" s="62"/>
      <x:c r="I101" s="62"/>
      <x:c r="J101" s="62"/>
      <x:c r="K101" s="62"/>
      <x:c r="L101" s="62"/>
      <x:c r="M101" s="62"/>
      <x:c r="N101" s="62"/>
      <x:c r="O101" s="62"/>
      <x:c r="P101" s="62"/>
      <x:c r="Q101" s="62"/>
      <x:c r="R101" s="62"/>
      <x:c r="S101" s="62"/>
      <x:c r="T101" s="62"/>
      <x:c r="U101" s="62"/>
      <x:c r="V101" s="62"/>
      <x:c r="W101" s="62"/>
      <x:c r="X101" s="62"/>
      <x:c r="Y101" s="62"/>
      <x:c r="Z101" s="62"/>
      <x:c r="AA101" s="62"/>
      <x:c r="AB101" s="62"/>
      <x:c r="AC101" s="62"/>
      <x:c r="AD101" s="62"/>
      <x:c r="AE101" s="62"/>
      <x:c r="AF101" s="62"/>
      <x:c r="AG101" s="62"/>
      <x:c r="AH101" s="62"/>
      <x:c r="AI101" s="62"/>
      <x:c r="AJ101" s="62"/>
      <x:c r="AK101" s="62"/>
    </x:row>
    <x:row r="102" spans="1:37" ht="11.25" hidden="1" customHeight="1">
      <x:c r="A102" s="57"/>
      <x:c r="B102" s="58">
        <x:f t="shared" si="10"/>
        <x:v>1</x:v>
      </x:c>
      <x:c r="C102" s="60">
        <x:f t="shared" si="11"/>
        <x:v>9</x:v>
      </x:c>
      <x:c r="D102" s="60">
        <x:v>8</x:v>
      </x:c>
      <x:c r="E102" s="60"/>
      <x:c r="F102" s="61"/>
      <x:c r="G102" s="61">
        <x:f>IFERROR(__xludf.DUMMYFUNCTION("MIN(FILTER(ARRAYFORMULA(ABS($E$40:$E$50-C102)+ABS($F$40:$F$50-D102)),ISBLANK($E$40:$E$50)=FALSE))"),1)</x:f>
        <x:v>1</x:v>
      </x:c>
      <x:c r="H102" s="62"/>
      <x:c r="I102" s="62"/>
      <x:c r="J102" s="62"/>
      <x:c r="K102" s="62"/>
      <x:c r="L102" s="62"/>
      <x:c r="M102" s="62"/>
      <x:c r="N102" s="62"/>
      <x:c r="O102" s="62"/>
      <x:c r="P102" s="62"/>
      <x:c r="Q102" s="62"/>
      <x:c r="R102" s="62"/>
      <x:c r="S102" s="62"/>
      <x:c r="T102" s="62"/>
      <x:c r="U102" s="62"/>
      <x:c r="V102" s="62"/>
      <x:c r="W102" s="62"/>
      <x:c r="X102" s="62"/>
      <x:c r="Y102" s="62"/>
      <x:c r="Z102" s="62"/>
      <x:c r="AA102" s="62"/>
      <x:c r="AB102" s="62"/>
      <x:c r="AC102" s="62"/>
      <x:c r="AD102" s="62"/>
      <x:c r="AE102" s="62"/>
      <x:c r="AF102" s="62"/>
      <x:c r="AG102" s="62"/>
      <x:c r="AH102" s="62"/>
      <x:c r="AI102" s="62"/>
      <x:c r="AJ102" s="62"/>
      <x:c r="AK102" s="62"/>
    </x:row>
    <x:row r="103" spans="1:37" ht="11.25" hidden="1" customHeight="1">
      <x:c r="A103" s="57"/>
      <x:c r="B103" s="58">
        <x:f t="shared" si="10"/>
        <x:v>1</x:v>
      </x:c>
      <x:c r="C103" s="60">
        <x:f t="shared" si="11"/>
        <x:v>9</x:v>
      </x:c>
      <x:c r="D103" s="60">
        <x:v>9</x:v>
      </x:c>
      <x:c r="E103" s="60"/>
      <x:c r="F103" s="61"/>
      <x:c r="G103" s="61">
        <x:f>IFERROR(__xludf.DUMMYFUNCTION("MIN(FILTER(ARRAYFORMULA(ABS($E$40:$E$50-C103)+ABS($F$40:$F$50-D103)),ISBLANK($E$40:$E$50)=FALSE))"),2)</x:f>
        <x:v>2</x:v>
      </x:c>
      <x:c r="H103" s="62"/>
      <x:c r="I103" s="62"/>
      <x:c r="J103" s="62"/>
      <x:c r="K103" s="62"/>
      <x:c r="L103" s="62"/>
      <x:c r="M103" s="62"/>
      <x:c r="N103" s="62"/>
      <x:c r="O103" s="62"/>
      <x:c r="P103" s="62"/>
      <x:c r="Q103" s="62"/>
      <x:c r="R103" s="62"/>
      <x:c r="S103" s="62"/>
      <x:c r="T103" s="62"/>
      <x:c r="U103" s="62"/>
      <x:c r="V103" s="62"/>
      <x:c r="W103" s="62"/>
      <x:c r="X103" s="62"/>
      <x:c r="Y103" s="62"/>
      <x:c r="Z103" s="62"/>
      <x:c r="AA103" s="62"/>
      <x:c r="AB103" s="62"/>
      <x:c r="AC103" s="62"/>
      <x:c r="AD103" s="62"/>
      <x:c r="AE103" s="62"/>
      <x:c r="AF103" s="62"/>
      <x:c r="AG103" s="62"/>
      <x:c r="AH103" s="62"/>
      <x:c r="AI103" s="62"/>
      <x:c r="AJ103" s="62"/>
      <x:c r="AK103" s="62"/>
    </x:row>
    <x:row r="104" spans="1:37" ht="11.25" hidden="1" customHeight="1">
      <x:c r="A104" s="57"/>
      <x:c r="B104" s="58">
        <x:f t="shared" si="10"/>
        <x:v>1</x:v>
      </x:c>
      <x:c r="C104" s="60">
        <x:f t="shared" si="11"/>
        <x:v>9</x:v>
      </x:c>
      <x:c r="D104" s="60">
        <x:v>10</x:v>
      </x:c>
      <x:c r="E104" s="60"/>
      <x:c r="F104" s="61"/>
      <x:c r="G104" s="61">
        <x:f>IFERROR(__xludf.DUMMYFUNCTION("MIN(FILTER(ARRAYFORMULA(ABS($E$40:$E$50-C104)+ABS($F$40:$F$50-D104)),ISBLANK($E$40:$E$50)=FALSE))"),3)</x:f>
        <x:v>3</x:v>
      </x:c>
      <x:c r="H104" s="62"/>
      <x:c r="I104" s="62"/>
      <x:c r="J104" s="62"/>
      <x:c r="K104" s="62"/>
      <x:c r="L104" s="62"/>
      <x:c r="M104" s="62"/>
      <x:c r="N104" s="62"/>
      <x:c r="O104" s="62"/>
      <x:c r="P104" s="62"/>
      <x:c r="Q104" s="62"/>
      <x:c r="R104" s="62"/>
      <x:c r="S104" s="62"/>
      <x:c r="T104" s="62"/>
      <x:c r="U104" s="62"/>
      <x:c r="V104" s="62"/>
      <x:c r="W104" s="62"/>
      <x:c r="X104" s="62"/>
      <x:c r="Y104" s="62"/>
      <x:c r="Z104" s="62"/>
      <x:c r="AA104" s="62"/>
      <x:c r="AB104" s="62"/>
      <x:c r="AC104" s="62"/>
      <x:c r="AD104" s="62"/>
      <x:c r="AE104" s="62"/>
      <x:c r="AF104" s="62"/>
      <x:c r="AG104" s="62"/>
      <x:c r="AH104" s="62"/>
      <x:c r="AI104" s="62"/>
      <x:c r="AJ104" s="62"/>
      <x:c r="AK104" s="62"/>
    </x:row>
    <x:row r="105" spans="1:37" ht="11.25" hidden="1" customHeight="1">
      <x:c r="A105" s="57"/>
      <x:c r="B105" s="58">
        <x:f t="shared" si="10"/>
        <x:v>1</x:v>
      </x:c>
      <x:c r="C105" s="60">
        <x:f t="shared" si="11"/>
        <x:v>9</x:v>
      </x:c>
      <x:c r="D105" s="60">
        <x:v>11</x:v>
      </x:c>
      <x:c r="E105" s="60"/>
      <x:c r="F105" s="61"/>
      <x:c r="G105" s="61">
        <x:f>IFERROR(__xludf.DUMMYFUNCTION("MIN(FILTER(ARRAYFORMULA(ABS($E$40:$E$50-C105)+ABS($F$40:$F$50-D105)),ISBLANK($E$40:$E$50)=FALSE))"),4)</x:f>
        <x:v>4</x:v>
      </x:c>
      <x:c r="H105" s="62"/>
      <x:c r="I105" s="62"/>
      <x:c r="J105" s="62"/>
      <x:c r="K105" s="62"/>
      <x:c r="L105" s="62"/>
      <x:c r="M105" s="62"/>
      <x:c r="N105" s="62"/>
      <x:c r="O105" s="62"/>
      <x:c r="P105" s="62"/>
      <x:c r="Q105" s="62"/>
      <x:c r="R105" s="62"/>
      <x:c r="S105" s="62"/>
      <x:c r="T105" s="62"/>
      <x:c r="U105" s="62"/>
      <x:c r="V105" s="62"/>
      <x:c r="W105" s="62"/>
      <x:c r="X105" s="62"/>
      <x:c r="Y105" s="62"/>
      <x:c r="Z105" s="62"/>
      <x:c r="AA105" s="62"/>
      <x:c r="AB105" s="62"/>
      <x:c r="AC105" s="62"/>
      <x:c r="AD105" s="62"/>
      <x:c r="AE105" s="62"/>
      <x:c r="AF105" s="62"/>
      <x:c r="AG105" s="62"/>
      <x:c r="AH105" s="62"/>
      <x:c r="AI105" s="62"/>
      <x:c r="AJ105" s="62"/>
      <x:c r="AK105" s="62"/>
    </x:row>
  </x:sheetData>
  <x:mergeCells count="119">
    <x:mergeCell ref="B1:AK1"/>
    <x:mergeCell ref="A2:A38"/>
    <x:mergeCell ref="B2:G13"/>
    <x:mergeCell ref="K2:K14"/>
    <x:mergeCell ref="AK2:AK31"/>
    <x:mergeCell ref="M3:M13"/>
    <x:mergeCell ref="Q3:Q13"/>
    <x:mergeCell ref="U3:U13"/>
    <x:mergeCell ref="Y3:Y13"/>
    <x:mergeCell ref="AC3:AC13"/>
    <x:mergeCell ref="AG3:AG13"/>
    <x:mergeCell ref="B14:G15"/>
    <x:mergeCell ref="L14:S14"/>
    <x:mergeCell ref="T14:Y14"/>
    <x:mergeCell ref="Z14:AA14"/>
    <x:mergeCell ref="AB14:AJ14"/>
    <x:mergeCell ref="H15:Q19"/>
    <x:mergeCell ref="T15:AD15"/>
    <x:mergeCell ref="AE15:AJ15"/>
    <x:mergeCell ref="B16:C16"/>
    <x:mergeCell ref="D16:G16"/>
    <x:mergeCell ref="R16:S18"/>
    <x:mergeCell ref="T16:V16"/>
    <x:mergeCell ref="W16:X16"/>
    <x:mergeCell ref="Y16:Y18"/>
    <x:mergeCell ref="Z16:AA18"/>
    <x:mergeCell ref="AB16:AJ18"/>
    <x:mergeCell ref="B17:C17"/>
    <x:mergeCell ref="F17:G17"/>
    <x:mergeCell ref="T17:V17"/>
    <x:mergeCell ref="W17:X17"/>
    <x:mergeCell ref="B18:C18"/>
    <x:mergeCell ref="F18:G18"/>
    <x:mergeCell ref="T18:V18"/>
    <x:mergeCell ref="W18:X18"/>
    <x:mergeCell ref="T19:AJ19"/>
    <x:mergeCell ref="B20:E20"/>
    <x:mergeCell ref="H20:J20"/>
    <x:mergeCell ref="K20:K31"/>
    <x:mergeCell ref="L20:O20"/>
    <x:mergeCell ref="P20:R20"/>
    <x:mergeCell ref="S20:T20"/>
    <x:mergeCell ref="U20:AJ20"/>
    <x:mergeCell ref="B21:E21"/>
    <x:mergeCell ref="H21:J21"/>
    <x:mergeCell ref="L21:O21"/>
    <x:mergeCell ref="P21:R21"/>
    <x:mergeCell ref="S21:T21"/>
    <x:mergeCell ref="U21:AJ21"/>
    <x:mergeCell ref="B22:E22"/>
    <x:mergeCell ref="H22:J22"/>
    <x:mergeCell ref="L22:O22"/>
    <x:mergeCell ref="P22:R22"/>
    <x:mergeCell ref="S22:T22"/>
    <x:mergeCell ref="U22:AJ22"/>
    <x:mergeCell ref="B23:E23"/>
    <x:mergeCell ref="H23:J23"/>
    <x:mergeCell ref="L23:O23"/>
    <x:mergeCell ref="P23:R23"/>
    <x:mergeCell ref="S23:T23"/>
    <x:mergeCell ref="U23:AJ23"/>
    <x:mergeCell ref="B24:E24"/>
    <x:mergeCell ref="H24:J24"/>
    <x:mergeCell ref="L24:O24"/>
    <x:mergeCell ref="P24:R24"/>
    <x:mergeCell ref="S24:T24"/>
    <x:mergeCell ref="U24:AJ24"/>
    <x:mergeCell ref="B25:E25"/>
    <x:mergeCell ref="H25:J25"/>
    <x:mergeCell ref="L25:O25"/>
    <x:mergeCell ref="P25:R25"/>
    <x:mergeCell ref="S25:T25"/>
    <x:mergeCell ref="U25:AJ25"/>
    <x:mergeCell ref="B26:E26"/>
    <x:mergeCell ref="H26:J26"/>
    <x:mergeCell ref="L26:O26"/>
    <x:mergeCell ref="P26:R26"/>
    <x:mergeCell ref="S26:T26"/>
    <x:mergeCell ref="U26:AJ26"/>
    <x:mergeCell ref="B27:E27"/>
    <x:mergeCell ref="H27:J27"/>
    <x:mergeCell ref="L27:O27"/>
    <x:mergeCell ref="P27:R27"/>
    <x:mergeCell ref="S27:T27"/>
    <x:mergeCell ref="U27:AJ27"/>
    <x:mergeCell ref="B28:E28"/>
    <x:mergeCell ref="H28:J28"/>
    <x:mergeCell ref="L28:O28"/>
    <x:mergeCell ref="P28:R28"/>
    <x:mergeCell ref="S28:T28"/>
    <x:mergeCell ref="U28:AJ28"/>
    <x:mergeCell ref="B29:E29"/>
    <x:mergeCell ref="H29:J29"/>
    <x:mergeCell ref="L29:O29"/>
    <x:mergeCell ref="P29:R29"/>
    <x:mergeCell ref="S29:T29"/>
    <x:mergeCell ref="U29:AJ29"/>
    <x:mergeCell ref="L30:AJ30"/>
    <x:mergeCell ref="B31:C31"/>
    <x:mergeCell ref="D31:H31"/>
    <x:mergeCell ref="L31:N37"/>
    <x:mergeCell ref="O31:X37"/>
    <x:mergeCell ref="Y31:Y37"/>
    <x:mergeCell ref="Z31:AA37"/>
    <x:mergeCell ref="AB31:AH37"/>
    <x:mergeCell ref="B32:C32"/>
    <x:mergeCell ref="D32:H32"/>
    <x:mergeCell ref="B33:C33"/>
    <x:mergeCell ref="D33:H33"/>
    <x:mergeCell ref="B34:C34"/>
    <x:mergeCell ref="D34:H34"/>
    <x:mergeCell ref="B35:C35"/>
    <x:mergeCell ref="D35:H35"/>
    <x:mergeCell ref="B36:C36"/>
    <x:mergeCell ref="D36:H36"/>
    <x:mergeCell ref="B37:C37"/>
    <x:mergeCell ref="D37:H37"/>
    <x:mergeCell ref="AI37:AJ37"/>
    <x:mergeCell ref="B38:AI38"/>
  </x:mergeCells>
  <x:conditionalFormatting sqref="U21:U29">
    <x:cfRule type="expression" dxfId="12" priority="1">
      <x:formula>MATCH($R21,$V$16:$V$18,0)</x:formula>
    </x:cfRule>
  </x:conditionalFormatting>
  <x:conditionalFormatting sqref="Q3:Q13">
    <x:cfRule type="expression" dxfId="13" priority="2">
      <x:formula>$T$14="폭력"</x:formula>
    </x:cfRule>
  </x:conditionalFormatting>
  <x:conditionalFormatting sqref="Q3:Q13">
    <x:cfRule type="expression" dxfId="13" priority="3">
      <x:formula>$T$14="정서"</x:formula>
    </x:cfRule>
  </x:conditionalFormatting>
  <x:conditionalFormatting sqref="U3:U13">
    <x:cfRule type="expression" dxfId="13" priority="4">
      <x:formula>$T$14="정서"</x:formula>
    </x:cfRule>
  </x:conditionalFormatting>
  <x:conditionalFormatting sqref="U3:U13">
    <x:cfRule type="expression" dxfId="13" priority="5">
      <x:formula>$T$14="지각"</x:formula>
    </x:cfRule>
  </x:conditionalFormatting>
  <x:conditionalFormatting sqref="Y3:Y13">
    <x:cfRule type="expression" dxfId="13" priority="6">
      <x:formula>$T$14="지각"</x:formula>
    </x:cfRule>
  </x:conditionalFormatting>
  <x:conditionalFormatting sqref="Y3:Y13">
    <x:cfRule type="expression" dxfId="13" priority="7">
      <x:formula>$T$14="기술"</x:formula>
    </x:cfRule>
  </x:conditionalFormatting>
  <x:conditionalFormatting sqref="AC3:AC13">
    <x:cfRule type="expression" dxfId="13" priority="8">
      <x:formula>$T$14="기술"</x:formula>
    </x:cfRule>
  </x:conditionalFormatting>
  <x:conditionalFormatting sqref="AC3:AC13">
    <x:cfRule type="expression" dxfId="13" priority="9">
      <x:formula>$T$14="지식"</x:formula>
    </x:cfRule>
  </x:conditionalFormatting>
  <x:conditionalFormatting sqref="AG3:AG13">
    <x:cfRule type="expression" dxfId="13" priority="10">
      <x:formula>$T$14="괴이"</x:formula>
    </x:cfRule>
  </x:conditionalFormatting>
  <x:conditionalFormatting sqref="AG3:AG13">
    <x:cfRule type="expression" dxfId="13" priority="11">
      <x:formula>$T$14="지식"</x:formula>
    </x:cfRule>
  </x:conditionalFormatting>
  <x:conditionalFormatting sqref="P3:P13 T3:T13 X3:X13 AB3:AB13 AF3:AF13 AJ3:AJ13">
    <x:cfRule type="expression" dxfId="12" priority="12">
      <x:formula>COUNTIF($AB$14,"*"&amp;O3&amp;"*")</x:formula>
    </x:cfRule>
  </x:conditionalFormatting>
  <x:conditionalFormatting sqref="P3:P13 T3:T13 X3:X13 AB3:AB13 AF3:AF13 AJ3:AJ13">
    <x:cfRule type="expression" dxfId="14" priority="13">
      <x:formula>(N3=FALSE)</x:formula>
    </x:cfRule>
  </x:conditionalFormatting>
  <x:conditionalFormatting sqref="N3:N13 R3:R13 V3:V13 Z3:Z13 AD3:AD13 AH3:AH13">
    <x:cfRule type="expression" dxfId="15" priority="14">
      <x:formula>COUNTIF($AB$14,"*"&amp;O3&amp;"*")</x:formula>
    </x:cfRule>
  </x:conditionalFormatting>
  <x:conditionalFormatting sqref="N3:N13 R3:R13 V3:V13 Z3:Z13 AD3:AD13 AH3:AH13">
    <x:cfRule type="expression" dxfId="16" priority="15">
      <x:formula>(N3&lt;&gt;TRUE)</x:formula>
    </x:cfRule>
  </x:conditionalFormatting>
  <x:conditionalFormatting sqref="O3:O13 S3:S13 W3:W13 AA3:AA13 AE3:AE13 AI3:AI13">
    <x:cfRule type="expression" dxfId="12" priority="16">
      <x:formula>COUNTIF($AB$14,"*"&amp;O3&amp;"*")</x:formula>
    </x:cfRule>
  </x:conditionalFormatting>
  <x:conditionalFormatting sqref="O3:O13 S3:S13 W3:W13 AA3:AA13 AE3:AE13 AI3:AI13">
    <x:cfRule type="expression" dxfId="14" priority="17">
      <x:formula>(N3=FALSE)</x:formula>
    </x:cfRule>
  </x:conditionalFormatting>
  <x:conditionalFormatting sqref="AB14:AB14 P21:U29 W21:AA29 AC21:AD29 V22:V29 AB22:AB29 AB31:AD37">
    <x:cfRule type="expression" dxfId="12" priority="18">
      <x:formula>MATCH($S9,$M$21:$M$23,0)</x:formula>
    </x:cfRule>
  </x:conditionalFormatting>
  <x:conditionalFormatting sqref="I3:I14">
    <x:cfRule type="cellIs" dxfId="17" priority="19" operator="equal">
      <x:formula>"FALSE"</x:formula>
    </x:cfRule>
  </x:conditionalFormatting>
  <x:conditionalFormatting sqref="J3:J14 I14:I14">
    <x:cfRule type="cellIs" dxfId="17" priority="20" operator="equal">
      <x:formula>"FALSE"</x:formula>
    </x:cfRule>
  </x:conditionalFormatting>
  <x:conditionalFormatting sqref="M3:M13 Q3:Q13 U3:U13 Y3:Y13 AC3:AC13 AG3:AG13">
    <x:cfRule type="expression" dxfId="14" priority="21">
      <x:formula>TRUE</x:formula>
    </x:cfRule>
  </x:conditionalFormatting>
  <x:dataValidations count="2">
    <x:dataValidation type="list" allowBlank="1" sqref="T14:T14">
      <x:formula1>"폭력,정서,지각,기술,지식,괴이"</x:formula1>
    </x:dataValidation>
    <x:dataValidation type="list" allowBlank="1" sqref="P21:P29">
      <x:formula1>"공격,서포트,장비"</x:formula1>
    </x:dataValidation>
  </x:dataValidation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v.1.3.0</vt:lpstr>
      <vt:lpstr>세라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2</cp:revision>
  <dcterms:created xsi:type="dcterms:W3CDTF">2025-04-05T15:16:05.011</dcterms:created>
  <dcterms:modified xsi:type="dcterms:W3CDTF">2025-04-05T15:40:18.127</dcterms:modified>
  <cp:version>1200.0100.01</cp:version>
</cp:coreProperties>
</file>