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x:bookViews>
  <x:sheets>
    <x:sheet name="그레이스" sheetId="1" r:id="rId4"/>
  </x:sheets>
  <x:calcPr xmlns:mc="http://schemas.openxmlformats.org/markup-compatibility/2006" xmlns:hs="http://schemas.haansoft.com/office/spreadsheet/8.0" iterate="1"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M97:M97" authorId="0">
      <x:text>
        <x:r>
          <x:t>꿈 1</x:t>
        </x:r>
      </x:text>
    </x:comment>
    <x:comment ref="M115:M115" authorId="0">
      <x:text>
        <x:r>
          <x:t>꿈 1</x:t>
        </x:r>
      </x:text>
    </x:comment>
    <x:comment ref="L121:L121" authorId="0">
      <x:text>
        <x:r>
          <x:t>마음</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<x:sst xmlns:r="http://schemas.openxmlformats.org/officeDocument/2006/relationships" xmlns:c="http://schemas.openxmlformats.org/drawingml/2006/chart" xmlns:x="http://schemas.openxmlformats.org/spreadsheetml/2006/main" count="6105" uniqueCount="2438">
  <x:si>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</x:si>
  <x:si>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</x:si>
  <x:si>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</x:si>
  <x:si>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</x:si>
  <x:si>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</x:si>
  <x:si>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</x:si>
  <x:si>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</x:si>
  <x:si>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</x:si>
  <x:si>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</x:si>
  <x:si>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</x:si>
  <x:si>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</x:si>
  <x:si>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</x:si>
  <x:si>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</x:si>
  <x:si>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</x:si>
  <x:si>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</x:si>
  <x:si>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목표를 구성하는 요소를 해석하고 분해해서 상대의 약점에 통렬한 타격을 가한다.</x:t>
  </x:si>
  <x:si>
    <x:t>〈원탁〉에게만 사용이 허가된 대(對)마법 광선. 현실에서 마법을 소거한다.</x:t>
  </x:si>
  <x:si>
    <x:t>꿇어 엎드려, 울면서 우러러보라. 우리의 날개에서 벗어날 길은 없을지니라.</x:t>
  </x:si>
  <x:si>
    <x:t>습득 제한: 흡혈귀 · 백작 이상
자신이 운명의 힘 「부활」을 사용할 때, 자신의 〈우자〉 앵커 1명을 사망시킬 수 있다. 자신의 「부활」은 자동으로 성공하고, 해당 앵커는 상흔이 된다.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</x:si>
  <x:si>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</x:si>
  <x:si>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마법전에서 자기 차례에 사용할 수 있다. 지정특기 판정에 성공하면 목표가 사역하는 원형 1개체와 자신이 사역하는 원형 1개체를 교환한다(자신이 원형을 사역하고 있지 않다면 효과가 없다).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</x:si>
  <x:si>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</x:si>
  <x:si>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마법전에서 자신의 공격 스텝에 사용할 수 있다. 지정특기 판정에 성공하면, 목표는 그 라운드에 공격할 때 공격 주사위를 무작위로 플롯해야만 한다. 또, 목표에게 【추가 대미지2】를 부여한다.</x:t>
  </x:si>
  <x:si>
    <x:t>자기 차례에 사용할 수 있다. 지정특기 판정에 성공하면, 목표는 자신이 3점의 대미지를 입을지, 아니면 운명 변전을 일으킬지 선택해야 한다(목표에게 앵커가 없다면 효과를 발휘하지 않는다).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</x:si>
  <x:si>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</x:si>
  <x:si>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지정특기 판정에 성공하면 합계 3레벨 이하의 조합으로 원형을 2개체 소환할 수 있다. 소환하는 원형의 상징은 양쪽 모두 지정특기와 같다(같은 카테고리의 원형을 2개체 소환할 수는 없다).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</x:si>
  <x:si>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</x:si>
  <x:si>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</x:si>
  <x:si>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</x:si>
  <x:si>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누적 불가
지정특기 판정에 성공하면 「소환 저해」, 「주문 저해」, 「저항 저해」, 「전투 활성」, 「소환 혼란」, 「인과 불변」 중에서 세계 법칙을 하나 선택한다. 선택한 세계 법칙을 그 장면에 추가할 수 있다.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</x:si>
  <x:si>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</x:si>
  <x:si>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</x:si>
  <x:si>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【요화】 | 타입: 주문 | 지정특기: 《꽃》 | 목표: 단일 | 코스트: 짐승 1 | 마법전에서 자기 차례에 사용할 수 있다. 지정특기 판정에 성공하면 목표에게 자신이 사역하는 원형의 수만큼 대미지를 입힌다.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</x:si>
  <x:si>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</x:si>
  <x:si>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</x:si>
  <x:si>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</x:si>
  <x:si>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</x:si>
  <x:si>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</x:si>
  <x:si>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</x:si>
  <x:si>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</x:si>
  <x:si>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</x:si>
  <x:si>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</x:si>
  <x:si>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</x:si>
  <x:si>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</x:si>
  <x:si>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</x:si>
  <x:si>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</x:si>
  <x:si>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</x:si>
  <x:si>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</x:si>
  <x:si>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</x:si>
  <x:si>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</x:si>
  <x:si>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</x:si>
  <x:si>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【긴급 소환】 | 타입: 소환 | 지정특기: 가변 | 목표: 없음 | 코스트: 없음 | 무작위로 특기 하나를 선택한다. 그것이 지정특기가 된다. 지정특기 판정에 성공하면 「(특기명)의 정령」을 한 개체 소환할 수 있다.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</x:si>
  <x:si>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</x:si>
  <x:si>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</x:si>
  <x:si>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</x:si>
  <x:si>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</x:si>
  <x:si>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</x:si>
  <x:si>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</x:si>
  <x:si>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</x:si>
  <x:si>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</x:si>
  <x:si>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</x:si>
  <x:si>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</x:si>
  <x:si>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</x:si>
  <x:si>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</x:si>
  <x:si>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</x:si>
  <x:si>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</x:si>
  <x:si>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【특약】 | 타입: 장비 | 지정특기: 없음 | 목표: 자신 | 코스트: 없음 | 자신의 【마력】과 【일시적 마력】의 합계치가 자기 마력 최대치의 절반(나머지 올림) 이하인 상태라면, 목표에게 【추가 대미지2】를 부여한다.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</x:si>
  <x:si>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</x:si>
  <x:si>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</x:si>
  <x:si>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입회인
자신이 주문에 대한 저항판정에 성공했을 때 사용할 수 있다. 목표에게 2점의 대미지를 입힌다.</x:t>
  </x:si>
  <x:si>
    <x:t>【회복】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t>
  </x:si>
  <x:si>
    <x:t>언제든지 사용할 수 있다. 「마력 리셋」을 한다.</x:t>
  </x:si>
  <x:si>
    <x:t>1회 제한: 세션
자신이 사망했을 때, 공적점을 5점 소비하면 앵커의 도움을 바리지 않아도 「부활」할 수 있다.</x:t>
  </x:si>
  <x:si>
    <x:t>이 캐릭터가 등장한 장면에서 「운명의 힘」을 사용한 캐릭터는 대응하는 앵커의 【운명】 수치만큼 대미지를 입는다.</x:t>
  </x:si>
  <x:si>
    <x:t>마법전에서 자기 차례에 사용할 수 있다. 지정특기 판정에 성공하면 목표에게 소비한 코스트만큼 대미지를 입힌다.</x:t>
  </x:si>
  <x:si>
    <x:t>3회 제한: 세션
자신이 판정을 할 때, 어미에 「야옹」을 붙여 대사를 하면 해당 판정에 +3의 수정을 적용한다.</x:t>
  </x:si>
  <x:si>
    <x:t>혼과 혼이 이어진 "깊은 곳"을 들여다보는 마법. 거기에서 본 사실을 남에게 누설하면 자신의 혼이 위기에 처한다.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</x:si>
  <x:si>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</x:si>
  <x:si>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</x:si>
  <x:si>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</x:si>
  <x:si>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</x:si>
  <x:si>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</x:si>
  <x:si>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</x:si>
  <x:si>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</x:si>
  <x:si>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</x:si>
  <x:si>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</x:si>
  <x:si>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</x:si>
  <x:si>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</x:si>
  <x:si>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</x:si>
  <x:si>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</x:si>
  <x:si>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기사   레벨2 원형   【블록1】 【추가 대미지1】 【부스트1】
지정특기 판정에 성공하면 「(특기명)의 기사」를 한 개체 소환할 수 있다.</x:t>
  </x:si>
  <x:si>
    <x:t>마왕   레벨3 원형   【블록2】 【추가 대미지2】 【부스트1】
지정특기 판정에 성공하면 「(특기명)의 마왕」을 한 개체 소환할 수 있다.</x:t>
  </x:si>
  <x:si>
    <x:t>군단   레벨3 원형   【블록3】 【추가 대미지1】 【워드7】
지정특기 판정에 성공하면 「(특기명)의 군단」을 한 개체 소환할 수 있다.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</x:si>
  <x:si>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</x:si>
  <x:si>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위대한 이 땅의 여러 신께 감히 청하옵니다. 원수에게 그 죄를 벌할 재앙을 내려주시옵소서.</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</x:si>
  <x:si>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</x:si>
  <x:si>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{"kind":"character","data":{"name":"그레이스 루미나티오","initiative":0,"status":[{"label":"분신 소환","value":0,"max":"4"},{"label":"요화","value":0,"max":"4"},{"label":"특약","value":0,"max":"4"},{"label":"무용","value":0,"max":"4"},{"label":"회복","value":0,"max":"4"}]}}</x:t>
  </x:si>
  <x:si>
    <x:t>다음 역은 (텔레포트의 목적지). 나가실 문은 왼쪽입니다(이경에서는 오른쪽).</x:t>
  </x:si>
  <x:si>
    <x:t>입체 그림책처럼 튀어 나와라. 이것이야말로 방자한 여행자의 광시곡(랩소디).</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</x:si>
  <x:si>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</x:si>
  <x:si>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</x:si>
  <x:si>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</x:si>
  <x:si>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</x:si>
  <x:si>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자신과 상대가 펼친 주권의 관계를 역전시켜 마법전의 흐름을 바꾼다.</x:t>
  </x:si>
  <x:si>
    <x:t>무의식의 바다에서 온 자여, 다시 한 번 일어나 그 힘을 떨쳐라!</x:t>
  </x:si>
  <x:si>
    <x:t>음험한 여주인의 힘을 빌려, 두 사람의 모습을 가장 깊숙한 장소로.</x:t>
  </x:si>
  <x:si>
    <x:t>자아(셀프)와 영혼(소울)을 분할하여. 고상한 그대여, 고독해지리라.</x:t>
  </x:si>
  <x:si>
    <x:t>맞혀 보려무나. 주사위 놀이, 운 게임, 괴물이 숨어든 숨바꼭질.</x:t>
  </x:si>
  <x:si>
    <x:t>모든 것은 덧없도다. 하다못해 이 작은 불을 추억의 화로에 남겨두리.</x:t>
  </x:si>
  <x:si>
    <x:t>새는 날아간다. 안식을 얻을 때까지 이 날개는 꺾이지 않을 것이라며.</x:t>
  </x:si>
  <x:si>
    <x:t>카드, 점대, 수정석과 수면. 나에게 보여다오, 그림자의 이면을.</x:t>
  </x:si>
  <x:si>
    <x:t>빵보다 달콤한, 구운 과자는 어떠신가? 나무딸기 잼의 향기와 함께.</x:t>
  </x:si>
  <x:si>
    <x:t>엽귀를 거스르는 자에게는 상응하는 보복이 뒤따른다는 것을 알리는 마법.</x:t>
  </x:si>
  <x:si>
    <x:t>인과의 실이 도달하는 종착점. 화염이 되어 타올라라, 맺어진 인연이여.</x:t>
  </x:si>
  <x:si>
    <x:t>장서명 가장 앞에 다이스가 붙지 않습니다. 룸에서 따로 추가해 주세요.</x:t>
  </x:si>
  <x:si>
    <x:t>땅을 가르고 하늘까지 솟아라. 나를 수호하는 진수(鎭守)의 숲이여.</x:t>
  </x:si>
  <x:si>
    <x:t>열리거라, 왕국으로 통하는 길이여. 온 백성으로 손님을 대접하리라!</x:t>
  </x:si>
  <x:si>
    <x:t>후배는 선배의 힘이 되고, 선배는 후배에게 실전을 접할 기회를 준다.</x:t>
  </x:si>
  <x:si>
    <x:t>찬란하게 빛나는 입맞춤은 무지개 다리(비프로스트)로 인도하는 이정표.</x:t>
  </x:si>
  <x:si>
    <x:t>어렴풋이 얼굴과 이름만이 기억나요. 어쩐지 선생님이라고 부르게 됩니다.</x:t>
  </x:si>
  <x:si>
    <x:t>울어라, 망치여. 흩날려라, 불꽃이여. 수천 자루의 검이 춤출 때까지.</x:t>
  </x:si>
  <x:si>
    <x:t>맺은 인연을 대가 삼아, 닥쳐온 불행을 가공의 이야기로 승화한다.</x:t>
  </x:si>
  <x:si>
    <x:t>상황에 대응하는 마법전 규약의 빈틈을 찔러 자신의 입회인과 교대한다.</x:t>
  </x:si>
  <x:si>
    <x:t>달려라, 앞지르는 자여. 그 등에 올라탄 이는 그대의 위대한 주인이니!</x:t>
  </x:si>
  <x:si>
    <x:t>단단히 묶인 인과의 실이여. 네가 끊어지는 그 밤까지 우리를 이어다오.</x:t>
  </x:si>
  <x:si>
    <x:t>뼈저리게 후회하는 감정을 이용해서 자신의 공격을 다른 것으로 바꾼다.</x:t>
  </x:si>
  <x:si>
    <x:t>점술사란 자신의 점괘에 책임을 져야만 한다는 규칙을 체현하는 마법.</x:t>
  </x:si>
  <x:si>
    <x:t>풀려라, 쇠사슬. 그대는 부정한 자. 이 증명서에는 가치가 없으니.</x:t>
  </x:si>
  <x:si>
    <x:t>굳게 맺어진 인연의 실에서 축복의 마소가 물방울처럼 떨어져 내린다.</x:t>
  </x:si>
  <x:si>
    <x:t>같은 종류의 장서를 꽂아두는 책꽂이의 힘을 이용해서 자신을 지킨다.</x:t>
  </x:si>
  <x:si>
    <x:t>마법 사용자의 마음속에 존재하는 망설임을 증폭해서 마법을 폭발시킨다.</x:t>
  </x:si>
  <x:si>
    <x:t xml:space="preserve">거짓 신분을 들키지 않도록 진짜나 다름 없는 기술을 익히고 있다. </x:t>
  </x:si>
  <x:si>
    <x:t>대(對) 금서 전용 공격 마법. 가차 없이 페이지를 자르고 찢는다.</x:t>
  </x:si>
  <x:si>
    <x:t>약해져 있는 것을 찾아내어 포식한다고 전해지는 혼돈의 짐승을 불러낸다.</x:t>
  </x:si>
  <x:si>
    <x:t>돌아라, 돌아라. 가진 자에게는 영광을. 못 가진 자에게는 재앙을.</x:t>
  </x:si>
  <x:si>
    <x:t xml:space="preserve">성공이 성공을 낳고 실패가 실패를 낳는, 기묘한 반복을 발생시킨다. </x:t>
  </x:si>
  <x:si>
    <x:t>환소수습. 속삭임이여, 향기여, 온기여, 네가 있었다는 증거를 보여라!</x:t>
  </x:si>
  <x:si>
    <x:t>운명, 타짐, 일곱 번의 위기. 나락, 일곱 쌍둥이, 악마의 아이.</x:t>
  </x:si>
  <x:si>
    <x:t>아아, 폐퇴가 가져다주는 있는 그대로의 자극. 오뇌의 달콤한 향기.</x:t>
  </x:si>
  <x:si>
    <x:t>너는 누가 꾸는 꿈이냐? 인간이냐, 짐승이냐, 아니면 이 별이냐?</x:t>
  </x:si>
  <x:si>
    <x:t>마법사의 상흔에 깃든 사악한 상념을 강력한 원형으로 변화시켜 사역한다.</x:t>
  </x:si>
  <x:si>
    <x:t>오이코노미쿠스의 수레바퀴, 저승 끝자락에서 그 톱니가 삐걱이나니.</x:t>
  </x:si>
  <x:si>
    <x:t>날벌레, 불쾌한 벌레, 짜증을 부르는 벌레. 모이고 에워싸 괴롭혀라!</x:t>
  </x:si>
  <x:si>
    <x:t>쥐어 뜯어라! 피부가 찢어지고, 피가 튀고, 뼈가 드러날 때까지!</x:t>
  </x:si>
  <x:si>
    <x:t>이 〈단장〉(〈금서〉)에는 입에 담아서는 안 되는 말이 적혀 있다.</x:t>
  </x:si>
  <x:si>
    <x:t>운명의 파도를 만들어내서 가능성을 짐승, 노래, 어둠으로 유도한다.</x:t>
  </x:si>
  <x:si>
    <x:t>열려라, 무궁한 문이여. 내 불멸의 축복과 유구한 한 마디를 전해다오.</x:t>
  </x:si>
  <x:si>
    <x:t>피나 마력, 생명을 준비하여 원형을 불러내기 위한 촉매로 바꾼다.</x:t>
  </x:si>
  <x:si>
    <x:t>코스트가 불안정하긴 하지만 넓은 범위에 큰 대미지를 가하는 마법.</x:t>
  </x:si>
  <x:si>
    <x:t>피의 왕관의 이름으로. 나의 피가 물결치며 흐르는 왕의 땅이 되리라.</x:t>
  </x:si>
  <x:si>
    <x:t>거울아, 거울아, 거울아, 거울아. 세상에서 가장 아름다운 것은 나.</x:t>
  </x:si>
  <x:si>
    <x:t>그 그림자와 맞바꿔 붉은 인연의 서약을. 그대, 나의 종복이 되어라.</x:t>
  </x:si>
  <x:si>
    <x:t>칼이여, 너는 납의 덩어리요. 칼이여, 너는 무딘 쇠붙이에 불과하도다.</x:t>
  </x:si>
  <x:si>
    <x:t>마법사가 가진 특정한 장서의 내용에 섞여들어 사용하지 못하게 만든다.</x:t>
  </x:si>
  <x:si>
    <x:t>마녀의 정체 모를 냄비가 부글부글. 연기를 들이마시고 개가 꼴까닥!</x:t>
  </x:si>
  <x:si>
    <x:t>이공간으로 연결되는 마법 가방, 마법 도구를 운반할 때 편리하다.</x:t>
  </x:si>
  <x:si>
    <x:t>누군가가 겪은 운명 변전에 관한 끔찍한 기억을 조정하고 봉인한다.</x:t>
  </x:si>
  <x:si>
    <x:t>원형을 직접 상대에게 부딪쳐, 소멸할 때의 충격으로 상대를 해친다.</x:t>
  </x:si>
  <x:si>
    <x:t>굴러 넘어지며 도망쳐라, 숫처녀처럼. 나는야 짐승, 숲속의 늑대.</x:t>
  </x:si>
  <x:si>
    <x:t>나는 거울. 애욕과 절망의 저편에 이르기까지 모르는 것이 없도다.</x:t>
  </x:si>
  <x:si>
    <x:t>스승께서 가라사대 「흔들거리는 인과, 너는 마치 신기루와도 같으니.」</x:t>
  </x:si>
  <x:si>
    <x:t>〈대법전〉의 지원을 받아 자신의 계제에 대응하는 마소를 공급받는다.</x:t>
  </x:si>
  <x:si>
    <x:t>소멸의 위기에 처했을 때만 한정적으로 구속 마법을 해제하는 계약.</x:t>
  </x:si>
  <x:si>
    <x:t>이성의 가죽을 벗어던지고, 야생으로 돌아가리. (짐승이 울부짖는 소리)</x:t>
  </x:si>
  <x:si>
    <x:t>인과응보. 남을 저주할 때는 구멍 두 개. 책을 저주하면 폭발사산!</x:t>
  </x:si>
  <x:si>
    <x:t>헛수고를 향해 무의미하다며 못을 박으라. 어차피 현실은 모라토리엄.</x:t>
  </x:si>
  <x:si>
    <x:t>자신이 가진 각인을 다루는 법을 일시적으로 누군가에게 가르쳐준다.</x:t>
  </x:si>
  <x:si>
    <x:t>성적 욕구를 증진시키는 특수한 페로몬을 생성해서 집중을 흐트러뜨린다.</x:t>
  </x:si>
  <x:si>
    <x:t>나는 까다로운 예술가. 이 한 획이 이야기(패러다임)를 만들어낸다.</x:t>
  </x:si>
  <x:si>
    <x:t>춤추는 붓, 그 이름을 불러라. (붓에 붙인 이름). 부르면 나타나리.</x:t>
  </x:si>
  <x:si>
    <x:t>꿈틀거리는 것이 내장에 깃들었다. 나, 깨달았도다. 생명의 기쁨을.</x:t>
  </x:si>
  <x:si>
    <x:t>마법전을 위해 개조한 인조 육체. 더 강력한 힘을 끌어낼 수 있다.</x:t>
  </x:si>
  <x:si>
    <x:t>어서 오세요, 도깨비집(오페라 하우스)에! 눈알, 별, 장난감 상자!</x:t>
  </x:si>
  <x:si>
    <x:t>스승께서 가라사대 「손바닥을 비추며 외쳐라. "빛이 있으라"라고.」</x:t>
  </x:si>
  <x:si>
    <x:t>이소룡 가라사대 「생각하지 마라. 모든 것은 근원이 속삭이는 대로.」</x:t>
  </x:si>
  <x:si>
    <x:t>할아버지는 산에서 조난을 당해서, 할머니는 강에 빠져서 죽었답니다!</x:t>
  </x:si>
  <x:si>
    <x:t>빨강에 노랑과 하양, 검정에 파랑. 운명의 실을 자르는 재단 가위.</x:t>
  </x:si>
  <x:si>
    <x:t>집중도, 영창도 필요없다. 숨을 쉬듯이 자연스럽게 마법을 만들어 낸다.</x:t>
  </x:si>
  <x:si>
    <x:t>나는 위대한 악문(걸작). 고고한 천재성은 누구도 이해하지 못하리.</x:t>
  </x:si>
  <x:si>
    <x:t>매혹적인 주권 안으로 유인해서 마법사의 상상력과 집중력을 떨어뜨린다.</x:t>
  </x:si>
  <x:si>
    <x:t>갈 곳을 잃은 마법의 힘을 원래의 사용자에게 되돌려 폭발을 일으킨다.</x:t>
  </x:si>
  <x:si>
    <x:t>자신이 다치는 것도 개의치 않고 주위에 거대한 재해를 일으키는 마법.</x:t>
  </x:si>
  <x:si>
    <x:t>다양한 세계와 커넥션을 맺었으며, 각각에 대한 대처법에도 정통하다.</x:t>
  </x:si>
  <x:si>
    <x:t>개인적으로 사귄 절친한 친구. 방문자는 인간의 삶을 포기하지 않았다.</x:t>
  </x:si>
  <x:si>
    <x:t>꿈은 천 가지 환상으로 통하는 길이로다. 방황하는 두 다리를 떠받쳐라.</x:t>
  </x:si>
  <x:si>
    <x:t>나는 이 자리에 깃든 악랄한 귀재, 페이지 위에서 춤추는 죽음과 재난.</x:t>
  </x:si>
  <x:si>
    <x:t>거짓말로 〈우자〉를 꼬드겨 마법사에 대한 협력을 거부하게 만든다.</x:t>
  </x:si>
  <x:si>
    <x:t>마법전의 계약을 확대 해석해서 만들어낸 빈틈을 통해 도망치는 기술.</x:t>
  </x:si>
  <x:si>
    <x:t xml:space="preserve">【】 | 타입:  | 지정특기:  | 목표:  | 코스트:  | </x:t>
  </x:si>
  <x:si>
    <x:t>마소의 재는 뜨겁고, 그 맛은 화룡의 고기 구이(스테이크)와도 같도다.</x:t>
  </x:si>
  <x:si>
    <x:t>신체의 일부에 기묘한 입이 생겨나 기묘한 말을 중얼거리기 시작한다.</x:t>
  </x:si>
  <x:si>
    <x:t>점잔 뺄 것 없도다, 세계여. 처녀와 같이 나의 색으로 물들어라.</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</x:si>
  <x:si>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</x:si>
  <x:si>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</x:si>
  <x:si>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</x:si>
  <x:si>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무언가를 해냈을 때 생기는 심리적인 허점을 찔러 놀라게 함으로써 상대가 동요케 하는 마법.</x:t>
  </x:si>
  <x:si>
    <x:t>자기 영역의 각인을 일시적으로 강화한다.</x:t>
  </x:si>
  <x:si>
    <x:t>세션에 마지막까지 참가해서 살아남았다.</x:t>
  </x:si>
  <x:si>
    <x:t>"kind": "character",</x:t>
  </x:si>
  <x:si>
    <x:t>어둠의 힘으로 원형을 산산이 분해한다.</x:t>
  </x:si>
  <x:si>
    <x:t>레벨이 2 이상인 자신의 원형 2개체</x:t>
  </x:si>
  <x:si>
    <x:t>적이 사용하는 원형의 복제를 만들어낸다.</x:t>
  </x:si>
  <x:si>
    <x:t>황금색 벌꿀술로 이 잔을 가득 채우리.</x:t>
  </x:si>
  <x:si>
    <x:t>아직 헤어지고 싶지 않으니까, 버텨내볼게.</x:t>
  </x:si>
  <x:si>
    <x:t>달빛이여, 고고한 기영(驥影)을 지켜주오.</x:t>
  </x:si>
  <x:si>
    <x:t>마법의 불꽃을 만들어내서 적을 해친다.</x:t>
  </x:si>
  <x:si>
    <x:t>정신적 측면을 원형으로 변화시켜 부린다.</x:t>
  </x:si>
  <x:si>
    <x:t>죽어서, 돌아가라. 무의식의 바다로.</x:t>
  </x:si>
  <x:si>
    <x:t>자신의 앵커에게 빙의한 〈단장〉 1개체</x:t>
  </x:si>
  <x:si>
    <x:t>신기할 정도로 새하얗게 반짝이는 열쇠</x:t>
  </x:si>
  <x:si>
    <x:t>그 마법전에 등장하지 않은 마법사 1명</x:t>
  </x:si>
  <x:si>
    <x:t>상대의 주권에 간섭해서 입회인을 쫓아낸다.</x:t>
  </x:si>
  <x:si>
    <x:t>정령이 싫어하는 각인을 부딪쳐 파괴한다.</x:t>
  </x:si>
  <x:si>
    <x:t>자기 영역의 마력탄을 여러 발 사출한다.</x:t>
  </x:si>
  <x:si>
    <x:t>지면을 융기시켜 거대한 방벽을 만들어낸다.</x:t>
  </x:si>
  <x:si>
    <x:t>상대의 혼에 접속해서 정보를 공개한다.</x:t>
  </x:si>
  <x:si>
    <x:t>원형을 강제로 이세계에 전이시키는 마법.</x:t>
  </x:si>
  <x:si>
    <x:t>나의 영맥으로 그 이름을 씻어내리라.</x:t>
  </x:si>
  <x:si>
    <x:t>마력의 재구성에 개입해 힘을 약화시킨다.</x:t>
  </x:si>
  <x:si>
    <x:t>무수한 마검을 불러내 군단을 만든다.</x:t>
  </x:si>
  <x:si>
    <x:t>원형이 입은 대미지를 회복하는 마법.</x:t>
  </x:si>
  <x:si>
    <x:t>가느다란 그것은 나의 명맥. 꿰뚫어라!</x:t>
  </x:si>
  <x:si>
    <x:t>상황에 맞는 마법 물품을 곁으로 불러낸다.</x:t>
  </x:si>
  <x:si>
    <x:t>최강의 원형인 마신을 소환하여 사역한다.</x:t>
  </x:si>
  <x:si>
    <x:t>일어난 일을 노래로 바꿔 마소로 변환한다.</x:t>
  </x:si>
  <x:si>
    <x:t>피를 바라는 이빨, 내 욕망의 화신.</x:t>
  </x:si>
  <x:si>
    <x:t>원형을 잡아먹어 자신의 양식으로 삼는다.</x:t>
  </x:si>
  <x:si>
    <x:t>자신을 읽게 해서 대상의 몸을 더럽힌다.</x:t>
  </x:si>
  <x:si>
    <x:t>상대의 공격 경향을 읽어낼 수 있다.</x:t>
  </x:si>
  <x:si>
    <x:t>강자는 칭찬하고, 약자는 마구 때린다.</x:t>
  </x:si>
  <x:si>
    <x:t>힘이여, 노래하라! 사자의 갈기처럼!</x:t>
  </x:si>
  <x:si>
    <x:t>닫힌 상자 안에서 춤추거라, 무희여.</x:t>
  </x:si>
  <x:si>
    <x:t>정령의 가호를 더욱 강하게 끌어낸다.</x:t>
  </x:si>
  <x:si>
    <x:t>나선을 그려라, 뉴클레오티드의 신비로.</x:t>
  </x:si>
  <x:si>
    <x:t>용솟음쳐라, 마의 혈통. 나는 괴력무쌍.</x:t>
  </x:si>
  <x:si>
    <x:t>다이달로스의 인도여, 나의 정원에 안식을.</x:t>
  </x:si>
  <x:si>
    <x:t>마법의 모래를 뿌려 원형들을 잠재운다.</x:t>
  </x:si>
  <x:si>
    <x:t>죽는 순간 생명력을 나눠주는 성스러운 관.</x:t>
  </x:si>
  <x:si>
    <x:t>(문양을 들어올리며) 가속하라, 각인.</x:t>
  </x:si>
  <x:si>
    <x:t>별 6과 노래 4와 꿈 4와 어둠 4</x:t>
  </x:si>
  <x:si>
    <x:t>옛날, 옛날, 뱀에게 손발이 있었던 시절.</x:t>
  </x:si>
  <x:si>
    <x:t>하늘에서 혜성을 떨어뜨려 목표를 쳐부순다.</x:t>
  </x:si>
  <x:si>
    <x:t>자, 놀아보자! 내가 꿈꾸는 괴물들이여!</x:t>
  </x:si>
  <x:si>
    <x:t>자신의 전투능력을 극한까지 끌어내는 마법.</x:t>
  </x:si>
  <x:si>
    <x:t>적의 주문을 가로채서 자신이 조작한다.</x:t>
  </x:si>
  <x:si>
    <x:t>주권 내에 바다를 소환해서 모조리 가둔다.</x:t>
  </x:si>
  <x:si>
    <x:t>그 장면에 등장한 캐릭터와 원형 전원</x:t>
  </x:si>
  <x:si>
    <x:t>나는 전율한다. 책을 해체하는 대죄에!</x:t>
  </x:si>
  <x:si>
    <x:t>원형만을 불태우는 푸른 불꽃을 만들어낸다.</x:t>
  </x:si>
  <x:si>
    <x:t>주문의 영창을 보조해주는 주문 재생 장치.</x:t>
  </x:si>
  <x:si>
    <x:t>〈단장〉 1개체 또는 〈서적경〉 1명</x:t>
  </x:si>
  <x:si>
    <x:t>나, 독파하노라. 진실은 행간에 있도다.</x:t>
  </x:si>
  <x:si>
    <x:t>마법으로도 꿰뚫을 수 없는 두꺼운 지방.</x:t>
  </x:si>
  <x:si>
    <x:t>노래하라, 12성좌! 나에게 승리를!</x:t>
  </x:si>
  <x:si>
    <x:t>인과의 열쇠(코즐 키), 인증 개시.</x:t>
  </x:si>
  <x:si>
    <x:t>원형이 지닌 가능성의 힘을 끌어낸다.</x:t>
  </x:si>
  <x:si>
    <x:t>다시 돌아가라, 영원한 프랙탈의 이름으로.</x:t>
  </x:si>
  <x:si>
    <x:t>막연한 소망을 무의식 중에 실현하는 마법.</x:t>
  </x:si>
  <x:si>
    <x:t>그대는 외로운 여자아이. 외톨이 여자아이.</x:t>
  </x:si>
  <x:si>
    <x:t>주권에 있는 모든 원형을 소멸시키는 마법.</x:t>
  </x:si>
  <x:si>
    <x:t>봉인된 과거나 전세의 기억을 가지고 있다.</x:t>
  </x:si>
  <x:si>
    <x:t>용이 가로되 「물이 되시게, 벗이여.」</x:t>
  </x:si>
  <x:si>
    <x:t>자신의 마력을 마소로 변환하는 마법.</x:t>
  </x:si>
  <x:si>
    <x:t>거대한 중력으로 상대를 짓누르는 마법.</x:t>
  </x:si>
  <x:si>
    <x:t>제3계제 이상의 마법사나 〈단장〉 1명</x:t>
  </x:si>
  <x:si>
    <x:t>〈단장〉이 방사하는, 불운을 부르는 특기.</x:t>
  </x:si>
  <x:si>
    <x:t>꽃을 피워라, 단말마여. 너는 아름답다.</x:t>
  </x:si>
  <x:si>
    <x:t>대전자의 죽음이 서술된 무시무시한 예언서.</x:t>
  </x:si>
  <x:si>
    <x:t>괴물이라는 존재 자체가 하나의 마법이다.</x:t>
  </x:si>
  <x:si>
    <x:t>자신과 상대의 목숨을 함께 깎아낸다.</x:t>
  </x:si>
  <x:si>
    <x:t>지금부터 이경의 이치에 접속하겠습니다.</x:t>
  </x:si>
  <x:si>
    <x:t>마법사가 모은 마소를 억지로 집어삼킨다.</x:t>
  </x:si>
  <x:si>
    <x:t>자신의 일부를 원형으로 변질시키는 마법.</x:t>
  </x:si>
  <x:si>
    <x:t>나 외눈이기에 정확히 겨냥할 수 없나니.</x:t>
  </x:si>
  <x:si>
    <x:t>요물, 마물의 가죽으로 만든 금기의 장정.</x:t>
  </x:si>
  <x:si>
    <x:t>원하는 만큼의 캐릭터(입회인도 가능)</x:t>
  </x:si>
  <x:si>
    <x:t>지난 날의 칠석 때처럼, 우리는 만나리라.</x:t>
  </x:si>
  <x:si>
    <x:t>마법사가 소중히 여기는 이를 덮치는 저주.</x:t>
  </x:si>
  <x:si>
    <x:t>상대의 생각을 부분적으로 읽어내는 마법.</x:t>
  </x:si>
  <x:si>
    <x:t>숨막히는 향기(퍼퓸). 달콤한 패배.</x:t>
  </x:si>
  <x:si>
    <x:t>새를 모방하니 수은의 음색이 들리는도다.</x:t>
  </x:si>
  <x:si>
    <x:t>〈단장〉을 보수해서 활성화하는 마법.</x:t>
  </x:si>
  <x:si>
    <x:t>별의 화신을 소환해서 사역할 수 있다.</x:t>
  </x:si>
  <x:si>
    <x:t>원형의 방어 필드를 관통하는 강렬한 일격.</x:t>
  </x:si>
  <x:si>
    <x:t>지정특기가 속한 분야의 마소 2</x:t>
  </x:si>
  <x:si>
    <x:t>지정특기가 속한 분야의 마소 4</x:t>
  </x:si>
  <x:si>
    <x:t>지정특기가 속한 분야의 마소 3</x:t>
  </x:si>
  <x:si>
    <x:t>빛나는 영혼으로 옷을 짜리라.</x:t>
  </x:si>
  <x:si>
    <x:t>각인으로 만든, 보이지 않는 갑옷.</x:t>
  </x:si>
  <x:si>
    <x:t>꿰뚫린 운명이여, 메아리쳐라.</x:t>
  </x:si>
  <x:si>
    <x:t>목표에게 강렬한 전격을 떨군다.</x:t>
  </x:si>
  <x:si>
    <x:t>마법사의 장서에 불을 지른다.</x:t>
  </x:si>
  <x:si>
    <x:t>오라, 빼앗으며 조소하는 자!</x:t>
  </x:si>
  <x:si>
    <x:t>미쳐 날뛰어라, 거칠게 불어닥쳐라.</x:t>
  </x:si>
  <x:si>
    <x:t>정령을 2개체까지 원하는 수만큼</x:t>
  </x:si>
  <x:si>
    <x:t>자신 이외의 캐릭터를 원하는 수만큼</x:t>
  </x:si>
  <x:si>
    <x:t>거짓된 환상이여, 산산이 부서져라.</x:t>
  </x:si>
  <x:si>
    <x:t>적이 사역하는 원형을 원하는 만큼</x:t>
  </x:si>
  <x:si>
    <x:t>원형을 꺼리는 성질이 있는 마법검.</x:t>
  </x:si>
  <x:si>
    <x:t>티 없는 눈동자, 빛을 보리니.</x:t>
  </x:si>
  <x:si>
    <x:t>완고한 자여, 나의 요새가 되어라!</x:t>
  </x:si>
  <x:si>
    <x:t>거대한 불구슬로 적을 무찌른다.</x:t>
  </x:si>
  <x:si>
    <x:t>대표를 응원하는 일격을 기고한다.</x:t>
  </x:si>
  <x:si>
    <x:t>헌신에 감사를. 제물에 연민을.</x:t>
  </x:si>
  <x:si>
    <x:t>지정특기가 속한 분야의 마소 5</x:t>
  </x:si>
  <x:si>
    <x:t>주권 내에 이경의 일부를 소환한다.</x:t>
  </x:si>
  <x:si>
    <x:t>원형을 더 약한 존재로 바꿔버린다.</x:t>
  </x:si>
  <x:si>
    <x:t>"깊은 곳"에서 업화를 내뿜는다.</x:t>
  </x:si>
  <x:si>
    <x:t>바벨! 바 바벨! 바바 바벨!</x:t>
  </x:si>
  <x:si>
    <x:t>자신의 【근원력】이 1점 상승한다.</x:t>
  </x:si>
  <x:si>
    <x:t>조율 판정이 자동으로 성공한다.</x:t>
  </x:si>
  <x:si>
    <x:t>이제부터는, 말은 필요없노라.</x:t>
  </x:si>
  <x:si>
    <x:t>벗이여, 나의 꿈을 먹고 나타나라.</x:t>
  </x:si>
  <x:si>
    <x:t>자신에게 마법전을 건 캐릭터 전원</x:t>
  </x:si>
  <x:si>
    <x:t>자신 이외의 캐릭터를 원하는 만큼</x:t>
  </x:si>
  <x:si>
    <x:t>차라투스트라는 이렇게 말했도다.</x:t>
  </x:si>
  <x:si>
    <x:t>조사판정이 자동으로 성공한다.</x:t>
  </x:si>
  <x:si>
    <x:t>입회인을 괴롭히는 마성의 불길.</x:t>
  </x:si>
  <x:si>
    <x:t>치유의 선율로 상처를 치료한다.</x:t>
  </x:si>
  <x:si>
    <x:t>언제나 함께 있는 애기(愛騎).</x:t>
  </x:si>
  <x:si>
    <x:t>원형을 잡아먹어 마력으로 변환한다.</x:t>
  </x:si>
  <x:si>
    <x:t>야옹 야옹 야옹 야옹, 냥냥냥.</x:t>
  </x:si>
  <x:si>
    <x:t>상대의 혼에 죽음을 새겨 넣는다.</x:t>
  </x:si>
  <x:si>
    <x:t>미래를 비추는 마법의 만화경.</x:t>
  </x:si>
  <x:si>
    <x:t>나, 죽음이 되어 생명을 거두리라.</x:t>
  </x:si>
  <x:si>
    <x:t>축복하라, 백색과 청색의 화염.</x:t>
  </x:si>
  <x:si>
    <x:t>자신의 【공격력】이 1점 상승한다.</x:t>
  </x:si>
  <x:si>
    <x:t>업화는 작은 등불에서 생겨난다.</x:t>
  </x:si>
  <x:si>
    <x:t>명왕의 거울이여, 진실을 비춰라.</x:t>
  </x:si>
  <x:si>
    <x:t>자신의 【방어력】이 1점 상승한다.</x:t>
  </x:si>
  <x:si>
    <x:t>마력의 기능 부전을 수복한다.</x:t>
  </x:si>
  <x:si>
    <x:t>마법사의 신체 전부를 재생한다.</x:t>
  </x:si>
  <x:si>
    <x:t>적으로부터 마력을 빼앗는 마법.</x:t>
  </x:si>
  <x:si>
    <x:t>부풀린 음색, 휘청거리는 발부리.</x:t>
  </x:si>
  <x:si>
    <x:t>자신에게 대미지를 입힌 캐릭터 1명</x:t>
  </x:si>
  <x:si>
    <x:t>우리야말로 빛. 징계의 천리.</x:t>
  </x:si>
  <x:si>
    <x:t>굶주린 사냥개에게 약간의 포상을.</x:t>
  </x:si>
  <x:si>
    <x:t>현재 운행이 지연되고 있습니다.</x:t>
  </x:si>
  <x:si>
    <x:t>조사 결과 판명한 마법 생물 1개체</x:t>
  </x:si>
  <x:si>
    <x:t>\n\n2D6&gt;=9 | 《황금》</x:t>
  </x:si>
  <x:si>
    <x:t>\n\n2D6&gt;=8 | 《대지》</x:t>
  </x:si>
  <x:si>
    <x:t>\n\n2D6&gt;=9 | 《바다》</x:t>
  </x:si>
  <x:si>
    <x:t>〈단장〉을 둘러싸는 악의의 가시.</x:t>
  </x:si>
  <x:si>
    <x:t>마법사를 소멸시키는 파멸의 법칙.</x:t>
  </x:si>
  <x:si>
    <x:t>〈단장〉을 마검처럼 사용하는 기술.</x:t>
  </x:si>
  <x:si>
    <x:t>나는 신이요, 나는 법이로다.</x:t>
  </x:si>
  <x:si>
    <x:t>마력의 불균형을 시정하는 마법.</x:t>
  </x:si>
  <x:si>
    <x:t>\n\n2D6&gt;=7 | 《숲》</x:t>
  </x:si>
  <x:si>
    <x:t>\n\n2D6&gt;=8 | 《길》</x:t>
  </x:si>
  <x:si>
    <x:t>마도서를 태우는 분서관의 불길.</x:t>
  </x:si>
  <x:si>
    <x:t>그대, 나를 멸할 자격이 없음이니.</x:t>
  </x:si>
  <x:si>
    <x:t>기괴한 생명체를 만들어내는 마법.</x:t>
  </x:si>
  <x:si>
    <x:t>판정에 펌블을 낸 캐릭터 1명</x:t>
  </x:si>
  <x:si>
    <x:t>\n\n2D6&gt;=8 | 《충격》</x:t>
  </x:si>
  <x:si>
    <x:t>\n\n2D6&gt;=6 | 《피》</x:t>
  </x:si>
  <x:si>
    <x:t>\n\n2D6&gt;=9 | 《우레》</x:t>
  </x:si>
  <x:si>
    <x:t>\n\n2D6&gt;=8 | 《혼돈》</x:t>
  </x:si>
  <x:si>
    <x:t>\n\n2D6&gt;=7 | 《자유》</x:t>
  </x:si>
  <x:si>
    <x:t>\n\n2D6&gt;=8 | 《빛》</x:t>
  </x:si>
  <x:si>
    <x:t>\n\n2D6&gt;=9 | 《원환》</x:t>
  </x:si>
  <x:si>
    <x:t>\n\n2D6&gt;=6 | 《천공》</x:t>
  </x:si>
  <x:si>
    <x:t>\n\n2D6&gt;=5 | 《태양》</x:t>
  </x:si>
  <x:si>
    <x:t>\n\n2D6&gt;=5 | 《꽃》</x:t>
  </x:si>
  <x:si>
    <x:t>\n\n2D6&gt;=7 | 《비늘》</x:t>
  </x:si>
  <x:si>
    <x:t>\n\n2D6&gt;=7 | 《분노》</x:t>
  </x:si>
  <x:si>
    <x:t>마법으로 누군가의 소원을 이룬다.</x:t>
  </x:si>
  <x:si>
    <x:t>\n\n2D6&gt;=9 | 《불》</x:t>
  </x:si>
  <x:si>
    <x:t>\n\n2D6&gt;=8 | 《바람》</x:t>
  </x:si>
  <x:si>
    <x:t>\n\n2D6&gt;=8 | 《파문》</x:t>
  </x:si>
  <x:si>
    <x:t>\n\n2D6&gt;=7 | 《살》</x:t>
  </x:si>
  <x:si>
    <x:t>\n\n2D6&gt;=8 | 《외침》</x:t>
  </x:si>
  <x:si>
    <x:t>\n\n2D6&gt;=6 | 《이야기》</x:t>
  </x:si>
  <x:si>
    <x:t>\n\n2D6&gt;=7 | 《선율》</x:t>
  </x:si>
  <x:si>
    <x:t>\n\n2D6&gt;=8 | 《눈물》</x:t>
  </x:si>
  <x:si>
    <x:t>\n\n2D6&gt;=8 | 《정적》</x:t>
  </x:si>
  <x:si>
    <x:t>\n\n2D6&gt;=6 | 《폭풍》</x:t>
  </x:si>
  <x:si>
    <x:t>\n\n2D6&gt;=8 | 《날개》</x:t>
  </x:si>
  <x:si>
    <x:t>\n\n2D6&gt;=6 | 《벌레》</x:t>
  </x:si>
  <x:si>
    <x:t>\n\n2D6&gt;=9 | 《이빨》</x:t>
  </x:si>
  <x:si>
    <x:t>\n\n2D6&gt;=9 | 《에로스》</x:t>
  </x:si>
  <x:si>
    <x:t>\n\n2D6&gt;=8 | 《중력》</x:t>
  </x:si>
  <x:si>
    <x:t>\n\n2D6&gt;=7 | 《비》</x:t>
  </x:si>
  <x:si>
    <x:t>\n\n2D6&gt;=8 | 《물》</x:t>
  </x:si>
  <x:si>
    <x:t>\n\n2D6&gt;=7 | 《이계》</x:t>
  </x:si>
  <x:si>
    <x:t>\n\n2D6&gt;=7 | 《흐름》</x:t>
  </x:si>
  <x:si>
    <x:t>\n\n2D6&gt;=6 | 《심연》</x:t>
  </x:si>
  <x:si>
    <x:t>\n\n2D6&gt;=7 | 《부패》</x:t>
  </x:si>
  <x:si>
    <x:t>\n\n2D6&gt;=7 | 《시간》</x:t>
  </x:si>
  <x:si>
    <x:t>\n\n2D6&gt;=7 | 《잠》</x:t>
  </x:si>
  <x:si>
    <x:t>\n\n2D6&gt;=7 | 《환각》</x:t>
  </x:si>
  <x:si>
    <x:t>\n\n2D6&gt;=6 | 《기도》</x:t>
  </x:si>
  <x:si>
    <x:t>\n\n2D6&gt;=6 | 《미래》</x:t>
  </x:si>
  <x:si>
    <x:t>\n\n2D6&gt;=6 | 《치유》</x:t>
  </x:si>
  <x:si>
    <x:t>\n\n2D6&gt;=8 | 《불안》</x:t>
  </x:si>
  <x:si>
    <x:t>\n\n2D6&gt;=9 | 《방황》</x:t>
  </x:si>
  <x:si>
    <x:t>\n\n2D6&gt;=6 | 《미소》</x:t>
  </x:si>
  <x:si>
    <x:t>\n\n2D6&gt;=8 | 《배신》</x:t>
  </x:si>
  <x:si>
    <x:t>\n\n2D6&gt;=8 | 《불행》</x:t>
  </x:si>
  <x:si>
    <x:t>\n\n2D6&gt;=8 | 《바보》</x:t>
  </x:si>
  <x:si>
    <x:t>\n\n2D6&gt;=7 | 《사랑》</x:t>
  </x:si>
  <x:si>
    <x:t>\n\n2D6&gt;=5 | 《희망》</x:t>
  </x:si>
  <x:si>
    <x:t>\n\n2D6&gt;=8 | 《나태》</x:t>
  </x:si>
  <x:si>
    <x:t>\n\n2D6&gt;=5 | 《추억》</x:t>
  </x:si>
  <x:si>
    <x:t>\n\n2D6&gt;=5 | 《마음》</x:t>
  </x:si>
  <x:si>
    <x:t>\n\n2D6&gt;=7 | 《광기》</x:t>
  </x:si>
  <x:si>
    <x:t>\n\n2D6&gt;=7 | 《왜곡》</x:t>
  </x:si>
  <x:si>
    <x:t>\n\n2D6&gt;=7 | 《악의》</x:t>
  </x:si>
  <x:si>
    <x:t>\n\n2D6&gt;=6 | 《우연》</x:t>
  </x:si>
  <x:si>
    <x:t>\n\n2D6&gt;=6 | 《절망》</x:t>
  </x:si>
  <x:si>
    <x:t>\n\n2D6&gt;=7 | 《죽음》</x:t>
  </x:si>
  <x:si>
    <x:t>\n\n2D6&gt;=6 | 《승리》</x:t>
  </x:si>
  <x:si>
    <x:t>\n\n2D6&gt;=6 | 《수수께끼》</x:t>
  </x:si>
  <x:si>
    <x:t>\n\n2D6&gt;=7 | 《거짓》</x:t>
  </x:si>
  <x:si>
    <x:t>\n\n2D6&gt;=7 | 《이별》</x:t>
  </x:si>
  <x:si>
    <x:t>\n\n2D6&gt;=7 | 《정열》</x:t>
  </x:si>
  <x:si>
    <x:t>영원한 꿈 속에 잠겨있는 오르골</x:t>
  </x:si>
  <x:si>
    <x:t>“나는 왜 여기에 있는걸까...”</x:t>
  </x:si>
  <x:si>
    <x:t>아래로 장서 전용 character</x:t>
  </x:si>
  <x:si>
    <x:t>"kind":"character",</x:t>
  </x:si>
  <x:si>
    <x:t>이번에 불타는 것은 우리가 아니야.</x:t>
  </x:si>
  <x:si>
    <x:t>지정특기가 속한 분야의 마소 1</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</x:si>
  <x:si>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</x:si>
  <x:si>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</x:si>
  <x:si>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</x:si>
  <x:si>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</x:si>
  <x:si>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</x:si>
  <x:si>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</x:si>
  <x:si>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</x:si>
  <x:si>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</x:si>
  <x:si>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</x:si>
  <x:si>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운명의 실을 잣는 이에게 엎드려 빈다. 잘못을 바로잡고 평온해지를 바란다고.</x:t>
  </x:si>
  <x:si>
    <x:t>마법전을 할 때, 원형을 소환한 라운드에는 자신의 【공격력】이 1점 상승한다.</x:t>
  </x:si>
  <x:si>
    <x:t>정령의 기척에 뒤섞여 자신의 모습을 은폐하는 마법의 외투. 설령 주권 안이라도 그 모습을 발견하기란 매우 어렵다.</x:t>
  </x:si>
  <x:si>
    <x:t>세계를 배우고 지키려면 팔 두 개로는 너무나도 부족하니, 고양이 손이라도, 벌레의 앞다리라도 빌리고 싶구나.</x:t>
  </x:si>
  <x:si>
    <x:t>각 플레이어는 세션에서 심금을 울린 캐릭터 한 명을 선택해서 그 캐릭터에게 1점의 공적점을 줄 수 있다(자신 선택 불가능, 미선택 가능).</x:t>
  </x:si>
  <x:si>
    <x:t>PC가 세션 내에서 앵커와 같은 처지인 인물을 구할 수 있었는지 판단한다. 가능했다면, 극복한다(공적점 1점 상승). 아니라면 유지된다.</x:t>
  </x:si>
  <x:si>
    <x:t>시나리오에 설정된 표적(〈금서〉나 〈서적경〉)을 쓰러트렸다(단, 승리를 위해 큰 희생을 치르고 말았다면 받을 수 있는 공적점은 2점이 된다).</x:t>
  </x:si>
  <x:si>
    <x:t>PC가 상흔이 된 앵커와 같은 소원을 이번 세션에서 이뤄 줬는지 판단한다. 이뤄 줬다면, 극복한다(공적점 1점 상승). 아니라면 유지된다.</x:t>
  </x:si>
  <x:si>
    <x:t>마검   레벨1 원형   【추가 대미지1】
지정특기 판정에 성공하면 「(특기명)의 마검」을 한 개체 소환할 수 있다.</x:t>
  </x:si>
  <x:si>
    <x:t>자, 어서 옵쇼. 어서 옵쇼. 이제부터 시작되는 공전절후의 대모험, 관람료는 보고 마음에 들면 지불하셔도 충분하외다.</x:t>
  </x:si>
  <x:si>
    <x:t>「어둠」 영역에서 무작위로 특기를 하나 선택한다. 그것이 지정특기가 된다. 지정특기 판정에 성공하면 목표를 파괴한다.</x:t>
  </x:si>
  <x:si>
    <x:t>학원은 전 세계에 작은 분교를 만들기 시작했다. 분교에서는 그 지방 특유의 형태로 성립된 색다른 마법을 볼 수 있다.</x:t>
  </x:si>
  <x:si>
    <x:t>이 캐릭터가 대표를 맡은 마법전에서 자신이 원형을 1개체도 사역하지 않을 때, 자신에게 【추가 대미지1】을 부여한다.</x:t>
  </x:si>
  <x:si>
    <x:t>자기 차례에 사용할 수 있다. 그 장면동안 자기 영역의 특기가 지정특기인 모든 판정에 +1의 수정을 적용할 수 있다.</x:t>
  </x:si>
  <x:si>
    <x:t>자기 차례에 사용할 수 있다. 지정특기 판정에 성공하면 목표 전원의 「봉인」과 「타짐」 상태이상을 회복할 수 있다.</x:t>
  </x:si>
  <x:si>
    <x:t>1회 제한: 세션, 선택: 장면을 개시할 때/자신의 경력과 다른 경력 마법 1종류
그 장면 동안 선택한 마법을 습득한다.</x:t>
  </x:si>
  <x:si>
    <x:t>자기 차례에 사용할 수 있다. 지정특기 판정에 성공하면 그 장면 동안 목표가 「혼의 특기」를 사용할 수 없게 된다.</x:t>
  </x:si>
  <x:si>
    <x:t>마법전을 개시하고 첫 라운드를 개시할 때 그 〈단장〉이 습득한 특기에 대응하는 「(특기명)의 기사」를 자동으로 소환한다.</x:t>
  </x:si>
  <x:si>
    <x:t>누군가가 판정에서 펌블을 발생시켰을 때 사용할 수 있다. 지정특기 판정에 성공하면 목표에게 2점의 대미지를 입힌다.</x:t>
  </x:si>
  <x:si>
    <x:t>습득 제한: 악마
도입 페이즈에 마화를 2점 획득한다. 이 효과로 획득한 마화는 클라이맥스 페이즈가 종료하면 없어진다.</x:t>
  </x:si>
  <x:si>
    <x:t>자신이 조율에 성공해서 「마소 발생」을 선택했을 때, 주사위를 2개 더 굴린다. 굴린 결과에 대응하는 마소가 발생한다.</x:t>
  </x:si>
  <x:si>
    <x:t>얼굴 셋 달린 마법의 여신(헤카테)의 마차로 불려가, 꿈을 꾸듯이 어둠을 쫓도다. 우리의 벗이 신이 나서 떠들어댈 때.</x:t>
  </x:si>
  <x:si>
    <x:t>자신이 행동판정에서 다른 특기를 대신 사용할 때, 특기 리스트의 「별」과 「어둠」 분야가 이어져 있는 것으로 간주한다.</x:t>
  </x:si>
  <x:si>
    <x:t>이 캐릭터가 대표로 나선 마법전에서, 이 캐릭터를 제외한 나머지는 소환을 사용하기 위한 판정에 -2의 수정을 적용한다.</x:t>
  </x:si>
  <x:si>
    <x:t>예지몽 장면에서 악행을 저지르려는 NPC나 그 희생자가 될 캐릭터를 앵커로 두고 있지 않아도 예지몽 판정을 할 수 있다.</x:t>
  </x:si>
  <x:si>
    <x:t>드라마 장면에 사용할 수 있다. 지정특기 판정에 성공하면 그 장면에 등장한 NPC 1명을 목표로 사건 행동을 실행한다.</x:t>
  </x:si>
  <x:si>
    <x:t>다음 역은 종점인 (조사 판정의 목표 이름). 고객 여러분, 잊으신 말씀이 없는지 다시 한 번 확인해주시기 바랍니다.</x:t>
  </x:si>
  <x:si>
    <x:t>이 마법을 습득한 캐릭터의 공격이나 주문으로 사망한 캐릭터는 운명의 힘에 의한 부활 판정에 -2의 수정을 적용한다.</x:t>
  </x:si>
  <x:si>
    <x:t>월경자와 마법전을 할 때, 목표에게 【추가 대미지2】를 부여한다. 또, 조사 판정과 조율 판정에 +1의 수정을 적용한다.</x:t>
  </x:si>
  <x:si>
    <x:t>마법전에서 자기 차례에 사용할 수 있다. 지정특기 판정에 성공하면 그 마법전에 참가한 모든 원형을 파괴할 수 있다.</x:t>
  </x:si>
  <x:si>
    <x:t xml:space="preserve">두 개의 마법의 칼집, 이 칼집을 통해 한 자루의 마검을 소환하면 자동으로 나머지 한쪽 칼집에도 마검이 소환된다. </x:t>
  </x:si>
  <x:si>
    <x:t>1회 제한: 세션
「단장」을 프라이즈로 획득했을 때, 「마법 박탈」과 「마력 박탈」의 효과를 양쪽 모두 선택할 수 있다.</x:t>
  </x:si>
  <x:si>
    <x:t>그 〈금서〉(〈단장〉)의 등장인물들이 원형이 되어 나타나 싸움에 가세한다.</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</x:si>
  <x:si>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</x:si>
  <x:si>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</x:si>
  <x:si>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정령   레벨1 원형   【블록2】
지정특기 판정에 성공하면 「(특기명)의 정령」을 한 개체 소환할 수 있다.</x:t>
  </x:si>
  <x:si>
    <x:t>악몽   레벨1 원형   【마이너스2】
지정특기 판정에 성공하면 「(특기명)의 악몽」을 한 개체 소환할 수 있다.</x:t>
  </x:si>
  <x:si>
    <x:t>자신의 주권에 원형이 소환되었을 때 사용할 수 있다. 지정특기 판정에 성공하면 목표의 【마력】을 1점 회복한다.</x:t>
  </x:si>
  <x:si>
    <x:t>마법전에서 자기 차례에 사용할 수 있다. 지정특기 판정에 성공하면 다음 라운드의 선공과 후공을 뒤바꿀 수 있다.</x:t>
  </x:si>
  <x:si>
    <x:t>스승께서 가라사대 「이것은 들에서 짐승이 고기를 찢어발기는 것과 다름없음이니, 아직껏 너의 분노에 깃들어 있구나」</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</x:si>
  <x:si>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</x:si>
  <x:si>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자기 차례에 사용할 수 있다. 지정특기 판정에 성공하면 목표에게 「병마」 상태이상을 걸 수 있다.</x:t>
  </x:si>
  <x:si>
    <x:t>목표의 사치나 자만을 이용해서 치명적인 실패를 유도하는 마법. 대상의 평판을 바닥에 떨어뜨린다.</x:t>
  </x:si>
  <x:si>
    <x:t>마법전을 시작하고 세번째 라운드를 개시할 때, 그 마법전 동안 자신에게 【부스트1】을 부여한다.</x:t>
  </x:si>
  <x:si>
    <x:t>물고기, 짐승, 새의 영험함으로 빛을 비춰, 온갖 재앙과 죄와 더러움을 없애소서. 정화하소서.</x:t>
  </x:si>
  <x:si>
    <x:t>같은 줄기에서 갈라져 피어난 꽃처럼, 지금은 멀어진 그대 또한 동포로다. 그 열매, 나눌지어다.</x:t>
  </x:si>
  <x:si>
    <x:t>마법전에서 자기 차례에 사용할 수 있다. 지정특기 판정에 성공하면 목표에게 2점의 대미지를 입힌다.</x:t>
  </x:si>
  <x:si>
    <x:t>판정에서 나온 주사위 눈의 합계가 7이었을 때, 그 장면에 자기 영역의 마소가 1점 발생한다.</x:t>
  </x:si>
  <x:si>
    <x:t>자신의 몸에 깃든 마법의 벌레를 불러내서, 숙주인 자신에게 위해를 끼친 자에게 보복하게 한다.</x:t>
  </x:si>
  <x:si>
    <x:t>마법전에서 자기 차례에 사용할 수 있다. 지정특기 판정에 성공하면 목표에게 1점의 대미지를 입힌다.</x:t>
  </x:si>
  <x:si>
    <x:t>자기 차례에 사용할 수 있다. 지정특기 판정에 성공하면 목표에게 「허약」 상태이상을 걸 수 있다.</x:t>
  </x:si>
  <x:si>
    <x:t>자기 차례에 사용할 수 있다. 지정특기 판정에 성공하면 목표에게 「타짐」 상태이상을 걸 수 있다.</x:t>
  </x:si>
  <x:si>
    <x:t>마법전에서 자기 차례에 사용할 수 있다. 지정특기 판정에 성공하면 목표에게 3점의 대미지를 입힌다.</x:t>
  </x:si>
  <x:si>
    <x:t>자기 주위에 있는 정령을 불러낸다. 이 마법이라면 계약하지 않은 정령도 부름에 응해줄 때가 있다.</x:t>
  </x:si>
  <x:si>
    <x:t>마법전에서 자기 차례에 사용할 수 있다. 지정특기 판정에 성공하면 목표에게 4점의 대미지를 입힌다.</x:t>
  </x:si>
  <x:si>
    <x:t>아홉 진 중 네 진을 정(正)으로, 네 진을 기(寄)로 삼고 나머지 한 진으로 기회를 장악하라.</x:t>
  </x:si>
  <x:si>
    <x:t>책을 읽듯이 상대를 독해하는 주문. 마지막 페이지까지 모두 읽으면 상대를 완전히 분해할 수 있다.</x:t>
  </x:si>
  <x:si>
    <x:t>위대한 인도의 불이여. 지금 이 순간, 저승의 강을 거슬러 올라가려는 그 자의 여행에 축복을.</x:t>
  </x:si>
  <x:si>
    <x:t>습득 제한: 토지신
자신이 입회인인 마법전에서는 목표에게 【워드7】이 부여된다.</x:t>
  </x:si>
  <x:si>
    <x:t>인과의 순환을 정리해서 다른 인물이 사용하는 마법이 더 수월하게 성립하게 한다.</x:t>
  </x:si>
  <x:si>
    <x:t>돌아보라! 자기 자신보다 맛있는 것은 없을지니. 마음껏 먹으라, 끝이 찾아올 때까지.</x:t>
  </x:si>
  <x:si>
    <x:t>별의 힘을 빌려, 인과에 영향을 미칠 힘을 자신의 소원을 이루기 위해 사용한다.</x:t>
  </x:si>
  <x:si>
    <x:t>정맥과 동맥으로 꿈에 뿌리를 내려라. 그것이 미래를 위한 포석. 역전의 에피그래프.</x:t>
  </x:si>
  <x:si>
    <x:t>서경 전용의 특수한 마도서. 마법 범죄자를 위압해서 상대의 저항력을 약화시킨다.</x:t>
  </x:si>
  <x:si>
    <x:t>마법전에서 누군가의 입회인이 되었을 때, 방어 주사위를 1개 더 플롯할 수 있다.</x:t>
  </x:si>
  <x:si>
    <x:t>음이 같은 단어끼리는 변질되기 쉽다. 맺은 인연을 맺힌 화염으로 변환하여 분출한다.</x:t>
  </x:si>
  <x:si>
    <x:t>영창된 주구를 참조해서 적의 마법을 추측하고, 순간적으로 대항 마법을 구축한다.</x:t>
  </x:si>
  <x:si>
    <x:t>스승께서 가라사대 「너를 믿어라. 너 말고는 모두 그림자. 너 말고는 모두 환상.」</x:t>
  </x:si>
  <x:si>
    <x:t>나의 말은 바람을 타고 눈처럼 내려 쌓이나니, 잘 익은 술처럼 향을 풍길지어다.</x:t>
  </x:si>
  <x:si>
    <x:t>〈단장〉의 존재를 감지한 순간, 주권을 전개해서 그 자리로 〈단장〉을 불러들인다.</x:t>
  </x:si>
  <x:si>
    <x:t>다른 존재가 대상을 인식하기 어렵게 만들어 원형이나 마법과의 연결을 약화시킨다.</x:t>
  </x:si>
  <x:si>
    <x:t>운명이 앗아간 추억의 그대여. 고통과 함께 창을 열면, 변함 없는 그대와 해후하겠지.</x:t>
  </x:si>
  <x:si>
    <x:t>약간의 힘을 대가로, 자신의 피로 지배하는 노예인 피의 사도를 만들어내서 사역한다.</x:t>
  </x:si>
  <x:si>
    <x:t>우레와 같은 박수. 끝을 알리는 종이 울렸도다. 새로운 무대를 위해 일동 해산!</x:t>
  </x:si>
  <x:si>
    <x:t>내 (영역명)의 생명의 나무(세피로트), 그 가지를 꺾고 잎을 따서 화톳불을 켜리라.</x:t>
  </x:si>
  <x:si>
    <x:t>스승께서 가라사대 「기적적인 만남이라는 자각도 없이 너희는 서로에게 다가섰노라.」</x:t>
  </x:si>
  <x:si>
    <x:t>싸움의 기억을 새겨넣어, 원래는 일시적이어야 할 인과의 실을 더욱 굳건하게 맺는다.</x:t>
  </x:si>
  <x:si>
    <x:t>자신이 판정에 실패하면, 그 판정에 사용한 주사위의 눈에 대응하는 마소를 획득한다.</x:t>
  </x:si>
  <x:si>
    <x:t>이단자와 원형은 친척같은 관계다. 그들은 친척의 부름에 더 적극적으로 반응한다.</x:t>
  </x:si>
  <x:si>
    <x:t>경력에 설정된 신조를 달성했다(기관 소속이라면 기관의 신조도 달성했어야 한다).</x:t>
  </x:si>
  <x:si>
    <x:t>기마의 존재를 이용해 기수를 불러낸다. 말 위의 기사는 평소보다 강한 힘을 발휘한다.</x:t>
  </x:si>
  <x:si>
    <x:t>내 앞에서 말하지 말지어다. 내 앞에서 웃지 말지어다. 내 앞에서 노래하지 말지어다.</x:t>
  </x:si>
  <x:si>
    <x:t>용종 고유의 전투 마법. 용종의 내부에서 다듬은 기는 적의 방어를 뚫고 들어간다.</x:t>
  </x:si>
  <x:si>
    <x:t>밤의 빛깔로 채색한 가방 속은 어딘가로 이어지니, 그곳은 바로 고독한 우주로다.</x:t>
  </x:si>
  <x:si>
    <x:t>인과의 실을 통해 동료가 가장 필요로 하는 이의 성원을 전달해 궁지로부터 구해낸다.</x:t>
  </x:si>
  <x:si>
    <x:t>본래는 개인적으로 운명을 맺어야만 시도할 수 있는 부활을 조직의 힘으로 이룩한다.</x:t>
  </x:si>
  <x:si>
    <x:t>자신을 목표로 조율을 할 때, 추가로 임의의 캐릭터 2명을 목표로 선택할 수 있다.</x:t>
  </x:si>
  <x:si>
    <x:t>아군의 주권과 연결된 소형 마법문. 크기는 원형이 겨우 지나갈 수 있을 정도다.</x:t>
  </x:si>
  <x:si>
    <x:t>약점에 해당하는 속성을 지닌 원형의 힘을 끌어내서 강제로 상대 원형을 돌려보낸다.</x:t>
  </x:si>
  <x:si>
    <x:t>이경에 있을 때, 이 캐릭터는 「불간섭」 이외의 세계 법칙에는 영향을 받지 않는다.</x:t>
  </x:si>
  <x:si>
    <x:t>봉철된 책 속에 숨겨진 비밀스러운 콘텐츠. 무엇이 숨겨져 있는지는 펼쳐 봐야 안다.</x:t>
  </x:si>
  <x:si>
    <x:t>나는 포학한 군주. 숨을 내쉴 때마다, 주장할 때마다 생명에 매긴 세금을 징수하노라.</x:t>
  </x:si>
  <x:si>
    <x:t>이제까지 빙의한 숙주들의 사악한 마음, 그들이 겪어온 비극의 기억이 새겨져 있다.</x:t>
  </x:si>
  <x:si>
    <x:t>상대의 마음을 사로잡아 자신을 돕도록, 혹은 자신을 방해하지 않도록 하는 마법.</x:t>
  </x:si>
  <x:si>
    <x:t>보라, 보라. 나를 감싸는 새빨간 장정(드레스), 서공의 사랑으로 물든 표지(베일).</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</x:si>
  <x:si>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</x:si>
  <x:si>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</x:si>
  <x:si>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</x:si>
  <x:si>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</x:si>
  <x:si>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r>
      <x:t xml:space="preserve">비록 지금은 무척이나 가늘어 금방이라도 끊어질 것 같은 모습이지만, 언젠가 저 인연의 실은 무엇으로도 잘라낼 수 없는 질기고 두터운 것이 되겠죠. 그렇지 않더라도, 분명 자신이 그러고야 말 것이라는 기이할만큼의 확신이 듭니다. </x:t>
    </x:r>
    <x:r>
      <mc:AlternateContent xmlns:mc="http://schemas.openxmlformats.org/markup-compatibility/2006">
        <mc:Choice xmlns:hs="http://schemas.haansoft.com/office/spreadsheet/8.0" Requires="hs">
          <x:rPr hs:extension="1">
            <x:rFont val="Nanum Gothic"/>
            <x:sz val="10"/>
            <x:color rgb="ff000000"/>
            <x:i val="1"/>
            <hs:size val="100"/>
            <hs:ratio val="100"/>
            <hs:spacing val="0"/>
            <hs:offset val="0"/>
          </x:rPr>
        </mc:Choice>
        <mc:Fallback>
          <x:rPr>
            <x:rFont val="Nanum Gothic"/>
            <x:sz val="10"/>
            <x:color rgb="ff000000"/>
            <x:i val="1"/>
          </x:rPr>
        </mc:Fallback>
      </mc:AlternateContent>
      <x:t>제 모든 것을 다 바쳐서라도.</x:t>
    </x:r>
  </x:si>
  <x:si>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</x:si>
  <x:si>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</x:si>
  <x:si>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</x:si>
  <x:si>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</x:si>
  <x:si>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</x:si>
  <x:si>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</x:si>
  <x:si>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</x:si>
  <x:si>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</x:si>
  <x:si>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자기 차례에 사용할 수 있다. 지정특기 판정에 성공하면 그 지정특기가 속한 분야에서 특기 하나를 선택한다. 그 특기를 습득한다. 이 효과는 그 장면을 종료할 때까지 지속된다.</x:t>
  </x:si>
  <x:si>
    <x:t>1회 제한: 세션
목표가 주사위를 굴린 직후에 사용할 수 있다. 굴린 주사위 중 1개의 주사위 눈을 원하는 수치로 변경한다(변경하는 주사위 눈은 1~6 사이의 상수여야 한다).</x:t>
  </x:si>
  <x:si>
    <x:t>마법전 동안 자신이 공격을 하기 직전에 사용할 수 있다. 지정특기 판정에 성공하면 그 라운드 동안 자신의 【공격력】이 1점 상승한다. 단, 공격의 플롯을 무작위로 해야 한다.</x:t>
  </x:si>
  <x:si>
    <x:t>입회인
자신이 입회인일 때, 자신의 방어 주사위로 적의 공격 주사위를 1개 이상 제거했을 때 사용할 수 있다. 지정특기 판정에 성공하면 목표에게 1점의 대미지를 입힐 수 있다.</x:t>
  </x:si>
  <x:si>
    <x:t>마법전에서 자기 차례에 사용할 수 있다. 자신의 영역에서 무작위로 특기 하나를 선택한다. 그것이 지정특기가 된다. 지정특기 판정에 성공하면 목표에게 3점의 대미지를 입힌다.</x:t>
  </x:si>
  <x:si>
    <x:t>자신이 입회인일 때, 대표가 동의한다면 자신의 【마력】을 1점 소비해서 대표가 해야할 저항판정을 자신이 대신 할 수 있다. 저항판정에 실패하면 주문의 효과는 대표가 받는다.</x:t>
  </x:si>
  <x:si>
    <x:t>누적 불가, 입회인
라운드를 개시할 때 사용할 수 있다. 지정특기 판정에 성공하면 그 라운드 동안 마법의 코스트가 1점 상승한다(코스트가 없는 마법은 영향을 받지 않는다).</x:t>
  </x:si>
  <x:si>
    <x:t>마법전에서 자기 차례에 사용할 수 있다. 지정특기 판정에 성공하면 목표는 그 마법전 동안 「무한한 마소」 규칙의 적용 대상에서 벗어나며, 마법을 사용할 때 마소가 필요하게 된다.</x:t>
  </x:si>
  <x:si>
    <x:t>마법전에서 자신의 소환 스텝에 사용할 수 있다. 지정특기에 성공하면 목표는 그 라운드에 공격할 때 공격 주사위를 플롯할 수 없고, 플롯을 공개할 때 공격 주사위를 굴려야만 한다.</x:t>
  </x:si>
  <x:si>
    <x:t xml:space="preserve">자신이 「마검」 원형을 소환할 때, 자기 영역에서 무작위로 특기를 하나 선택한다. 그 마법전에서 「(선택한 특기명)의 마검」이 아직 소환되지 않았다면 그것을 1개체 소환한다. </x:t>
  </x:si>
  <x:si>
    <x:t>마법전에서 자기 차례에 사용할 수 있다. 지정특기 판정에 성공하면 목표에게 1점의 대미지를 입히며, 거기에 더해 그 라운드 동안 목표의 【공격력】과 【방어력】을 1점씩 감소한다.</x:t>
  </x:si>
  <x:si>
    <x:t>마신   레벨5 원형   【블록3】 【추가 대미지3】 【부스트】 【캐스트】 【플러스3】 【마이너스3】
지정특기 판정에 성공하면 「(특기명)의 마신」을 한 개체 소환할 수 있다.</x:t>
  </x:si>
  <x:si>
    <x:t>최강의 마법 생물을 쓰러뜨리기 위해 고안한 공격 주문.</x:t>
  </x:si>
  <x:si>
    <x:t>이 참격 앞에서는 금강의 비늘도 종잇장이나 다름 없으니.</x:t>
  </x:si>
  <x:si>
    <x:t>적의 다음 행동을 예측해서 번개 함정을 준비해둔다.</x:t>
  </x:si>
  <x:si>
    <x:t>그 마법전에 참가한 자신 이외의 캐릭터와 원형 전부</x:t>
  </x:si>
  <x:si>
    <x:t>나는 올빼미. 어둠 속에서 날갯짓하며 진실을 사냥하노라.</x:t>
  </x:si>
  <x:si>
    <x:t>뇌운 자체를 소환해서 벼락을 여러 차례 떨어뜨린다.</x:t>
  </x:si>
  <x:si>
    <x:t>대해에 가라앉아라. 우리는 모두 그 자의 포로로다.</x:t>
  </x:si>
  <x:si>
    <x:t>천공의 세 현자의 이름을 걸고 경고하노니, 투항하라.</x:t>
  </x:si>
  <x:si>
    <x:t>죽음은 한순간의 몽환, 나의 잠자리는 여기에 없노라.</x:t>
  </x:si>
  <x:si>
    <x:t>상대로부터 더 많은 것을 빼앗고자 하는 강렬한 욕망.</x:t>
  </x:si>
  <x:si>
    <x:t>마법 범죄를 확인, 이제부터 서경(북 워치)을 개시한다!</x:t>
  </x:si>
  <x:si>
    <x:t>세상을 혼란에 빠뜨리는 자를 불태우는 심판의 불길.</x:t>
  </x:si>
  <x:si>
    <x:t>나의 굶주림은 조금도, 조금도, 조금도 나아지지 않으니!</x:t>
  </x:si>
  <x:si>
    <x:t>나는 불을 가져다주는 자. 설령 내장을 파먹히더라도.</x:t>
  </x:si>
  <x:si>
    <x:t>목표가 상징하는 개념을 제물 삼아 세계를 진화시킨다.</x:t>
  </x:si>
  <x:si>
    <x:t>절대 결계라 부르는 강력한 대마법 결게를 무효화한다.</x:t>
  </x:si>
  <x:si>
    <x:t>냐르 슈탄! 냐르 가샨나! 냐르 슈탄! 냐르 가샨나!</x:t>
  </x:si>
  <x:si>
    <x:t>바다여, 지혜의 바다여. 옮겨다오, 유리의 편지를.</x:t>
  </x:si>
  <x:si>
    <x:t>술잔을 나누며 청하노니, 이웃이여. 약정에 따르라.</x:t>
  </x:si>
  <x:si>
    <x:t>부정이나 침식을 상냥하게 씻어주는 비를 내리게 한다.</x:t>
  </x:si>
  <x:si>
    <x:t>원형들의 생명 활동으로부터 방대한 마소를 만들어낸다.</x:t>
  </x:si>
  <x:si>
    <x:t>대규모의 벌레 떼를 불러모아 목표의 행동을 방해한다.</x:t>
  </x:si>
  <x:si>
    <x:t>마법전 동안 자신의 몸을 견고한 갑옷으로 뒤덮는다.</x:t>
  </x:si>
  <x:si>
    <x:t>착한 아이는 모두 여기에 모이렴. 책장 안에서는 얌전히.</x:t>
  </x:si>
  <x:si>
    <x:t>입이 왜 이렇게 크냐고? 그야 너를 잡아먹기 위해서지!</x:t>
  </x:si>
  <x:si>
    <x:t>마법사가 약해진 순간을 감지해서 주권에 끌어들인다.</x:t>
  </x:si>
  <x:si>
    <x:t>자신에게 마법적인 접촉으로 폭발하는 장치를 설치한다.</x:t>
  </x:si>
  <x:si>
    <x:t>절대로 멈추지 않고 끝까지 적을 따라가는 마법 화살.</x:t>
  </x:si>
  <x:si>
    <x:t>황금, 은, 유리와 수정. 넘쳐나는 보물은 모두 가짜.</x:t>
  </x:si>
  <x:si>
    <x:t>말라 비틀어진 나무들처럼. 벗겨져 떨어져라, 칠색의 빛.</x:t>
  </x:si>
  <x:si>
    <x:t>울려라, 하늘이여! 공포에 떠는 자를 때려눕히리라!</x:t>
  </x:si>
  <x:si>
    <x:t>마도서의 의식에 개입해서 마소가 곧잘 흘러 넘치게 한다.</x:t>
  </x:si>
  <x:si>
    <x:t>당신에게 줄게, 모든 것을 줄게, 병도 고통도 전부.</x:t>
  </x:si>
  <x:si>
    <x:t>자신을 해치려는 상대만을 불사르는 하얀 불길을 두른다.</x:t>
  </x:si>
  <x:si>
    <x:t>이것은 이별을 고하는 노래. 여기에서 여행을 마치기를.</x:t>
  </x:si>
  <x:si>
    <x:t>자신의 마법공격에 마음을 실어 위력을 더욱 증폭한다.</x:t>
  </x:si>
  <x:si>
    <x:t>일어난 불행을 남에게 떠넘겨 누군가를 행복하게 만든다.</x:t>
  </x:si>
  <x:si>
    <x:t>원형을 일시적으로 원래 속한 세계에 귀환시키는 마법.</x:t>
  </x:si>
  <x:si>
    <x:t>삐걱삐걱 째깍째깍 되감겨라. 여신은 곧 시계 장치로다.</x:t>
  </x:si>
  <x:si>
    <x:t>결코 죽지 않는다는 강한 마음을 살아남을 힘으로 바꾼다.</x:t>
  </x:si>
  <x:si>
    <x:t>재 속의 숯불이여, 떠올려라. 너야말로 불길이로다.</x:t>
  </x:si>
  <x:si>
    <x:t>마도서의 사용하고 싶은 페이지에 표시를 해두는 주문.</x:t>
  </x:si>
  <x:si>
    <x:t>모노비스트라 불리는 마수를 원형으로 소환해서 사역한다.</x:t>
  </x:si>
  <x:si>
    <x:t>소멸을 앞둔 마법사의 혼을 현세에 도로 불러오는 마법.</x:t>
  </x:si>
  <x:si>
    <x:t>미래에 대비해 다른 이 몰래 마법적인 비책을 준비해둔다.</x:t>
  </x:si>
  <x:si>
    <x:t>스크린에서 상어나 나치의 군대, 또는 좀비를 소환한다.</x:t>
  </x:si>
  <x:si>
    <x:t>피에 머무는 요람, 그 시중을 들며 대가를 얼버무리리.</x:t>
  </x:si>
  <x:si>
    <x:t>이곳은 내가 앉을 장소. 이제 곧 개연 시간이라네.</x:t>
  </x:si>
  <x:si>
    <x:t>울어라, 외쳐라, 부숴라! 법도 질서도, 개나 줘버려!</x:t>
  </x:si>
  <x:si>
    <x:t>상대를 일시적으로 착란 상태에 빠뜨려 공격을 폭주시킨다.</x:t>
  </x:si>
  <x:si>
    <x:t>원형이 파괴될 때의 원한을 증폭해서 길동무를 만들어낸다.</x:t>
  </x:si>
  <x:si>
    <x:t>동료 요정을 불러서 자신의 몸을 주문으로부터 지킨다.</x:t>
  </x:si>
  <x:si>
    <x:t>세션을 개시할 때, 【일시적 마력】을 2점 획득한다.</x:t>
  </x:si>
  <x:si>
    <x:t>그 뿔피리가 울릴 때, 그대의 별이 하늘 높이 빛나리라.</x:t>
  </x:si>
  <x:si>
    <x:t>자신이 수호하는 영역에 발을 들인 자에게 벌을 내린다.</x:t>
  </x:si>
  <x:si>
    <x:t>나는 푸른 하늘에 군림하는 용맹한 전차의 기수로다.</x:t>
  </x:si>
  <x:si>
    <x:t>자신이 수호하는 자를 악의를 품은 타인으로부터 보호한다.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</x:si>
  <x:si>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</x:si>
  <x:si>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</x:si>
  <x:si>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</x:si>
  <x:si>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</x:si>
  <x:si>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</x:si>
  <x:si>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깃들어라, 진정한 용기여. 진실은 가공할 그림자로다.</x:t>
  </x:si>
  <x:si>
    <x:t>진정한 모습을 한정적으로 해방해서 전투력을 높인다.</x:t>
  </x:si>
  <x:si>
    <x:t>자신의 마력을 매우 가느다란 바늘로 변화시켜 사출한다.</x:t>
  </x:si>
  <x:si>
    <x:t>춤춰라, 해골이여. 새로운 동료를 선물해줄 것이니.</x:t>
  </x:si>
  <x:si>
    <x:t>폭발하라, 보옥과 분간할 수 없는 화약의 씨앗이여!</x:t>
  </x:si>
  <x:si>
    <x:t>이 슬픔을 그대에게 바치니, 시신을 넘어 이곳에 이르라!</x:t>
  </x:si>
  <x:si>
    <x:t>마음에 장막을 칠 때, 그림자여! 주먹을 휘둘러라!</x:t>
  </x:si>
  <x:si>
    <x:t>한창 싸우는 와중에도 한순간의 휴식으로 마력을 회복한다.</x:t>
  </x:si>
  <x:si>
    <x:t>원형에게 역심을 불어넣어 사역하는 주인을 공격하게 한다.</x:t>
  </x:si>
  <x:si>
    <x:t>터져라, 우주. 생각의 불이여, 무지의 암흑을 비춰라.</x:t>
  </x:si>
  <x:si>
    <x:t>울려 퍼져라, 축복의 종소리. 운명의 노래와 함께.</x:t>
  </x:si>
  <x:si>
    <x:t>마력의 꽃으로 만들어낸 투구는 주문의 발동율을 높인다.</x:t>
  </x:si>
  <x:si>
    <x:t>마법의 벡터를 조작해서 힘을 상대 쪽으로 되돌린다.</x:t>
  </x:si>
  <x:si>
    <x:t>칼은 장미로, 장미는 과실로, 과실은 당신의 입술로.</x:t>
  </x:si>
  <x:si>
    <x:t>요동쳐라, 각인이여. 세상의 이치란 덧없는 것이니.</x:t>
  </x:si>
  <x:si>
    <x:t>자, 먹어라. 여기에 새롭게 싹을 틔운 죽음이 있노니.</x:t>
  </x:si>
  <x:si>
    <x:t>한 번 새긴 죽음의 개념에 더하여 더 큰 고통을 가한다.</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</x:si>
  <x:si>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</x:si>
  <x:si>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</x:si>
  <x:si>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드라마 장면에 사용할 수 있다. 지정특기 판정에 성공하면 목표는 【마력】을 2점 회복하고, 원하는 마소를 1개 획득한다. 그 후, 목표가 회복한 【마력】의 합계치만큼 자신의 【마력】을 회복한다.</x:t>
  </x:si>
  <x:si>
    <x:t>〈단장〉을 가지고 있으면 사용할 수 있다. 그 단장의 영역에서 2D6을 굴려 무작위로 특기 하나를 선택한다. 그것이 지정특기가 된다. 지정특기 판정에 성공하면 「(특기명)의 마검」을 소환할 수 있다.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</x:si>
  <x:si>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</x:si>
  <x:si>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</x:si>
  <x:si>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</x:si>
  <x:si>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누적 불가
【진정한 모습】의 효과인 【방어 강화】를 사용하면, 그 마법전 동안 목표의 방어 스텝에 방어 주사위를 플롯할 때 추가로 주사위 2개를 더 플롯할 수 있다(집중방어 때는 효과가 없다).</x:t>
  </x:si>
  <x:si>
    <x:t>세션 동안 자신이 【진정한 모습】을 해방할 수 있는 횟수가 1회 늘어난다(단, 같은 마법전 동안 【진정한 모습】을 두 번 해방할 수는 없다). 또, 세션을 개시할 때 【일시적 마력】을 1점 획득한다.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</x:si>
  <x:si>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</x:si>
  <x:si>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</x:si>
  <x:si>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</x:si>
  <x:si>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</x:si>
  <x:si>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</x:si>
  <x:si>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</x:si>
  <x:si>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마법전에서 자기 차례에 사용할 수 있다. 지정특기 판정에 성공하면 목표에게 1점의 대미지를 주고, 「봉인」 상태이상을 걸 수 있다.</x:t>
  </x:si>
  <x:si>
    <x:t>마법전에서 자신이 방어에 성공했을 때(상대의 공격 주사위를 모두 제거했을 때) 사용할 수 있다. 목표에게 2점의 대미지를 입힌다.</x:t>
  </x:si>
  <x:si>
    <x:t>입회인
자신이 대미지를 입었을 때 사용할 수 있다. 지정특기 판정에 성공하면 목표에게 자신이 입은 대미지+1점의 대미지를 입힌다.</x:t>
  </x:si>
  <x:si>
    <x:t>조사 판정에 성공하면, 그 판정에 사용한 주사위 눈에 대응하는 마소를 획득한다. 또, 조사 판정과 사건 판정에 +1의 수정을 적용한다.</x:t>
  </x:si>
  <x:si>
    <x:t>마법전에서 자기 차례에 사용할 수 있다. 지정특기 판정에 성공하면 목표가 그 라운드에 시도하는 모든 판정에 -1의 수정을 적용한다.</x:t>
  </x:si>
  <x:si>
    <x:t>「꿈」 영역의 〈단장〉을 가지고 있다면 자기 차례에 사용할 수 있다. 지정특기 판정에 성공하면 자신의 의무 하나가 목표에게 넘어간다.</x:t>
  </x:si>
  <x:si>
    <x:t>마법전에서 자기 차례에 사용할 수 있다. 지정특기 판정에 성공하면 목표에게 1점의 대미지를 입히고, 자신의 【마력】을 1점 회복한다.</x:t>
  </x:si>
  <x:si>
    <x:t>누군가가 표에서 주사위를 굴렸을 때 사용할 수 있다. 지정특기 판정에 성공하면 목표에게 표에서 굴린 주사위를 다시 굴리게 할 수 있다.</x:t>
  </x:si>
  <x:si>
    <x:t>누적 불가
지정특기 판정에 성공하면 그 마법전 동안 라운드를 종료할 때 목표를 1개체 선택한다. 목표에게 1점의 대미지를 입힌다.</x:t>
  </x:si>
  <x:si>
    <x:t>무작위로 특기 하나를 선택한다. 그것이 지정특기가 된다. 지정특기 판정에 성공하면 「(특기명)의 정령」을 한 개체 소환할 수 있다.</x:t>
  </x:si>
  <x:si>
    <x:t>처녀   레벨2 원형   【블록1】 【캐스트】 【워드7】
지정특기 판정에 성공하면 「(특기명)의 처녀」를 한 개체 소환할 수 있다.</x:t>
  </x:si>
  <x:si>
    <x:t>소녀   레벨2 원형   【블록1】 【캐스트】 【워드7】
지정특기 판정에 성공하면 「(특기명)의 소녀」를 한 개체 소환할 수 있다.</x:t>
  </x:si>
  <x:si>
    <x:t>전차   레벨2 원형   【블록2】 【마나1】 【플러스2】
지정특기 판정에 성공하면 「(특기명)의 전차」를 한 개체 소환할 수 있다.</x:t>
  </x:si>
  <x:si>
    <x:t>드라마 장면에 사용할 수 있다. 지정특기 판정에 성공하면 목표에게 걸린, 그 세션 동안 지속되는 주문의 효과를 모두 무효로 한다.</x:t>
  </x:si>
  <x:si>
    <x:t>입회인
누군가가 사건 표에서 주사위를 굴렸을 때 사용할 수 있다. 지정특기 판정에 성공하면 아무거나 마소 1점을 획득할 수 있다.</x:t>
  </x:si>
  <x:si>
    <x:t>마법전에서 자신의 소환 스텝에 사용할 수 있다. 목표의 레벨만큼 코스트를 소비하고, 지정특기 판정을 한다. 성공하면 목표를 파괴한다.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</x:si>
  <x:si>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</x:si>
  <x:si>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</x:si>
  <x:si>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</x:si>
  <x:si>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</x:si>
  <x:si>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</x:si>
  <x:si>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</x:si>
  <x:si>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</x:si>
  <x:si>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</x:si>
  <x:si>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</x:si>
  <x:si>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</x:si>
  <x:si>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</x:si>
  <x:si>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</x:si>
  <x:si>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</x:si>
  <x:si>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</x:si>
  <x:si>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</x:si>
  <x:si>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마법전 중에 사역하는 원형을 교환하는 마법.</x:t>
  </x:si>
  <x:si>
    <x:t>형해를 넘어가라. 나, 패러독스를 지양하노니.</x:t>
  </x:si>
  <x:si>
    <x:t>궁지에 몰렸을 때, 왠지 구원의 손길이 찾아온다.</x:t>
  </x:si>
  <x:si>
    <x:t>상대의 의지를 무너뜨려 공격할 힘을 빼앗는다.</x:t>
  </x:si>
  <x:si>
    <x:t>술자의 사고를 자동으로 필기해주는 마법 붓.</x:t>
  </x:si>
  <x:si>
    <x:t>주문에 대한 저항판정에 +1의 수정을 적용한다.</x:t>
  </x:si>
  <x:si>
    <x:t>석장의 쇳소리, 우리가 행하는 조복의 선율이로다.</x:t>
  </x:si>
  <x:si>
    <x:t>원탁의 멤버라는 것을 증명하는 특별한 지팡이.</x:t>
  </x:si>
  <x:si>
    <x:t>투쟁 본능에 몸을 맡겨 공격젹을 증강시킨다.</x:t>
  </x:si>
  <x:si>
    <x:t>난폭하게 날뛰는 각인, 내 손으로 돌아오리라.</x:t>
  </x:si>
  <x:si>
    <x:t>마도서를 보호하는 특수 장정. 내구도가 높아진다.</x:t>
  </x:si>
  <x:si>
    <x:t>스승께서 가라사대 「마음을 비워 길을 열도다.」</x:t>
  </x:si>
  <x:si>
    <x:t>원형의 마술적 구조에 침입해서 상징을 고쳐쓴다.</x:t>
  </x:si>
  <x:si>
    <x:t>어떠한 책도 나의 허가 없이는 찾을 수 없으리.</x:t>
  </x:si>
  <x:si>
    <x:t>나는 구도자로소이다. 어둠에서 빛을 찾으리니.</x:t>
  </x:si>
  <x:si>
    <x:t>앵커로부터 피를 나눠 받아 마력을 회복한다.</x:t>
  </x:si>
  <x:si>
    <x:t>다 함께 춤춰라, 하늘에서 내려온 처녀의 옷.</x:t>
  </x:si>
  <x:si>
    <x:t>몰아 넣어라, 전지전능! 인과의 모순을 폭로하라!</x:t>
  </x:si>
  <x:si>
    <x:t>지혜여, 모여라. 두 권은 한 권보다 강한 법.</x:t>
  </x:si>
  <x:si>
    <x:t>자신이 주문으로 입는 대미지가 1점 경감된다.</x:t>
  </x:si>
  <x:si>
    <x:t>원형에 마소를 흘려넣어 공격력을 폭주시킨다.</x:t>
  </x:si>
  <x:si>
    <x:t>나의 피로 자유를 얻으리라. 이루어질지어다!</x:t>
  </x:si>
  <x:si>
    <x:t>외전의 페이지에는 무수한 마법이 열기되어 있다.</x:t>
  </x:si>
  <x:si>
    <x:t>원칙은 예외로 이루어지니, 방패여! 창이 되어라!</x:t>
  </x:si>
  <x:si>
    <x:t>머리에 고양이의 그것과 흡사한 귀가 생긴다.</x:t>
  </x:si>
  <x:si>
    <x:t>그대는 모든 과거와 미래가 깃든 요람이로다.</x:t>
  </x:si>
  <x:si>
    <x:t>〈대법전〉의 권위 아래에 휘두르는 마법의 일격.</x:t>
  </x:si>
  <x:si>
    <x:t>두 권의 마도서를 한 권으로 통합해 제본한 것.</x:t>
  </x:si>
  <x:si>
    <x:t>우리는 나누어 가지노라. 위대한 사명을 위하여.</x:t>
  </x:si>
  <x:si>
    <x:t>말의 비가 낳은 칠색의 다리. 그에게 닿아라.</x:t>
  </x:si>
  <x:si>
    <x:t>고독한 영혼의 소유자를 이경으로 변화시킨다.</x:t>
  </x:si>
  <x:si>
    <x:t>형태를 바꿔 자유자재로 소유자를 지키는 날개옷.</x:t>
  </x:si>
  <x:si>
    <x:t>이경의 향기, 전장의 흉흉한 공기를 장식하나니.</x:t>
  </x:si>
  <x:si>
    <x:t>보고 싶니? 보고 싶지? 열어봐도 돼. 열어보렴.</x:t>
  </x:si>
  <x:si>
    <x:t>〈단장〉과 특별한 계약을 나눈 수호자를 불러낸다.</x:t>
  </x:si>
  <x:si>
    <x:t>속박의 저주가 되어라, 꺼림칙한 살의 덩굴이여.</x:t>
  </x:si>
  <x:si>
    <x:t>세계에 불을 붙여라! 그 몸으로 혁명을 일으켜라!</x:t>
  </x:si>
  <x:si>
    <x:t>혼의 실이여. 늘고 줄며 생명을 이어 붙여라.</x:t>
  </x:si>
  <x:si>
    <x:t>상대에게 부여된 마법구나 장비 마법을 복제한다.</x:t>
  </x:si>
  <x:si>
    <x:t>주문을 방해하기 위한 잡음을 재생하는 장치.</x:t>
  </x:si>
  <x:si>
    <x:t>진정한 모습을 해방했을 때 나타나는 분노의 불길.</x:t>
  </x:si>
  <x:si>
    <x:t>뼈와 힘줄의 맹약. 문서 없는 옛 계약을 따르라.</x:t>
  </x:si>
  <x:si>
    <x:t>파괴된 원형을 사령화해서 억지로 다시 사역한다.</x:t>
  </x:si>
  <x:si>
    <x:t>불을 숭배하는 가르침, 아후라마즈다의 축복.</x:t>
  </x:si>
  <x:si>
    <x:t>나, 천대를 받았으니 그에 상응하는 대접을 하리.</x:t>
  </x:si>
  <x:si>
    <x:t>소중한 무언가로 가득 찬 마음의 문을 여는 열쇠.</x:t>
  </x:si>
  <x:si>
    <x:t>가지고 계신 운명의 승차권을 확인하겠습니다.</x:t>
  </x:si>
  <x:si>
    <x:t>목표를 구성하는 정보를 억지로 고쳐 쓰는 마법.</x:t>
  </x:si>
  <x:si>
    <x:t>자신을 이끌어줄 멘토 정령이 항상 곁에 있다.</x:t>
  </x:si>
  <x:si>
    <x:t>시는 이야기한다. 전세의 인과를, 용자의 비극을.</x:t>
  </x:si>
  <x:si>
    <x:t>그 마법전에서 파괴되거나 소멸한 원형 1개체</x:t>
  </x:si>
  <x:si>
    <x:t>혼을 속박해서 목표의 힘을 일시적으로 봉인한다.</x:t>
  </x:si>
  <x:si>
    <x:t>앵커와의 운명을 일시적으로 잘라 버리는 참격.</x:t>
  </x:si>
  <x:si>
    <x:t>오폭을 가장해 상대의 입회인을 공격하는 마법.</x:t>
  </x:si>
  <x:si>
    <x:t>이경의 법칙으로부터 몸을 지키는 마법의 의상.</x:t>
  </x:si>
  <x:si>
    <x:t>불행의 씨앗을 키워 더 큰 불행을 불러들인다.</x:t>
  </x:si>
  <x:si>
    <x:t>현자의 샘이여. 수면에 비친 그 힘을 내게 다오!</x:t>
  </x:si>
  <x:si>
    <x:t>오늘의 인생은 운행을 멈추고 쉬도록 하겠습니다.</x:t>
  </x:si>
  <x:si>
    <x:t>터져라, 만민의 조소! 울려라, 악의의 갈채!</x:t>
  </x:si>
  <x:si>
    <x:t>{"label": "마력", "value":</x:t>
  </x:si>
  <x:si>
    <x:t>STAR TRAIN 2부 : 인어가 그리는 노래</x:t>
  </x:si>
  <x:si>
    <x:t>STAR TRAIN 3부 : 사랑하는 정원의 행방</x:t>
  </x:si>
  <x:si>
    <x:t>만약 직접 무언가 추가하고 싶다면: 메모 참고</x:t>
  </x:si>
  <x:si>
    <x:t>주권 내에 마법사만 다닐 수 있는 통로를 만든다.</x:t>
  </x:si>
  <x:si>
    <x:t>힘이 약한 원형에게 방호 장벽을 부여해 강화한다.</x:t>
  </x:si>
  <x:si>
    <x:t>명예를 바란 자여, 검과 방패를 맞부딪쳐라!</x:t>
  </x:si>
  <x:si>
    <x:t>주문을 영창하는 원형인 소녀를 소환하여 사역한다.</x:t>
  </x:si>
  <x:si>
    <x:t>향기로운 바람이여, 회답하는 이를 옮겨오라!</x:t>
  </x:si>
  <x:si>
    <x:t>무기 형태의 원형인 마검을 소환해서 사역한다.</x:t>
  </x:si>
  <x:si>
    <x:t>플레이어가 그 캐릭터의 설정을 잘 연기했다.</x:t>
  </x:si>
  <x:si>
    <x:t>원형의 존재 자체로 자신을 비추어 활력을 얻는다.</x:t>
  </x:si>
  <x:si>
    <x:t>STAR TRAIN 1부 : 별을 가로지르는 열차</x:t>
  </x:si>
  <x:si>
    <x:t>상위 원형인 마왕과 계약을 맺어 사역하는 마법.</x:t>
  </x:si>
  <x:si>
    <x:t>{"label": "공격력", "value":</x:t>
  </x:si>
  <x:si>
    <x:t>저위 원형인 정령과 계약을 맺어 사역하는 마법.</x:t>
  </x:si>
  <x:si>
    <x:t>람피온의 저택을 졸업하였지만 기억이 남아있지 않음</x:t>
  </x:si>
  <x:si>
    <x:t>주문을 영창하는 원형인 처녀를 소환하여 사역한다.</x:t>
  </x:si>
  <x:si>
    <x:t>만물을 이루는 이여, 그대의 자비를 보여다오!</x:t>
  </x:si>
  <x:si>
    <x:t>{"label": "방어력", "value":</x:t>
  </x:si>
  <x:si>
    <x:t>상처입은 것은 그저 한여름밤의 꿈이니 잊어버리자.</x:t>
  </x:si>
  <x:si>
    <x:t>{"label": "근원력", "value":</x:t>
  </x:si>
  <x:si>
    <x:t>본 시트의 저작권은 제작자인 뎃구에게 있습니다.</x:t>
  </x:si>
  <x:si>
    <x:t>원형의 위력을 봉하는 거대한 방패를 만들어낸다.</x:t>
  </x:si>
  <x:si>
    <x:t>대상을 구성하는 요소를 빼앗아 분석해서 이용한다.</x:t>
  </x:si>
  <x:si>
    <x:t>나무의 가호를 부여해 재액으로부터 몸을 지킨다.</x:t>
  </x:si>
  <x:si>
    <x:t>그림자가 되어 함께 하리. 그대가 노래하는 대로.</x:t>
  </x:si>
  <x:si>
    <x:t>막아낸 적의 공격을 아군의 마력으로 변환한다.</x:t>
  </x:si>
  <x:si>
    <x:t>거울에 비친 모습은 자신의 사악한 모습이나니.</x:t>
  </x:si>
  <x:si>
    <x:t>주권 전체를 뒤덮는 세찬 마력의 폭풍을 불러낸다.</x:t>
  </x:si>
  <x:si>
    <x:t>운명에 간섭해서 다른 가능성을 이끌어내는 마법.</x:t>
  </x:si>
  <x:si>
    <x:t>현실에 건너온 꿈, 이 일선을 넘지 못하리.</x:t>
  </x:si>
  <x:si>
    <x:t>하늘이 내려준 영감 덕분에 판정이 유리해진다.</x:t>
  </x:si>
  <x:si>
    <x:t>모든 생명은 곧 결함이 있노니. 살아라! 살아라!</x:t>
  </x:si>
  <x:si>
    <x:t>날갯짓하라! 태양을 향해 날아오른 이카로스처럼!</x:t>
  </x:si>
  <x:si>
    <x:t>마법사에게 자신의 죄를 상기시켜 인식시킨다.</x:t>
  </x:si>
  <x:si>
    <x:t>듣지 않는다. 말하지 않는다. 영창하지 않는다.</x:t>
  </x:si>
  <x:si>
    <x:t>정령을 일시적으로 진화시켜 기사로 만들 수 있다.</x:t>
  </x:si>
  <x:si>
    <x:t>팔맷돌이여. 베일처럼 가볍게, 나의 몸을 지켜라!</x:t>
  </x:si>
  <x:si>
    <x:t>압도적인 카리스마와 위압감으로 적을 항복시킨다.</x:t>
  </x:si>
  <x:si>
    <x:t>술자를 수호하는 원형인 군단을 소환해서 사역한다.</x:t>
  </x:si>
  <x:si>
    <x:t>원형을 자기 안에 거두어들여 마력을 회복한다.</x:t>
  </x:si>
  <x:si>
    <x:t>장서를 더 강고하고 독자적인 것으로 고쳐 쓴다.</x:t>
  </x:si>
  <x:si>
    <x:t>깃들어라, 각인이여. 무지의 어둠에서 멀어져라.</x:t>
  </x:si>
  <x:si>
    <x:t>앵커와 동조해서 보다 수월하게 마법을 발동한다.</x:t>
  </x:si>
  <x:si>
    <x:t>무지개로 만든 마법의 활로 빛의 화살을 쏜다.</x:t>
  </x:si>
  <x:si>
    <x:t>도구에 정령을 봉인해 일시적인 각인으로 이용한다.</x:t>
  </x:si>
  <x:si>
    <x:t>돌아라, 인과의 수레바퀴. 깨져라, 역심의 화신.</x:t>
  </x:si>
  <x:si>
    <x:t>두 원형을 융합, 합체시켜 마신으로 변화시킨다.</x:t>
  </x:si>
  <x:si>
    <x:t>식자를 능가하는 요술 솜씨, 구경해 보시라.</x:t>
  </x:si>
  <x:si>
    <x:t>강림하소서, 위대한 이여. 나를 지켜주소서!</x:t>
  </x:si>
  <x:si>
    <x:t>(지정특기명)에 춤출지어다. 돌아라, 세계여.</x:t>
  </x:si>
  <x:si>
    <x:t>이 세상에 노래가 있는 한, 우리는 죽지 않으리.</x:t>
  </x:si>
  <x:si>
    <x:t>크고 하얗고 부드럽다. 나의 육체는 아름답구나.</x:t>
  </x:si>
  <x:si>
    <x:t>아픔이란 승리로 이어지는 노력이라고 믿는다.</x:t>
  </x:si>
  <x:si>
    <x:t>일곱 개의 원죄로 일곱 자루 단검의 날을 세워라.</x:t>
  </x:si>
  <x:si>
    <x:t>건배! 이제부터 미치광이의 연회를 시작해보자!</x:t>
  </x:si>
  <x:si>
    <x:t>어떤 은폐 마법이든 꿰뚫어보는 강력한 마안.</x:t>
  </x:si>
  <x:si>
    <x:t>노래하자, 이 기쁨을. 노래하자, 이 생명을.</x:t>
  </x:si>
  <x:si>
    <x:t>그대는 잊었는가, 신록이 움트는 아름다운 나날을.</x:t>
  </x:si>
  <x:si>
    <x:t>어린 소녀의 모습을 한 환영이 불행을 가져온다.</x:t>
  </x:si>
  <x:si>
    <x:t>망각의 저편에서 되살아나라, 아름다운 봄의 정원.</x:t>
  </x:si>
  <x:si>
    <x:t>별조차 쏴 맞히는 흉탄. 갈채를 보내라, 갈채를!</x:t>
  </x:si>
  <x:si>
    <x:t>온갖 욕망을 채우는 성대한 연회를 개최한다.</x:t>
  </x:si>
  <x:si>
    <x:t>꿈에 취하는 진흙 속, 태아처럼 몸을 맡겨라.</x:t>
  </x:si>
  <x:si>
    <x:t>이는 저속한 트릭. 오래되었지만 우수한 레토릭.</x:t>
  </x:si>
  <x:si>
    <x:t>마음속의 불안을 증폭해서 자신감을 잃게 한다.</x:t>
  </x:si>
  <x:si>
    <x:t>이미 존재하는 불을 더욱 거세게 타오르게 만든다.</x:t>
  </x:si>
  <x:si>
    <x:t>마법전 도중에 입회인을 그만둘 수 있는 마법.</x:t>
  </x:si>
  <x:si>
    <x:t>자신의 환영을 만들어내서 적의 공격을 피한다.</x:t>
  </x:si>
  <x:si>
    <x:t>핵융합 폭격을 일으켜 적을 완전히 태워버린다.</x:t>
  </x:si>
  <x:si>
    <x:t>열려라, 살색의 페이지. 모두 읽으면 나의 승리.</x:t>
  </x:si>
  <x:si>
    <x:t>과실에 파고든 독충, 왜소하지만 사랑스러운 것.</x:t>
  </x:si>
  <x:si>
    <x:t>상대의 정신을 마비시켜 투쟁심을 감퇴시킨다.</x:t>
  </x:si>
  <x:si>
    <x:t>봉인된 과거의 사건을 인과의 흐름에 삽입한다.</x:t>
  </x:si>
  <x:si>
    <x:t>나는 붉은 달. 인과의 차고 빠짐을 유도하는 자.</x:t>
  </x:si>
  <x:si>
    <x:t>상대의 마법 저항력을 떨어뜨려 허점을 만든다.</x:t>
  </x:si>
  <x:si>
    <x:t>솟구쳐라, 주권! 전기석(토르말린)의 인과!</x:t>
  </x:si>
  <x:si>
    <x:t>스스로 불타오르는 힘을 가진 마법의 착화구.</x:t>
  </x:si>
  <x:si>
    <x:t>소환 마법을 감지해서 자동적으로 공격을 가한다.</x:t>
  </x:si>
  <x:si>
    <x:t>주문 마법을 감지해서 자동적으로 공격을 가한다.</x:t>
  </x:si>
  <x:si>
    <x:t>기억 속 영혼의 실이여, 책의 옷깃을 장식하라.</x:t>
  </x:si>
  <x:si>
    <x:t>미쳐 날뛰어라! 살을 뜯고 뼈를 물어 부숴라!</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</x:si>
  <x:si>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</x:si>
  <x:si>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</x:si>
  <x:si>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입회인의 힘을 빌려 순간적으로 마왕과 동등한 힘을 지닌 그림자를 불러낸다.</x:t>
  </x:si>
  <x:si>
    <x:t>허무의 바다를 넘어 거대한 증기선이 왔도다. 머나먼 이경의 향기를 싣고서.</x:t>
  </x:si>
  <x:si>
    <x:t>어딘가 그리운 음색이 계속해서 반복되는, 장미가 양각된 뚜껑이 달린 오르골</x:t>
  </x:si>
  <x:si>
    <x:t>해당 시트는 비공식 팬 자료이며, 저작자의 권리를 침해할 의도가 없습니다.</x:t>
  </x:si>
  <x:si>
    <x:t>사랑스러운 나의 새신부를 수자(새틴)로 만든 장식끈(리본)으로 묶어볼까.</x:t>
  </x:si>
  <x:si>
    <x:t>우리는 같은 곳에서 태어나 다른 길을 걸어왔지. 잠시 내 길에 동행해줄래?</x:t>
  </x:si>
  <x:si>
    <x:t>자신이 사역하는 원형을 희생해서 비슷한 수준의 다른 원형을 소환하여 사역한다.</x:t>
  </x:si>
  <x:si>
    <x:t>의미심장한 수수께끼를 던져 상대의 사고를 조종하고, 행동에 제한을 가한다.</x:t>
  </x:si>
  <x:si>
    <x:t>유리한 것, 불리한 것을 가리지 않고 누군가의 몸에서 마법의 효과를 제거한다.</x:t>
  </x:si>
  <x:si>
    <x:t>스쳐지나가라, 주마등이여. 그림자를 이루어라, 이상(이데아)의 닮은 꼴이여.</x:t>
  </x:si>
  <x:si>
    <x:t>아군이 영창하는 주문과 겹치도록 같은 주문을 영창해서 그 효과를 강화한다.</x:t>
  </x:si>
  <x:si>
    <x:t>그것과 마주하면 몸이 더러워지고, 그 이름을 부르면 혼이 오탁으로 물드니.</x:t>
  </x:si>
  <x:si>
    <x:t>돌아라, 회전목마. 끝없이 제자리를 도는 나의 여행은 아직도 계속되고 있도다.</x:t>
  </x:si>
  <x:si>
    <x:t>인과의 순환을 어지럽혀 다른 인물이 사용하는 마법이 성립하기 어렵게 한다.</x:t>
  </x:si>
  <x:si>
    <x:t>아무 일도 일어나지 않을 가능성을 증폭시켜 마법이 발생하기 어렵게 만든다.</x:t>
  </x:si>
  <x:si>
    <x:t>자신이 《불》 특기를 사용해서 판정할 때, 그 판정에 +2의 수정을 적용한다.</x:t>
  </x:si>
  <x:si>
    <x:t>대지의 힘을 빌려 자신의 피부를 강철처럼 변화시켜 적의 칼날을 튕겨낸다.</x:t>
  </x:si>
  <x:si>
    <x:t>가시 덤불로 보일지라도, 이곳은 빛나는 길. 지금이야말로 문이 열릴 것이니.</x:t>
  </x:si>
  <x:si>
    <x:t>피로 물들인 특수한 주권. 그 안에서는 압도적인 재생능력을 보장받을 수 있다.</x:t>
  </x:si>
  <x:si>
    <x:t>주권 내에 특수한 인과의 미로를 만들어내서 원형에게 내리는 명령을 차단한다.</x:t>
  </x:si>
  <x:si>
    <x:t>인간의 악몽을 졸여서 만든 마법의 술. 향기만으로 원형을 취하게 할 수 있다.</x:t>
  </x:si>
  <x:si>
    <x:t>자기 육체의 일부나 원형에 「입」을 만들어내서 목표의 육체를 물어뜯는다.</x:t>
  </x:si>
  <x:si>
    <x:t>고고한 새여, 무덤으로 향하라. 거기에 잠든 비보를 찾아, 가지고 돌아오라!</x:t>
  </x:si>
  <x:si>
    <x:t>자, 노래하라! 그 몸을 불사르는 저주의 노래를! 꿀보다 달콤한 저주의 말!</x:t>
  </x:si>
  <x:si>
    <x:t>일, 이, 삼, Sa, 육, 칠, 십. 뭐가 빠졌는지 모르겠어, 모르겠어.</x:t>
  </x:si>
  <x:si>
    <x:t>회전하라, 용의 고리(우로보로스). 순환하라, 일곱 개의 용혈(차크라).</x:t>
  </x:si>
  <x:si>
    <x:t>어린 암사슴이여, 너는 함정에 걸리리라. 안녕과 태만이라는 이름의 함정에.</x:t>
  </x:si>
  <x:si>
    <x:t>용종의 특수한 숨결. 벼락이나 불, 바람이나 물 등 다양한 힘이 깃들어 있다.</x:t>
  </x:si>
  <x:si>
    <x:t>명상으로 획득한 새로운 패러다임. 의식은 확대되어 세계의 진리에 다가간다.</x:t>
  </x:si>
  <x:si>
    <x:t>그대, 내게 영원을 가져다주는 아름다운 장미여. 마지막 입맞춤을 나누자꾸나.</x:t>
  </x:si>
  <x:si>
    <x:t>쌍두룡과 흑마에 올라탄 자들에게 가르치리. 황금과 백은을 부르는 복이 있으라.</x:t>
  </x:si>
  <x:si>
    <x:t>그대의 안에서 그림자가 잉크처럼 배어나오니, 그것이 그리는 것은 바로 그대.</x:t>
  </x:si>
  <x:si>
    <x:t>돌이 꾸는 꿈과 사람이 보는 세계. 둘 다 진실(세계)이요, 둘 다 허구로다.</x:t>
  </x:si>
  <x:si>
    <x:t>마술적으로 가장 균형 잡힌 용모의 소유자. 걷기만 해도 마소가 흘러넘친다.</x:t>
  </x:si>
  <x:si>
    <x:t>마법사를 육성하는 학원의 노래는 곧 학원에 속한 이들을 보좌하는 마법이다.</x:t>
  </x:si>
  <x:si>
    <x:t>잔혹한 월면에 그대의 악의를 비추노라. 월영은 어디까지라도 그대를 쫒으리.</x:t>
  </x:si>
  <x:si>
    <x:t>나의 앞에 무릎을 꿇어라! 그저 목숨만을 구걸할지어다! 나야말로 패왕이로다!</x:t>
  </x:si>
  <x:si>
    <x:t>술래야, 이쪽으로 오렴. 손뼉 치는 쪽으로. 나의 그림자를 밟아 보려무나.</x:t>
  </x:si>
  <x:si>
    <x:t>나의 표제여, 나의 문자여, 나의 행간이여. 나의 대리인으로서 책무를 다하라.</x:t>
  </x:si>
  <x:si>
    <x:t>습득 제한: 요정
자신이 소환한 「정령」은 【워드7】 이펙트를 획득한다.</x:t>
  </x:si>
  <x:si>
    <x:t>엔디미온에게 입맞춤을. 그 눈에도 입맞춤을. 그리고 밤의 장막에 숨어버리자.</x:t>
  </x:si>
  <x:si>
    <x:t>길이 되는가, 흉이 되는가. 보이지 않는 것, 그 전부가 이 손 안에 있노라.</x:t>
  </x:si>
  <x:si>
    <x:t>당신에게는 건드리기만 해도 마법을 분해해서 무력화하는 힘이 잠재되어 있다.</x:t>
  </x:si>
  <x:si>
    <x:t>악몽이 일으키는 마술적 잡음을 증폭해서 견디지 못할 정도로 크게 키운다.</x:t>
  </x:si>
  <x:si>
    <x:t>몽마에게 타인의 고뇌란 달콤한 꿀과도 같은 존재이자, 마력의 원천이기도 하다.</x:t>
  </x:si>
  <x:si>
    <x:t>일찍이 마법을 행사하기 위해 마소를 필요로 했던 시절의 정신을 되돌린다.</x:t>
  </x:si>
  <x:si>
    <x:t>선택: 습득할 때/주문 타입 마법 2종류
선택한 마법을 추가로 습득한다.</x:t>
  </x:si>
  <x:si>
    <x:t>거짓을 간파하는 주문. 바로 이 주문 때문에 다른 경력들이 서경을 두려워한다.</x:t>
  </x:si>
  <x:si>
    <x:t>달의 왕자여, 뇌수의 계곡에 어둠을 밝혀라. 지금이야말로 삼우인이 온다!</x:t>
  </x:si>
  <x:si>
    <x:t>「사건 표」에서 주사위를 굴릴 때, 굴린 주사위 눈에 ±1을 적용할 수 있다.</x:t>
  </x:si>
  <x:si>
    <x:t>개념의 바다에서 헤엄치는 자여. 푸른 불꽃으로 불타올라 사고의 재가 되어라.</x:t>
  </x:si>
  <x:si>
    <x:t>자신을 목표로 하는 주문이 사용되었을 때, 그 판정에 -2의 수정을 적용한다.</x:t>
  </x:si>
  <x:si>
    <x:t xml:space="preserve">금서를 상대하기 위한 매우 공격적인 주술 문양, 대개 몸에 직접 새긴다. </x:t>
  </x:si>
  <x:si>
    <x:t>나는 고양이로소이다. 호기심에 몸을 맡겨 책장의 어둠에 발을 들일 것이오.</x:t>
  </x:si>
  <x:si>
    <x:t>이름 없는 것으로 돌아가라! 짐승은 흙으로. 흙은 풀로. 풀은 짐승으로.</x:t>
  </x:si>
  <x:si>
    <x:t>평범한 마법사는 읽을 수 없는 복잡한 인과의 흐름을 해석하는 번역 장치.</x:t>
  </x:si>
  <x:si>
    <x:t>스승께서 가라사대 「너를 올바르게 서술할 수 있는 것은 오로지 너뿐이리라.」</x:t>
  </x:si>
  <x:si>
    <x:t>바로 눈앞에 있더라도, 한 곳에 괴지 않으면 더렵혀질 일은 없을 것이니.</x:t>
  </x:si>
  <x:si>
    <x:t>지금이야말로 감미로운 운명의 미주(와인)를 마셔보자. 건배(알라보트흐)!</x:t>
  </x:si>
  <x:si>
    <x:t>스승께서 가라사대 「넘어지고, 또 넘어져라. 그 앞에서 구원이 있을 것이니.」</x:t>
  </x:si>
  <x:si>
    <x:t>적의 주력을 베어 가를 수 있는 일곱 개의 성별(聖別)한 마법검을 다룬다.</x:t>
  </x:si>
  <x:si>
    <x:t>선택: 습득할 때 / 소환 타입 마법 2종
선택한 마법을 추가로 습득한다.</x:t>
  </x:si>
  <x:si>
    <x:t>담수에 부정의 정수를 한 방울, 두 방울 떨어뜨려라. 괜찮아, 누구도 눈치채지 못할 테니.</x:t>
  </x:si>
  <x:si>
    <x:t>이 캐릭터가 등장한 장면에서 소환 타입 마법을 사용한 캐릭터는 1점의 대미지를 입는다.</x:t>
  </x:si>
  <x:si>
    <x:t>교섭이 전문인 문호의 마법사는 마법생물과도 관계가 깊으며, 그들의 힘을 빌릴 수도 있다.</x:t>
  </x:si>
  <x:si>
    <x:t>이 캐릭터가 등장한 장면에서 주문 타입 마법을 사용한 캐릭터는 1점의 대미지를 입는다.</x:t>
  </x:si>
  <x:si>
    <x:t>왜곡하는 자, 현혹하는 자, 섭리를 어지럽히는 자여. 그대에게 진실을 말할 자격은 없노라.</x:t>
  </x:si>
  <x:si>
    <x:t>쌍둥이가 사랑한 소녀의 눈물에 천상의 장미를 적셔두고, 마지막으로 금성의 음악을 한 자밤.</x:t>
  </x:si>
  <x:si>
    <x:t>세상의 눈이 닿지 않는 학사에서 책상을 나란히 하는 형제와의 굳건한 인연은 영원할지니.</x:t>
  </x:si>
  <x:si>
    <x:t>〈금서〉가 되기 전부터 세간에서 금지된 적이 있는 마도서는 「금지하는」 힘을 가지고 있다.</x:t>
  </x:si>
  <x:si>
    <x:t>드라마 장면에서 사용할 수 있다. 지정특기 판정에 성공하면 목표에게 운명 변전이 발생한다.</x:t>
  </x:si>
  <x:si>
    <x:t>떨어져라, 종극의 심연으로. 광대와 어리석은 무리들의 조소가 그대를 애타게 기다리고 있으니.</x:t>
  </x:si>
  <x:si>
    <x:t>자기 차례에 사용할 수 있다. 지정특기 판정에 성공하면 목표에게 「차단」 상태이상을 건다.</x:t>
  </x:si>
  <x:si>
    <x:t>인과의 지평을 넘어, 두 개의 상(相)은 하나가 될 운명이니. 새로운 신이 탄생했도다.</x:t>
  </x:si>
  <x:si>
    <x:t>누구에게도 말 못할 속내를 감춘 채 나이프를 갈아 날을 세워라. 찢어발길 그 때를 기다려라.</x:t>
  </x:si>
  <x:si>
    <x:t>술자의 피를 바쳐 자신의 기사에게 서훈한다. 계약에 따라 기사의 죽음은 술자조차 상처입힌다.</x:t>
  </x:si>
  <x:si>
    <x:t>벗이 낳은 우신(偶神)이여, 단 한 가지 목적을 위해 살아 숨쉬는 동안 나를 도울지어다.</x:t>
  </x:si>
  <x:si>
    <x:t>적의 공격에 사용된 에너지를 인과의 파문으로 변환해 배드 카르마로 만들어 상대에게 되돌린다.</x:t>
  </x:si>
  <x:si>
    <x:t>지정특기 판정에 성공하고, 목표의 동의를 얻으면 목표를 자신의 입회인으로 소환할 수 있다.</x:t>
  </x:si>
  <x:si>
    <x:t>마법의 무지개가 일곱 종류의 마소(별, 짐승, 힘, 노래, 꿈, 어둠, 전속성)를 대표에게 전달한다.</x:t>
  </x:si>
  <x:si>
    <x:t>『마도서대전 TRPG 마기카로기아(魔道書大戦RPG マギカロギア)』는 모험기획국(冒険企画局)의 저작물입니다.</x:t>
  </x:si>
  <x:si>
    <x:t>무대의 막이여, 올라가라. 정해진 시각에는 도달하지 못했더라도, 배우들의 그림자여. 무대에 나타나라.</x:t>
  </x:si>
  <x:si>
    <x:t>가련하도다, 정령이여. 그대에게 주어진 새로운 생명, 그 앞에서 기다리는 것은 죽음의 음색과 Null.</x:t>
  </x:si>
  <x:si>
    <x:t>엉망진창으로 서술된 〈금서〉의 내용이 주위에 있는 마법사에게도 영향을 미쳐 의식에 혼란을 불러일으킨다.</x:t>
  </x:si>
  <x:si>
    <x:t>뇌에서 마법을 담당하는 영역을 확대하는 마술 회로. 외부에 부착하는 형태로, 보통은 주권 내에 격납한다.</x:t>
  </x:si>
  <x:si>
    <x:t>심연으로 통하는 문을 주권 안에 만들어낸다. 흘러들어온 허무를 접한 것들은 잇달아 무(無)로 돌아간다.</x:t>
  </x:si>
  <x:si>
    <x:t>자기 차례에 사용할 수 있다. 지정특기 판정에 성공하면 목표에게 무작위로 상태 이상 하나를 걸 수 있다.</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</x:si>
  <x:si>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</x:si>
  <x:si>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</x:si>
  <x:si>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입회인
자신 이외의 누군가가 판정을 할 때 사용할 수 있다. 그 판정에 -1의 수정을 적용할 수 있다.</x:t>
  </x:si>
  <x:si>
    <x:t>마법전에서 자기 차례에 사용할 수 있다. 지정특기 판정에 성공하면 목표에게 2점의 대미지를 입힐 수 있다.</x:t>
  </x:si>
  <x:si>
    <x:t>괴물이 사는 미궁을 만들어내서 자신에게 도전한 자를 헤매게 만들고, 그 틈에 마법전을 치를 준비를 한다.</x:t>
  </x:si>
  <x:si>
    <x:t>재물을 훔치거나, 재물이 있는 위치를 찾아내는 마법. 특히 72마신 중에 이런 것이 특기인 자들이 많다.</x:t>
  </x:si>
  <x:si>
    <x:t>자신이 대미지를 입었을 때 사용할 수 있다. 지정특기 판정에 성공하면 목표의 【마력】을 2점 회복한다.</x:t>
  </x:si>
  <x:si>
    <x:t>1회 제한: 마법전
마법전에서 라운드를 종료할 때 사용할 수 있다. 목표와 마법전의 대표 자리를 교대한다.</x:t>
  </x:si>
  <x:si>
    <x:t>마법전에서 자기 차례에 사용할 수 있다. 지정특기 판정에 성공하면 목표에게 1D6+1점의 대미지를 입힌다.</x:t>
  </x:si>
  <x:si>
    <x:t>선택: 세션을 개시할 때 / 종족 마법 1종류(자작 이상의 마법은 제외)
그 세션 동안 선택한 마법을 습득해 사용할 수 있다.</x:t>
  </x:si>
  <x:si>
    <x:t>마법전에서 자기 차례에 사용할 수 있다. 이 주문의 지정특기는 목표에 대응하는 특기다. 목표가 입은 대미지를 2점 회복한다.</x:t>
  </x:si>
  <x:si>
    <x:t>마법전에서 자기 차례에 사용할 수 있다. 지정특기 판정에 성공하면 자신이 사역하는 원형의 수 만큼 아무거나 마소를 획득한다.</x:t>
  </x:si>
  <x:si>
    <x:t>마법전에서 자기 차례에 사용할 수 있다. 지정특기 판정에 성공하면 목표에게 자신이 사역하는 원형의 수만큼 대미지를 입힌다.</x:t>
  </x:si>
  <x:si>
    <x:t>마법전에서 자기 차례에 사용할 수 있다. 지정특기 판정에 성공하면 목표가 가진 상흔의 수에 1D6을 더한 만큼 대미지를 입힌다.</x:t>
  </x:si>
  <x:si>
    <x:t>자신이 한 번에 5점 이상 대미지를 입었을 때 사용할 수 있다. 지정특기 판정에 성공하면 그 대미지를 0으로 바꿀 수 있다.</x:t>
  </x:si>
  <x:si>
    <x:t>용종의 특수한 비늘. 이 비늘을 건드리면 용은 격노하며, 그 분노는 눈앞에 있는 자를 멸할 때까지 사그라들지 않는다고 한다.</x:t>
  </x:si>
  <x:si>
    <x:t>위대한 (PC의 작위, PC의 이름)의 이름으로, 그대의 소원은 똑똑히 들었노라. 파우스트의 양피지에 계약의 이름을 새겨라.</x:t>
  </x:si>
  <x:si>
    <x:t>습득 제한: 요정
마법전을 할 때, 목표가 무언가 판정에 성공했을 때 사용할 수 있다. 목표에게 무작위로 상태이상 하나를 건다.</x:t>
  </x:si>
  <x:si>
    <x:t>습득 제한: 몽마
자신이 등장한 장면에서 자신 이외의 캐릭터가 판정에 실패했을 때, 자신의 【마력】을 1점 회복할 수 있다.</x:t>
  </x:si>
  <x:si>
    <x:t>이 마법 안에 아이템을 3개까지 수납할 수 있다. 여기에 수납한 아이템은 관계칸에 적어 넣은 아이템과 똑같이 사용할 수 있다.</x:t>
  </x:si>
  <x:si>
    <x:t>의무 칸에 있는 소원이 이뤄졌다고 판단되면 의무에서 해방된다(공적점 1점 상승). 아니라면 의무는 속행된다(공적점 1점 감소).</x:t>
  </x:si>
  <x:si>
    <x:t>자기 앵커의 【운명】이 상승했을 때 사용할 수 있다. 지정특기 판정에 성공하면 자신의 【마력】을 1D6점 회복할 수 있다.</x:t>
  </x:si>
  <x:si>
    <x:t>1회 제한: 세션
자신이 운명의 힘을 사용해서 부활 판정을 할 때, 주사위를 굴리기 전이라면 그 판정에 무조건 성공할 수 있다.</x:t>
  </x:si>
  <x:si>
    <x:t>【긴급 소환】을 사용해서 무작위로 특기를 선택할 때, 분야는 반드시 「꿈」이 된다. 2D6만 굴려 무작위로 특기를 선택한다.</x:t>
  </x:si>
  <x:si>
    <x:t>마법전 동안 적의 대표가 【마력】을 스스로 소비할 때마다, 그 입회인 전원에서 피드백이 발생하여 【마력】이 1점 감소한다.</x:t>
  </x:si>
  <x:si>
    <x:t>대출이 금지된 책을 단기간(야간)에 한해 특별히 반출하는 허가증. 이런 식으로 마도서를 빌리는 것을 하룻밤 대여라고 한다.</x:t>
  </x:si>
  <x:si>
    <x:t>원래의 팔과 별개로 한 쌍의 팔이 더 있다.
이 팔을 이용해서 더 복잡한 인을 맺거나, 고도의 마법 동작을 취할 수 있다.</x:t>
  </x:si>
  <x:si>
    <x:t>자기 차례에 사용할 수 있다. 지정특기 판정에 성공하면 목표에게 걸린 모든 상태이상을 회복하고, 【마력】을 2D6점 회복한다.</x:t>
  </x:si>
  <x:si>
    <x:t>운명의 힘으로 「계약」을 할 때, 앵커의 【운명】 수치가 1점 높은 것으로 간주한다(【운명】이 5일 때는 6으로 간주한다).</x:t>
  </x:si>
  <x:si>
    <x:t>마법전에서 누군가의 입회인이 되었을 때, 방어 시에 방어 주사위를 플롯하는 대신 공격 시에 공격 주사위를 플롯할 수 있다.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</x:si>
  <x:si>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</x:si>
  <x:si>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</x:si>
  <x:si>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</x:si>
  <x:si>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</x:si>
  <x:si>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</x:si>
  <x:si>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</x:si>
  <x:si>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</x:si>
  <x:si>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</x:si>
  <x:si>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</x:si>
  <x:si>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</x:si>
  <x:si>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〈단장〉이나 〈서적경〉과 일대일로 마법전을 해서 승리했다.</x:t>
  </x:si>
  <x:si>
    <x:t>함께 공훈을 나누어 가지리. 울려라, 우리의 조화(하모니).</x:t>
  </x:si>
  <x:si>
    <x:t>침상에서 기다려라, 나이팅게일. 신묘한 노랫소리를 내려주리.</x:t>
  </x:si>
  <x:si>
    <x:t>공격력이 우수한 중위 원형인 기사와 계약을 맺어 사역하는 마법.</x:t>
  </x:si>
  <x:si>
    <x:t>내게 충성을 맹세한 자여, 피의 계약에 따라 즉시 달려오라!</x:t>
  </x:si>
  <x:si>
    <x:t>자기 내면의 이성상(異性像)을 구현한 원형을 소환해서 사역한다.</x:t>
  </x:si>
  <x:si>
    <x:t>닿아라, 필승의 외침. 혼이 으르렁거리는 소리. 생명의 메아리.</x:t>
  </x:si>
  <x:si>
    <x:t>마음 속에 간직한 사라지지 않는 추억을 구현화하여 함께 싸운다.</x:t>
  </x:si>
  <x:si>
    <x:t>영묘한 씨앗이여, 싹을 틔워라. 거목이 되어 꽃을 피워라!</x:t>
  </x:si>
  <x:si>
    <x:t>난롯가에서 쉬던 그 때를 그리워하며, 잠시나마 눈을 붙여보기를.</x:t>
  </x:si>
  <x:si>
    <x:t>부어라, 부어라, 알코올. 그 몸이 영웅 호걸로 변할 때까지.</x:t>
  </x:si>
  <x:si>
    <x:t>아군 주위에 마력을 머금은 바람을 일으켜 그 힘을 높인다.</x:t>
  </x:si>
  <x:si>
    <x:t>진군의 나팔 소리가 드높도다. 왕의 위광을 널리 알릴지어다.</x:t>
  </x:si>
  <x:si>
    <x:t>가슴을 펴라, 용맹한 자여. 진격의 나팔 소리가 울려퍼진다!</x:t>
  </x:si>
  <x:si>
    <x:t>ccfolia API</x:t>
  </x:si>
  <x:si>
    <x:t>⚜ 진정한 모습</x:t>
  </x:si>
  <x:si>
    <x:t>"name": "</x:t>
  </x:si>
  <x:si>
    <x:t>↓ 장서 전용 ↓</x:t>
  </x:si>
  <x:si>
    <x:t>분홍빛 장미 한 송이</x:t>
  </x:si>
  <x:si>
    <x:t>"status":</x:t>
  </x:si>
  <x:si>
    <x:t>⚜ 사회적 신분</x:t>
  </x:si>
  <x:si>
    <x:t>그레이스 루미나티오</x:t>
  </x:si>
  <x:si>
    <x:t>⚜ 마도서 설정</x:t>
  </x:si>
  <x:si>
    <x:t>⚜ 캐릭터 설정</x:t>
  </x:si>
  <x:si>
    <x:t>인스피레이션</x:t>
  </x:si>
  <x:si>
    <x:t>오리지널 스펠</x:t>
  </x:si>
  <x:si>
    <x:t>리플렉션</x:t>
  </x:si>
  <x:si>
    <x:t>독창적 주문</x:t>
  </x:si>
  <x:si>
    <x:t>디스오더</x:t>
  </x:si>
  <x:si>
    <x:t>《치유》</x:t>
  </x:si>
  <x:si>
    <x:t>《배신》</x:t>
  </x:si>
  <x:si>
    <x:t>황선
장비</x:t>
  </x:si>
  <x:si>
    <x:t>리대미지</x:t>
  </x:si>
  <x:si>
    <x:t>서몬 시크니스</x:t>
  </x:si>
  <x:si>
    <x:t>꽃의 투구</x:t>
  </x:si>
  <x:si>
    <x:t>아군 대표</x:t>
  </x:si>
  <x:si>
    <x:t>싱크리티즘</x:t>
  </x:si>
  <x:si>
    <x:t>후배 소환</x:t>
  </x:si>
  <x:si>
    <x:t>게이징 어비스</x:t>
  </x:si>
  <x:si>
    <x:t>《심연》</x:t>
  </x:si>
  <x:si>
    <x:t>영력 갑주</x:t>
  </x:si>
  <x:si>
    <x:t>리벨리온</x:t>
  </x:si>
  <x:si>
    <x:t>《정열》</x:t>
  </x:si>
  <x:si>
    <x:t>범용
주문</x:t>
  </x:si>
  <x:si>
    <x:t>《방황》</x:t>
  </x:si>
  <x:si>
    <x:t>소울 소드</x:t>
  </x:si>
  <x:si>
    <x:t>블룸 헬름</x:t>
  </x:si>
  <x:si>
    <x:t>《미소》</x:t>
  </x:si>
  <x:si>
    <x:t>리트라이</x:t>
  </x:si>
  <x:si>
    <x:t>쫓아오는 죽음</x:t>
  </x:si>
  <x:si>
    <x:t>《죽음》</x:t>
  </x:si>
  <x:si>
    <x:t>스쿨 송</x:t>
  </x:si>
  <x:si>
    <x:t>싱크러니셔티</x:t>
  </x:si>
  <x:si>
    <x:t>노래 3</x:t>
  </x:si>
  <x:si>
    <x:t>브렌치 스쿨</x:t>
  </x:si>
  <x:si>
    <x:t>심연 엿보기</x:t>
  </x:si>
  <x:si>
    <x:t>아티팩트</x:t>
  </x:si>
  <x:si>
    <x:t>나무 갑옷</x:t>
  </x:si>
  <x:si>
    <x:t>쌍령 소환</x:t>
  </x:si>
  <x:si>
    <x:t>마나 버스트</x:t>
  </x:si>
  <x:si>
    <x:t>섀도우 퀘스천</x:t>
  </x:si>
  <x:si>
    <x:t>액티베이트</x:t>
  </x:si>
  <x:si>
    <x:t>리뱀프 스펠</x:t>
  </x:si>
  <x:si>
    <x:t>어둠 3</x:t>
  </x:si>
  <x:si>
    <x:t>트위스터</x:t>
  </x:si>
  <x:si>
    <x:t>주문 개조</x:t>
  </x:si>
  <x:si>
    <x:t>그림자 심방</x:t>
  </x:si>
  <x:si>
    <x:t>《폭풍》</x:t>
  </x:si>
  <x:si>
    <x:t>서몬 트윈즈</x:t>
  </x:si>
  <x:si>
    <x:t>짐승 1</x:t>
  </x:si>
  <x:si>
    <x:t>《정적》</x:t>
  </x:si>
  <x:si>
    <x:t>악귀 소환</x:t>
  </x:si>
  <x:si>
    <x:t>블레스드 레인</x:t>
  </x:si>
  <x:si>
    <x:t>《충격》</x:t>
  </x:si>
  <x:si>
    <x:t>《마음》</x:t>
  </x:si>
  <x:si>
    <x:t>이그리먼트</x:t>
  </x:si>
  <x:si>
    <x:t>보이드 니들</x:t>
  </x:si>
  <x:si>
    <x:t>마력 붕괴</x:t>
  </x:si>
  <x:si>
    <x:t>《대지》</x:t>
  </x:si>
  <x:si>
    <x:t>사일런스</x:t>
  </x:si>
  <x:si>
    <x:t>적 대표</x:t>
  </x:si>
  <x:si>
    <x:t>무지개 활</x:t>
  </x:si>
  <x:si>
    <x:t>마법 방패</x:t>
  </x:si>
  <x:si>
    <x:t>은혜로운 비</x:t>
  </x:si>
  <x:si>
    <x:t>숙명의 불길</x:t>
  </x:si>
  <x:si>
    <x:t>허무의 바늘</x:t>
  </x:si>
  <x:si>
    <x:t>레인보우</x:t>
  </x:si>
  <x:si>
    <x:t>인슈어런스</x:t>
  </x:si>
  <x:si>
    <x:t>대표 1명</x:t>
  </x:si>
  <x:si>
    <x:t>헤게모니</x:t>
  </x:si>
  <x:si>
    <x:t>《파문》</x:t>
  </x:si>
  <x:si>
    <x:t>소환 영격</x:t>
  </x:si>
  <x:si>
    <x:t>서몬 핀드</x:t>
  </x:si>
  <x:si>
    <x:t>서모닝 쇼크</x:t>
  </x:si>
  <x:si>
    <x:t>파이어볼</x:t>
  </x:si>
  <x:si>
    <x:t>어새시네이션</x:t>
  </x:si>
  <x:si>
    <x:t>리버레이션</x:t>
  </x:si>
  <x:si>
    <x:t>《날개》</x:t>
  </x:si>
  <x:si>
    <x:t>스펠 스피너</x:t>
  </x:si>
  <x:si>
    <x:t>터부 워드</x:t>
  </x:si>
  <x:si>
    <x:t>《비늘》</x:t>
  </x:si>
  <x:si>
    <x:t>공격 기여</x:t>
  </x:si>
  <x:si>
    <x:t>《흐름》</x:t>
  </x:si>
  <x:si>
    <x:t>컨트리뷰트</x:t>
  </x:si>
  <x:si>
    <x:t>보밍 레이드</x:t>
  </x:si>
  <x:si>
    <x:t>발행 금지</x:t>
  </x:si>
  <x:si>
    <x:t>서몬 고스트</x:t>
  </x:si>
  <x:si>
    <x:t>주문 영격</x:t>
  </x:si>
  <x:si>
    <x:t>알라우네</x:t>
  </x:si>
  <x:si>
    <x:t>매직 미사일</x:t>
  </x:si>
  <x:si>
    <x:t>서프레션</x:t>
  </x:si>
  <x:si>
    <x:t>브레이크아웃</x:t>
  </x:si>
  <x:si>
    <x:t>벌레 폭풍</x:t>
  </x:si>
  <x:si>
    <x:t>영체 포식</x:t>
  </x:si>
  <x:si>
    <x:t>원령 소환</x:t>
  </x:si>
  <x:si>
    <x:t>《이빨》</x:t>
  </x:si>
  <x:si>
    <x:t>《혼돈》</x:t>
  </x:si>
  <x:si>
    <x:t>폭탄상자</x:t>
  </x:si>
  <x:si>
    <x:t>《벌레》</x:t>
  </x:si>
  <x:si>
    <x:t>《바람》</x:t>
  </x:si>
  <x:si>
    <x:t>어둠의 심장</x:t>
  </x:si>
  <x:si>
    <x:t>서몬 비스트</x:t>
  </x:si>
  <x:si>
    <x:t>마법의 잠</x:t>
  </x:si>
  <x:si>
    <x:t>임퓨테이션</x:t>
  </x:si>
  <x:si>
    <x:t>인트리티</x:t>
  </x:si>
  <x:si>
    <x:t>학파
범용</x:t>
  </x:si>
  <x:si>
    <x:t>네메시스</x:t>
  </x:si>
  <x:si>
    <x:t>〈우자〉 1명</x:t>
  </x:si>
  <x:si>
    <x:t>《환각》</x:t>
  </x:si>
  <x:si>
    <x:t>라비린스</x:t>
  </x:si>
  <x:si>
    <x:t>불쏘시개</x:t>
  </x:si>
  <x:si>
    <x:t>노래 X</x:t>
  </x:si>
  <x:si>
    <x:t>《거짓》</x:t>
  </x:si>
  <x:si>
    <x:t>글로리파이</x:t>
  </x:si>
  <x:si>
    <x:t>블레이드 가드</x:t>
  </x:si>
  <x:si>
    <x:t>마수 소환</x:t>
  </x:si>
  <x:si>
    <x:t>《악의》</x:t>
  </x:si>
  <x:si>
    <x:t>라이트닝 볼트</x:t>
  </x:si>
  <x:si>
    <x:t>《시간》</x:t>
  </x:si>
  <x:si>
    <x:t>마법사 1명</x:t>
  </x:si>
  <x:si>
    <x:t>플레임 패리</x:t>
  </x:si>
  <x:si>
    <x:t>《우레》</x:t>
  </x:si>
  <x:si>
    <x:t>리드 스루</x:t>
  </x:si>
  <x:si>
    <x:t>북 버닝</x:t>
  </x:si>
  <x:si>
    <x:t>서바이벌</x:t>
  </x:si>
  <x:si>
    <x:t>《광기》</x:t>
  </x:si>
  <x:si>
    <x:t>페이지 피플</x:t>
  </x:si>
  <x:si>
    <x:t>구세계 질서</x:t>
  </x:si>
  <x:si>
    <x:t>칼날 방어</x:t>
  </x:si>
  <x:si>
    <x:t>볼라틸리제이션</x:t>
  </x:si>
  <x:si>
    <x:t>책장 인간</x:t>
  </x:si>
  <x:si>
    <x:t>패브리케이션</x:t>
  </x:si>
  <x:si>
    <x:t>⚜  근원력</x:t>
  </x:si>
  <x:si>
    <x:t>"data":</x:t>
  </x:si>
  <x:si>
    <x:t>あの子に惚の字</x:t>
  </x:si>
  <x:si>
    <x:t>일시적 마력</x:t>
  </x:si>
  <x:si>
    <x:t>⚜ 의무</x:t>
  </x:si>
  <x:si>
    <x:t>⚜  공격력</x:t>
  </x:si>
  <x:si>
    <x:t>⚜ 임시 이름</x:t>
  </x:si>
  <x:si>
    <x:t>마력 해방</x:t>
  </x:si>
  <x:si>
    <x:t>⚜ 주권 설정</x:t>
  </x:si>
  <x:si>
    <x:t>⚜  방어력</x:t>
  </x:si>
  <x:si>
    <x:t>,"max":</x:t>
  </x:si>
  <x:si>
    <x:t>⚜ 상태 이상</x:t>
  </x:si>
  <x:si>
    <x:t>신조(1점)</x:t>
  </x:si>
  <x:si>
    <x:t>사명(3점)</x:t>
  </x:si>
  <x:si>
    <x:t>혼의 특기</x:t>
  </x:si>
  <x:si>
    <x:t>시나리오 제목</x:t>
  </x:si>
  <x:si>
    <x:t>공격력 상승</x:t>
  </x:si>
  <x:si>
    <x:t>기본 룰북</x:t>
  </x:si>
  <x:si>
    <x:t>승리(1점)</x:t>
  </x:si>
  <x:si>
    <x:t>4계제 상승</x:t>
  </x:si>
  <x:si>
    <x:t>범용
소환</x:t>
  </x:si>
  <x:si>
    <x:t>황선
소환</x:t>
  </x:si>
  <x:si>
    <x:t>○○○○○○○</x:t>
  </x:si>
  <x:si>
    <x:t>특기 사항</x:t>
  </x:si>
  <x:si>
    <x:t>선생님?</x:t>
  </x:si>
  <x:si>
    <x:t>카르마 루스</x:t>
  </x:si>
  <x:si>
    <x:t>지정특기</x:t>
  </x:si>
  <x:si>
    <x:t>4. 노래</x:t>
  </x:si>
  <x:si>
    <x:t>3. 힘</x:t>
  </x:si>
  <x:si>
    <x:t>긴급 소환</x:t>
  </x:si>
  <x:si>
    <x:t>"max":"</x:t>
  </x:si>
  <x:si>
    <x:t>마법 이름</x:t>
  </x:si>
  <x:si>
    <x:t>수수께끼</x:t>
  </x:si>
  <x:si>
    <x:t>1. 별</x:t>
  </x:si>
  <x:si>
    <x:t>심금(1점)</x:t>
  </x:si>
  <x:si>
    <x:t>5. 꿈</x:t>
  </x:si>
  <x:si>
    <x:t>생존(1점)</x:t>
  </x:si>
  <x:si>
    <x:t>2. 짐승</x:t>
  </x:si>
  <x:si>
    <x:t>6. 어둠</x:t>
  </x:si>
  <x:si>
    <x:t>앵커 이름</x:t>
  </x:si>
  <x:si>
    <x:t>분신 소환</x:t>
  </x:si>
  <x:si>
    <x:t>《태양》</x:t>
  </x:si>
  <x:si>
    <x:t>정령 소환</x:t>
  </x:si>
  <x:si>
    <x:t>어둠 1</x:t>
  </x:si>
  <x:si>
    <x:t>황선
주문</x:t>
  </x:si>
  <x:si>
    <x:t>전차 소환</x:t>
  </x:si>
  <x:si>
    <x:t>서몬 채리엇</x:t>
  </x:si>
  <x:si>
    <x:t>서몬 아이템</x:t>
  </x:si>
  <x:si>
    <x:t>기병 소환</x:t>
  </x:si>
  <x:si>
    <x:t>악몽 소환</x:t>
  </x:si>
  <x:si>
    <x:t>서몬 로드</x:t>
  </x:si>
  <x:si>
    <x:t>블랙 스톰</x:t>
  </x:si>
  <x:si>
    <x:t>《나태》</x:t>
  </x:si>
  <x:si>
    <x:t>서몬 메이든</x:t>
  </x:si>
  <x:si>
    <x:t>서몬 스피릿</x:t>
  </x:si>
  <x:si>
    <x:t>호법 소환</x:t>
  </x:si>
  <x:si>
    <x:t>서몬 가디언</x:t>
  </x:si>
  <x:si>
    <x:t>마검 소환</x:t>
  </x:si>
  <x:si>
    <x:t>판도 소환</x:t>
  </x:si>
  <x:si>
    <x:t>서몬 나이트</x:t>
  </x:si>
  <x:si>
    <x:t>마도구 소환</x:t>
  </x:si>
  <x:si>
    <x:t>소녀 소환</x:t>
  </x:si>
  <x:si>
    <x:t>《황금》</x:t>
  </x:si>
  <x:si>
    <x:t>마왕 소환</x:t>
  </x:si>
  <x:si>
    <x:t>군단 소환</x:t>
  </x:si>
  <x:si>
    <x:t>입회인 소환</x:t>
  </x:si>
  <x:si>
    <x:t>서몬 블레이드</x:t>
  </x:si>
  <x:si>
    <x:t>서몬 캐블리</x:t>
  </x:si>
  <x:si>
    <x:t>서몬 도미니온</x:t>
  </x:si>
  <x:si>
    <x:t>서몬 옵서버</x:t>
  </x:si>
  <x:si>
    <x:t>기사 소환</x:t>
  </x:si>
  <x:si>
    <x:t>처녀 소환</x:t>
  </x:si>
  <x:si>
    <x:t>원형 1개체</x:t>
  </x:si>
  <x:si>
    <x:t>《에로스》</x:t>
  </x:si>
  <x:si>
    <x:t>이경 소환</x:t>
  </x:si>
  <x:si>
    <x:t>디포테이션</x:t>
  </x:si>
  <x:si>
    <x:t>서몬 비욘드</x:t>
  </x:si>
  <x:si>
    <x:t>캐릭터 1명</x:t>
  </x:si>
  <x:si>
    <x:t>서몬 아이돌</x:t>
  </x:si>
  <x:si>
    <x:t>《중력》</x:t>
  </x:si>
  <x:si>
    <x:t>적 대표 1명</x:t>
  </x:si>
  <x:si>
    <x:t>《이계》</x:t>
  </x:si>
  <x:si>
    <x:t>《자유》</x:t>
  </x:si>
  <x:si>
    <x:t>서몬 데몬</x:t>
  </x:si>
  <x:si>
    <x:t>아이설레이션</x:t>
  </x:si>
  <x:si>
    <x:t>우상 소환</x:t>
  </x:si>
  <x:si>
    <x:t>엑소시즘</x:t>
  </x:si>
  <x:si>
    <x:t>《이별》</x:t>
  </x:si>
  <x:si>
    <x:t>왕국 소환</x:t>
  </x:si>
  <x:si>
    <x:t>노래 1</x:t>
  </x:si>
  <x:si>
    <x:t>마신 소환</x:t>
  </x:si>
  <x:si>
    <x:t>추상 소환</x:t>
  </x:si>
  <x:si>
    <x:t>《추억》</x:t>
  </x:si>
  <x:si>
    <x:t>인커리지먼트</x:t>
  </x:si>
  <x:si>
    <x:t>서몬 킹덤</x:t>
  </x:si>
  <x:si>
    <x:t>버널 매직</x:t>
  </x:si>
  <x:si>
    <x:t>혈계 소환</x:t>
  </x:si>
  <x:si>
    <x:t>짐승 2</x:t>
  </x:si>
  <x:si>
    <x:t>컨퍼먼트</x:t>
  </x:si>
  <x:si>
    <x:t>《외침》</x:t>
  </x:si>
  <x:si>
    <x:t>서몬 리전</x:t>
  </x:si>
  <x:si>
    <x:t>저주 해제</x:t>
  </x:si>
  <x:si>
    <x:t>리무브 커즈</x:t>
  </x:si>
  <x:si>
    <x:t>《원환》</x:t>
  </x:si>
  <x:si>
    <x:t>봄의 비술</x:t>
  </x:si>
  <x:si>
    <x:t>블레이드 댄스</x:t>
  </x:si>
  <x:si>
    <x:t>디스인그레이트</x:t>
  </x:si>
  <x:si>
    <x:t>어둠 2</x:t>
  </x:si>
  <x:si>
    <x:t>노래 2</x:t>
  </x:si>
  <x:si>
    <x:t>캐릭터 1개체</x:t>
  </x:si>
  <x:si>
    <x:t>리커버리</x:t>
  </x:si>
  <x:si>
    <x:t>본문 참조</x:t>
  </x:si>
  <x:si>
    <x:t>컴패니언</x:t>
  </x:si>
  <x:si>
    <x:t>어나이얼레이션</x:t>
  </x:si>
  <x:si>
    <x:t>그로우스</x:t>
  </x:si>
  <x:si>
    <x:t>정령 1개체</x:t>
  </x:si>
  <x:si>
    <x:t>《이야기》</x:t>
  </x:si>
  <x:si>
    <x:t>《수수께끼》</x:t>
  </x:si>
  <x:si>
    <x:t>새크리파이스</x:t>
  </x:si>
  <x:si>
    <x:t>《기도》</x:t>
  </x:si>
  <x:si>
    <x:t>《승리》</x:t>
  </x:si>
  <x:si>
    <x:t>《불안》</x:t>
  </x:si>
  <x:si>
    <x:t>마검 1개체</x:t>
  </x:si>
  <x:si>
    <x:t>자신이 막아낸 상대의 마법공격을 시간을 되감아 도로 튕겨낸다.</x:t>
  </x:si>
  <x:si>
    <x:t>주권 안에서도 자신의 특권을 활용할 수 있는 호화로운 의자.</x:t>
  </x:si>
  <x:si>
    <x:t>약초나 마법 물질로 만든 영약으로 많은 이를 치유할 수 있다.</x:t>
  </x:si>
  <x:si>
    <x:t>마수의 뿔로 만든 피리. 필요한 순간에 불어서 마력을 높인다.</x:t>
  </x:si>
  <x:si>
    <x:t>헤매라, 어리석은 바보처럼. 보고 싶은 것만 보도록 해라!</x:t>
  </x:si>
  <x:si>
    <x:t>책의 페이지로 만들어낸 자신의 분신을 방패 삼아 재난을 면한다.</x:t>
  </x:si>
  <x:si>
    <x:t>실패에서 새로운 실패를 낳아 사태를 한층 더 혼란스럽게 만든다.</x:t>
  </x:si>
  <x:si>
    <x:t>소원을 들어주는 대가로 영혼을 받는다. 악마의 상투적인 수단.</x:t>
  </x:si>
  <x:si>
    <x:t>마법사와 자신 사이에 있지도 않았던 과거의 추억을 날조한다.</x:t>
  </x:si>
  <x:si>
    <x:t>결심이나 집중을 둔하게 만들어 마법전의 대표들을 교착시킨다.</x:t>
  </x:si>
  <x:si>
    <x:t>우주의 창을 열어라. 변덕스러운 신들의 목소리가 들리는가?</x:t>
  </x:si>
  <x:si>
    <x:t>상대의 악연에 힘을 부여해 더 강력한 해악으로 성장시킨다.</x:t>
  </x:si>
  <x:si>
    <x:t>마법에 저항하는 반발력을 사용해 작동하는 가면형 영창 장치.</x:t>
  </x:si>
  <x:si>
    <x:t>죽음이라는 이름의 악을 쫓아내라. 삶이야말로 올바른 모습.</x:t>
  </x:si>
  <x:si>
    <x:t>최상의 제물로 타오르는 홍련의 화염이여, 하늘조차 태우거라.</x:t>
  </x:si>
  <x:si>
    <x:t>인과의 파도, (원형의 특기명)에서 시작하여 응보를 내리라.</x:t>
  </x:si>
  <x:si>
    <x:t>마치 무더위와 같이 사라지지 않는 욕망의 대해에 빠져 익사하라.</x:t>
  </x:si>
  <x:si>
    <x:t>한순간 자신의 움직임을 가속시켜 연속으로 마법 공격을 펼친다.</x:t>
  </x:si>
  <x:si>
    <x:t>내일도 오늘처럼 살아가야 한다고 하니, 그 무게야말로 진리로다</x:t>
  </x:si>
  <x:si>
    <x:t>호오호오호오! 말릴 수 없는, 꿈을 꿈답게 만드는 이 광신!</x:t>
  </x:si>
  <x:si>
    <x:t>꽃이여, 새여, 바람이여. 잠들어라, 잠들어라, 나의 아이.</x:t>
  </x:si>
  <x:si>
    <x:t>'피주머니'라 부르는 인간의 피를 빨아 저주받은 삶을 연장한다.</x:t>
  </x:si>
  <x:si>
    <x:t>뇌운을 휘감고 하늘에서 춤춰라. 천둥의 칼날에 그 몸을 바쳐라.</x:t>
  </x:si>
  <x:si>
    <x:t>머리 위에 머무는 별빛이여. 단 한 순간의 빛을 보여다오.</x:t>
  </x:si>
  <x:si>
    <x:t>나, 여기에 부족한 글솜씨로 넘쳐나는 마음을 써 내려가노라.</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</x:si>
  <x:si>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</x:si>
  <x:si>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</x:si>
  <x:si>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도려내라, 십자포화!</x:t>
  </x:si>
  <x:si>
    <x:t>원하는 만큼의 캐릭터</x:t>
  </x:si>
  <x:si>
    <x:t>페이트풀 플레임</x:t>
  </x:si>
  <x:si>
    <x:t>원하는 만큼의 원형</x:t>
  </x:si>
  <x:si>
    <x:t>지정특기 분야의 마소 2</x:t>
  </x:si>
  <x:si>
    <x:t>〈단장〉이나 〈금서〉 1개체</x:t>
  </x:si>
  <x:si>
    <x:t>"commands":"</x:t>
  </x:si>
  <x:si>
    <x:t>지정특기 분야의 마소 3</x:t>
  </x:si>
  <x:si>
    <x:t>자기 앵커를 원하는 수만큼</x:t>
  </x:si>
  <x:si>
    <x:t>두 정령을 동시에 불러낸다.</x:t>
  </x:si>
  <x:si>
    <x:t>하늘이여, 갈라져 무너져라!</x:t>
  </x:si>
  <x:si>
    <x:t>자신이 사역하는 원형 1개체</x:t>
  </x:si>
  <x:si>
    <x:t>구하라. 그러면 얻으리라.</x:t>
  </x:si>
  <x:si>
    <x:t>주문을 사용한 캐릭터 1명</x:t>
  </x:si>
  <x:si>
    <x:t>편지로 안부 전하기 (의무)</x:t>
  </x:si>
  <x:si>
    <x:t>지정특기 분야의 마소 1</x:t>
  </x:si>
  <x:si>
    <x:t>적 대표와 그 입회인 전원</x:t>
  </x:si>
  <x:si>
    <x:t>그대는 환상, 빛의 헛소리!</x:t>
  </x:si>
  <x:si>
    <x:t>상흔 극복(소원 포기)</x:t>
  </x:si>
  <x:si>
    <x:t>달의 눈물. 별의 한숨.</x:t>
  </x:si>
  <x:si>
    <x:t>상흔을 가진 캐릭터 1명</x:t>
  </x:si>
  <x:si>
    <x:t>각성하라, 옛 피의 기억.</x:t>
  </x:si>
  <x:si>
    <x:t>받아라, 나의 숨결을.</x:t>
  </x:si>
  <x:si>
    <x:t>"initiative":</x:t>
  </x:si>
  <x:si>
    <x:t>"initiative":0,</x:t>
  </x:si>
  <x:si>
    <x:t>조금만 더 나와 춤춰줄래?</x:t>
  </x:si>
  <x:si>
    <x:t>나는 (영역명)의 공자로다.</x:t>
  </x:si>
  <x:si>
    <x:t>별 6과 힘 6과 어둠 6</x:t>
  </x:si>
  <x:si>
    <x:t>이것은 교훈. 우리의 분노.</x:t>
  </x:si>
  <x:si>
    <x:t>목숨은 하나라고? 넌센스!</x:t>
  </x:si>
  <x:si>
    <x:t>자신의 미래를 예상한다.</x:t>
  </x:si>
  <x:si>
    <x:t>때려 부숴라, 나의 주먹.</x:t>
  </x:si>
  <x:si>
    <x:t>재는 재로, 먼지는 먼지로.</x:t>
  </x:si>
  <x:si>
    <x:t>쌍둥이 마검이여, 가라!</x:t>
  </x:si>
  <x:si>
    <x:t>고독한 혼의 소유자 1명</x:t>
  </x:si>
  <x:si>
    <x:t>빛으로 존재를 증명하라!</x:t>
  </x:si>
  <x:si>
    <x:t>단장 또는 금서 1개체</x:t>
  </x:si>
  <x:si>
    <x:t>원형을 복사해서 사역한다.</x:t>
  </x:si>
  <x:si>
    <x:t>원형을 사역하는 캐릭터 1명</x:t>
  </x:si>
  <x:si>
    <x:t>자신 이외의 캐릭터 1명</x:t>
  </x:si>
  <x:si>
    <x:t>이것이야말로 사악의 품격.</x:t>
  </x:si>
  <x:si>
    <x:t>이리 나오라, 입술의 악단.</x:t>
  </x:si>
  <x:si>
    <x:t>판정에 실패한 캐릭터 1명</x:t>
  </x:si>
  <x:si>
    <x:t>용을 그리고 눈동자를 빠뜨려, 이 농간을 미처 보지 못하니.</x:t>
  </x:si>
  <x:si>
    <x:t>흐름을 멈춰라, 나의 (영역명)이여. 이곳은 세계의 근원일지니.</x:t>
  </x:si>
  <x:si>
    <x:t>벚꽃, 귤꽃, 모란, 장미. 화관이여, 화려하게 피어나라.</x:t>
  </x:si>
  <x:si>
    <x:t>장서의 구성 요소를 개찬해서 필요한 먹이의 종류를 변질시킨다.</x:t>
  </x:si>
  <x:si>
    <x:t>자신의 원형과 자신의 정신을 연결시켜 대상의 속성을 변화시킨다.</x:t>
  </x:si>
  <x:si>
    <x:t>〈금서〉(〈단장〉)의 서술로 인해 변질된 정령을 불러낸다.</x:t>
  </x:si>
  <x:si>
    <x:t>총탄을 연상케 하는 공격을 펼쳐 상대의 공세를 둔화시킨다.</x:t>
  </x:si>
  <x:si>
    <x:t>일시적으로 자신의 원형을 마력을 흡수하는 요화로 변화시킨다.</x:t>
  </x:si>
  <x:si>
    <x:t>생명의 흐름을 흐트러뜨려 예상치 못한 육체적 이상을 환기한다.</x:t>
  </x:si>
  <x:si>
    <x:t>젖먹이야, 가시를 세워라. 그 가시로 너를 낳은 자를 찔러라!</x:t>
  </x:si>
  <x:si>
    <x:t>공중 마법전을 벌인다. 따라오지 못한 자는 다칠 수도 있다.</x:t>
  </x:si>
  <x:si>
    <x:t>휘감아서 흐드러지게 꽃을 피우며 찢어 갈겨라, 재앙의 헛꽃이여!</x:t>
  </x:si>
  <x:si>
    <x:t>주위에 있는 마력의 흐름을 바꿔 상대의 마력 공격을 흘러넘긴다.</x:t>
  </x:si>
  <x:si>
    <x:t>어둠의 한 구석에 앉은 자여, 손을 들고 목소리를 높여라.</x:t>
  </x:si>
  <x:si>
    <x:t>열쇠와 쇠사슬과 갑옷과 계약, 모두 나의 몸을 지키는 것.</x:t>
  </x:si>
  <x:si>
    <x:t>앵커의 의식에 영향을 미쳐 마법사와 사이가 틀어지게 만든다.</x:t>
  </x:si>
  <x:si>
    <x:t>TIL TO WA IT. 질풍이여. 신의 불길을 해방하라!</x:t>
  </x:si>
  <x:si>
    <x:t>목표에게 확고하게 얽혀 있는 주문을 신중하게 풀어 해방한다.</x:t>
  </x:si>
  <x:si>
    <x:t>마력 고갈에 의한 공복감을 끌어올려 마소를 먹어치우게 한다.</x:t>
  </x:si>
  <x:si>
    <x:t>〈우자〉의 의식 속에 마법사에게 악영향을 미치는 정보를 심는다.</x:t>
  </x:si>
  <x:si>
    <x:t>원래는 남의 것이었던 의무를 자신의 것이라고 믿게 만든다.</x:t>
  </x:si>
  <x:si>
    <x:t>잔을 들어올리고 맞이하라. 취객의 가호를 그대에게 바치나니.</x:t>
  </x:si>
  <x:si>
    <x:t>타올라라, 양초에 마음을 빼앗겨 자기 몸을 태우는 벌레처럼.</x:t>
  </x:si>
  <x:si>
    <x:t>손바닥에서 빛을 발하니, 유리병이야말로 그대에게 어울리는 거처.</x:t>
  </x:si>
  <x:si>
    <x:t>횃불을 들어올려 불을 질러라! 대포 소리로 하늘을 뒤흔들어라!</x:t>
  </x:si>
  <x:si>
    <x:t>자신이 공격할 때, 【추가 대미지X】를 얻는다. 이때, X는 그 라운드에 상대 진영 캐릭터가 소환을 사용한 횟수와 주문을 사용한 횟수를 합친 값과 같다.</x:t>
  </x:si>
  <x:si>
    <x:t>마법전을 할 때, 한 라운드에 주문 타입 마법을 2회 사용할 수 있다.(단, 같은 이름의 마법은 원래의 규칙대로 라운드마다 한 번찍만 사용할 수 있다).</x:t>
  </x:si>
  <x:si>
    <x:t>이 마법을 습득한 〈단장〉을 조사하는 데 성공한 캐릭터는 《불》로 판정해야 한다. 이 판정은 저항판정으로 간주한다. 실패한 캐릭터는 3점의 대미지를 입는다.</x:t>
  </x:si>
  <x:si>
    <x:t>마법전에서 자기 차례에 사용할 수 있다. 짐승 분야에서 무작위로 특기 하나를 선택한다. 그것이 지정특기가 된다. 지정특기 판정에 성공하면 목표를 파괴한다.</x:t>
  </x:si>
  <x:si>
    <x:t>습득 제한: 토지신
자신이 조사에 성공했을 때, 그 조사의 목표가 마법 생물 또는 마법 생물에게 빙의당한 존재라면 목표에게 2점의 대미지를 입힐 수 있다.</x:t>
  </x:si>
  <x:si>
    <x:t>지정특기 판정에 성공하면 목표를 원래 레벨보다 1 낮은 다른 원형으로 변화시킨다(상징은 변하지 않는다). 이때, 목표가 원래 입었던 대미지는 모두 없어진다.</x:t>
  </x:si>
  <x:si>
    <x:t>이 캐릭터가 대표를 맡은 마법전의 경우, 【마이너스】 이펙트를 습득하지 않은 원형은 소환된 다음 라운드가 되기 전까지는 모든 이펙트를 사용할 수 없다.</x:t>
  </x:si>
  <x:si>
    <x:t>마법전 동안 자기 차례에 사용할 수 있다. 자신의 【마력】을 1~3점 소비한다. 소비한 【마력】만큼의 【추가 대미지】를 그 라운드 동안 목표에게 부여한다.</x:t>
  </x:si>
  <x:si>
    <x:t>마법전에서 자기 차례에 사용할 수 있다. 지정특기 판정에 성공하면 그 라운드 동안 목표의 【공격력】을 3점 감소할 수 있다(1 미만이 되지는 않는다).</x:t>
  </x:si>
  <x:si>
    <x:t>자신의 영역과 분야가 같은 특기가 지정특기인 주문에 대해 저항판정을 할 때, 저항판정에 +2의 수정을 적용한다. 또, 【일시적 마력】 1점을 획득한다.</x:t>
  </x:si>
  <x:si>
    <x:t>자신이 【진정한 모습】을 사용한 장면 동안, 자신이 행동판정에서 다른 특기를 대신 사용할 때, 특기 리스트의 「별」과  「어둠」 분야가 이어져 있는 것으로 간주한다.</x:t>
  </x:si>
  <x:si>
    <x:t>자기 차례에 사용할 수 있다. 지정특기 판정에 성공하면, 목표는 그 세션 동안 상대 마법사가 누구든 간에 운명의 힘을 빌려달라는 제안을 거절하며, 소원도 말하지 않는다.</x:t>
  </x:si>
  <x:si>
    <x:t>드라마 장면에서 사용할 수 있다. 지정특기 판정에 성공하면 그 세션 동안 마법사가 목표와의 【운명】을 1점 상승시킬 때마다 해당 마법사가 상태이상 한 가지에 걸린다.</x:t>
  </x:si>
  <x:si>
    <x:t>자신이 대표인 상태에서 마법전을 종료하면, 임의의 마소나 【일시적 마력】을 1점 획득한다. 그 마법전에서 승리했다면 추가로 임의의 마소나 【일시적 마력】을 1점 획득한다.</x:t>
  </x:si>
  <x:si>
    <x:t>마법전에서 자기 차례에 사용할 수 있다. 지정특기 판정에 성공하면 그 라운드 동안 목표의 【부스트】를 1점 상승시킨다(【부스트】를 가지지 않은 원형에게는 효과가 없다).</x:t>
  </x:si>
  <x:si>
    <x:t>마법전에서 자기 차례에 사용할 수 있다. 지정특기 판정에 성공하면 목표에게 1점의 대미지를 입힌다. 이 주문으로 발생한 대미지에 대해서는 【블록】을 사용할 수 없다.</x:t>
  </x:si>
  <x:si>
    <x:t>마법전에서 자기 차례에 사용할 수 있다. 지정특기 판정에 성공하면 목표를 주권에서 제거한다. 단, 이 효과는 파괴나 소멸이 아니므로 제거된 원형을 다시 소환할 수 있다.</x:t>
  </x:si>
  <x:si>
    <x:t>이 마법을 습득한 캐릭터가 공격에 성공해서 1점 이상의 대미지를 입혀 적 대표의 【마력】이 감소했을 때, 그 대표의 입회인은 피드백으로 감소하는 【마력】이 1점 늘어난다.</x:t>
  </x:si>
  <x:si>
    <x:t xml:space="preserve">자신의 공격 스텝에 공격이 성공했을 때, 자기 영역의 숫자에 대응하는 눈의 공격 주사위가 2개 이상 남아 있다면 그 마법전 동안, 목표에게 【추가 대미지1】을 부여한다. </x:t>
  </x:si>
  <x:si>
    <x:t>입회인
원하는 타이밍에 사용할 수 있다. 지정특기 판정에 성공하면 목표가 사용한 그 장면(마법전) 동안, 혹은 그 라운드 동안 지속되는 마법의 효과를 무효로 할 수 있다.</x:t>
  </x:si>
  <x:si>
    <x:t>목표의 상징이 이 마법의 지정특기가 된다. 지정특기 판정에 성공하면 목표를 「(목표의 상징)의 기사」로 변화시킨다. 이때, 목표가 원래 입고 있던 대미지는 모두 없어진다.</x:t>
  </x:si>
  <x:si>
    <x:t>1회 제한: 세션
마법전을 개시하고 첫 번째 라운드를 개시할 때 사용할 수 있다. 【진정한 모습】의 효과를 하나 선택한다. 그 마법전 동안 그 효과를 사용할 수 있다.</x:t>
  </x:si>
  <x:si>
    <x:t>이 마법을 습득한 캐릭터가 공격에 성공해서 1점 이상의 대미지를 입혀 적 대표의 【마력】이 감소했을 때, 그 대표와 그의 입회인은 대미지에 더해 1점의 마소를 잃는다.</x:t>
  </x:si>
  <x:si>
    <x:t>누군가가 「마력 리셋」을 했을 때 사용할 수 있다. 지정특기 판정에 성공하면 누군가가 「마력 리셋」을 할 때, 주사위를 2개 더 굴려서 그중 가장 낮은 눈을 채용한다.</x:t>
  </x:si>
  <x:si>
    <x:t>드라마 장면에 사용할 수 있다. 지정특기 판정에 성공하면 목표의 【마력】을 「소비한 마소 수×3」점 까지 회복할 수 있다. 회복하는 수치는 각 목표에 원하는 대로 배분할 수 있다.</x:t>
  </x:si>
  <x:si>
    <x:t>누적 불가
마법전에서 자기 차례에 사용할 수 있다. 지정특기 판정에 성공하면 적의 공격이 성공했을 때, 적이 사역하는 「마검」이나 「기사」의 【추가 대미지】 수치를 1점 감소한다.</x:t>
  </x:si>
  <x:si>
    <x:t>드라마 장면에 사용할 수 있다. 목표가 그 세션의 클라이맥스 페이즈까지 계속해서 시련을 이겨낼 경우, 목표는 새로운 이경으로 변화한다. 시련의 내용과 이경의 형태는 GM이 정의한다.</x:t>
  </x:si>
  <x:si>
    <x:t>자신의 영역에서 무작위로 특기 1개를 선택한다. 그것이 지정특기가 된다. 지정특기 판정에 성공하면 「(특기명)의 정령」을 1개체 소환할 수 있다. 이 정령은 【추가 대미지1】을 가진다.</x:t>
  </x:si>
  <x:si>
    <x:t>2회 제한: 세션   입회인
자신이 입회인일 때, 아군 대표가 판정을 위해 주사위를 굴린 직후에 사용할 수 있다. 지정특기 판정에 성공하면 그 판정의 주사위를 다시 굴릴 수 있다.</x:t>
  </x:si>
  <x:si>
    <x:t>지정특기 판정에 성공하면 목표는 「불운」 상태이상에 걸린다. 또, 목표가 습득한 마법을 무작위로 하나 선택한다. 목표는 「불운」 상태이상에 걸려 있는 동안 그 마법을 사용할 수 없다.</x:t>
  </x:si>
  <x:si>
    <x:t>습득 제한: 용종 · 백작 이상
마법전에서 자기 차례에 사용할 수 있다. 지정특기 판정에 성공하면 해당 라운드 동안 목표의 공격에 의한 대미지에 대해 【블록】을 사용할 수 없게 된다.</x:t>
  </x:si>
  <x:si>
    <x:t>주문 판정에서 주사위를 굴릴 때, 추가로 주사위를 1개 더 굴린다. 이때 굴린 주사위 중에서 판정에 사용할 주사위 눈을 2개 선택한다. 선택하지 않은 주사위는 판정에 사용하지 않는다.</x:t>
  </x:si>
  <x:si>
    <x:t>1회 제한: 세션
자신이 마법전 도중에 사망했을 때, 그 직후에 「부활」을 시도할 수 있다. 부활에 성공하면 그 마법전에 계속해서 참가할 수 있다. 자신이 대표였다면 패배하지 않는다.</x:t>
  </x:si>
  <x:si>
    <x:t>〈대법전〉의 노예로 일하는 특수한 마도서. 강력한 구속 마법(기어스)으로 〈단장〉 회수를 위해 봉사할 것을 강요당하고 있는 이들. 유용한 마법을 구사하는 〈금서〉 출신의 마도서도 많다.</x:t>
  </x:si>
  <x:si>
    <x:t>입회인
자신이 대미지를 입었을 때 사용할 수 있다. 지정특기 판정에 성공하면 대미지를 입힌 상대 중에서 1개체를 목표로 선택한다. 목표에게 【비밀】이 설정되어 있다면, 그것을 공개한다.</x:t>
  </x:si>
  <x:si>
    <x:t>누적 불가
마법전에서 자기 차례에 사용할 수 있다. 지정특기 판정에 성공하면 목표가 습득한 장비 마법을 하나 선택한다. 이 마법전 동안 자신이 그 장비 마법을 습득한 것으로 간주한다.</x:t>
  </x:si>
  <x:si>
    <x:t>「힘」 영역의 〈단장〉을 가지고 있다면 마법전에서 자기 차례가 되었을 때 사용할 수 있다. 지정특기 판정에 성공하면 목표에게 2점의 대미지를 입히거나, 「봉인」 상태이상을 걸 수 있다.</x:t>
  </x:si>
  <x:si>
    <x:t>마법전에서 자기 차례에 사용할 수 있다. 지정특기 판정에 성공하면 목표에게 2점의 대미지를 입힌다. 또, 목표가 【일시적 마력】을 1점 이상 가지고 있다면 1점의 대미지를 더 입힌다.</x:t>
  </x:si>
  <x:si>
    <x:t>마법전에서 자기 차례에 사용할 수 있다. 목표에게 2점의 대미지를 입힌다. 목표는 이 주문에 대해 저항판정을 시도할 수 있다. 이때는 무작위로 특기 하나를 선택해서 지정특기로 사용한다.</x:t>
  </x:si>
  <x:si>
    <x:t>드라마 장면에서 사용할 수 있다. 지정특기 판정에 성공하면 목표의 【마력】을 최대치까지 회복할 수 있다.</x:t>
  </x:si>
  <x:si>
    <x:t>귀를 기울여라. 바람의 속삭임에, 대지의 땅울림에, 강이 흐르는 소리에, 내면에 깃든 불꽃의 노래에.</x:t>
  </x:si>
  <x:si>
    <x:t>이 마법을 습득한 캐릭터가 있는 장면에서 누군가가 판정에 실패하면, 그 실패를 펌블로 바꿀 수 있다.</x:t>
  </x:si>
  <x:si>
    <x:t>누군가가 판정에 실패했을 때 사용할 수 있다. 지정특기 판정에 성공하면 목표에게 1점의 대미지를 입힌다.</x:t>
  </x:si>
  <x:si>
    <x:t>이 비밀을 습득한 〈단장〉이나 〈금서〉와 마법전을 해서 패배할 경우, 운명 변전이 1회 더 발생한다.</x:t>
  </x:si>
  <x:si>
    <x:t>친애하는 독자 제군, 나의 페이지 속에서 영원히 방황하시게나.</x:t>
  </x:si>
  <x:si>
    <x:t>나, 축복하노라. 어떠한 약이라 할지라도 생명은 생명이니.</x:t>
  </x:si>
  <x:si>
    <x:t>침묵의 탑에서 오라, 죽음의 왕이여. 장례식을 상징하는 새여.</x:t>
  </x:si>
  <x:si>
    <x:t>탐욕스러운 갈증. 마의 술잔을 허공에. 죽은 자의 피조차 환희.</x:t>
  </x:si>
  <x:si>
    <x:t>마법사의 진정한 모습을 간파하여 쏙 빼닮은 모습으로 변한다.</x:t>
  </x:si>
  <x:si>
    <x:t>내가 바로 정의의 천칭. 그대가 바라는 것에 벌을 내리겠도다.</x:t>
  </x:si>
  <x:si>
    <x:t>마법사에게 자신이 고통받을지, 앵커가 고통받을지 선택하게 한다.</x:t>
  </x:si>
  <x:si>
    <x:t>거동하기 힘든 유사 속에 상대를 파묻어 생명력을 깎아낸다.</x:t>
  </x:si>
  <x:si>
    <x:t>비밀스럽고 어두컴컴한 길, 누구도 보지 않는 짐승들의 길.</x:t>
  </x:si>
  <x:si>
    <x:t>보이는구나. 옛날 이야기 속의 죽음 못지 않은 처참한 결말이.</x:t>
  </x:si>
  <x:si>
    <x:t>저주받은 악서(惡書). 패배는 앵커를 더욱 불행하게 한다.</x:t>
  </x:si>
  <x:si>
    <x:t>장송의 기쁨. 어둠의 축복. 더 많은 죽음을! 더 많은 죽음을!</x:t>
  </x:si>
  <x:si>
    <x:t>계약을 관장하는 여신의 질투는 결코 끊이는 일이 없을지니.</x:t>
  </x:si>
  <x:si>
    <x:t>누군가가 마법전을 걸 때를 대비해 준비해둔 악마 같은 함정.</x:t>
  </x:si>
  <x:si>
    <x:t>흥미롭고도 빼어난 이 기예. 전하라, 퍼트려라, 대처하라.</x:t>
  </x:si>
  <x:si>
    <x:t>누군가의 치명적인 실패를 방아쇠 삼아 폭발하는 마법 지뢰.</x:t>
  </x:si>
  <x:si>
    <x:t>제4계제</x:t>
  </x:si>
  <x:si>
    <x:t>기관 소개</x:t>
  </x:si>
  <x:si>
    <x:t>CODEX</x:t>
  </x:si>
  <x:si>
    <x:t>경력 소개</x:t>
  </x:si>
  <x:si>
    <x:t>마법전에서 자기 차례에 사용할 수 있다. 자신의 원형 1개체를 파괴하고 지정특기 판정을 한다. 판정에 성공하면 목표에게 파괴한 원형의 레벨+2점의 대미지를 입힌다.</x:t>
  </x:si>
  <x:si>
    <x:t>자기 차례에 사용할 수 있다. 그 장면 동안 자신이 행동판정에서 어떤 특기를 대신 사용할 때, 특기 리스트의 「별」과 「어둠」 분야가 이어져 있는 것으로 간주한다.</x:t>
  </x:si>
  <x:si>
    <x:t>입회인
자신에 대해 누군가가 주문을 사용했을 때 사용할 수 있다. 지정특기 판정에 성공하면 목표가 사용한 주문을 무효로 하고, 목표에게 1점의 대미지를 입힌다.</x:t>
  </x:si>
  <x:si>
    <x:t>누적 불가
마법전에서 자기 차례에 사용할 수 있다. 목표의 장비 타입 마법을 하나 선택한다. 지정특기 판정에 성공하면 해당 마법을 그 마법전 동안 무효로 한다.</x:t>
  </x:si>
  <x:si>
    <x:t>「노래」 영역의 〈단장〉을 가지고 있다면 자기 차례에 사용할 수 있다. 지정특기 판정에 성공하면 자신의 〈우자〉 앵커가 받고 있는 불행 한 가지를 목표에게 넘긴다.</x:t>
  </x:si>
  <x:si>
    <x:t>선택: 세션을 개시할 때 / 자신과 다른 경력의 경력 마법이나 금서 마법 중 주문 타입의 마법 1종류
그 세션 동안 선택한 마법을 습득하고, 사용할 수 있게 된다</x:t>
  </x:si>
  <x:si>
    <x:t>이 마법은 상흔이 있는 캐릭터만 습득할 수 있다. 자신의 【마력】을 1점 소비하고 지정특기 판정에 성공하면 「추억의 마왕」이나 「추억의 군단」을 소환할 수 있다.</x:t>
  </x:si>
  <x:si>
    <x:t>자신의 공격 스텝에 공격이 성공했을 때, 자기 영역에 숫자에 대응하는 눈의 공격 주사위가 1개 이상 남아있다면 공격한 상대에게 「타짐」 상태이상을 걸 수 있다.</x:t>
  </x:si>
  <x:si>
    <x:t>마법전에서 자기 차례에 사용할 수 있다. 자신의 【일시적 마력】을 1점 소비하고 지정특기 판정을 한다. 지정특기 판정에 성공하면 목표에게 3점의 대미지를 입힌다.</x:t>
  </x:si>
  <x:si>
    <x:t>마법전에서 자신이 방어 주사위로 상대의 공격 주사위를 제거했을 때 사용할 수 있다. 지정특기 판정에 성공하면 목표에게 제거한 공격 주사위의 수만큼 대미지를 입힌다.</x:t>
  </x:si>
  <x:si>
    <x:t>누적 불가
마법전에서 자기 차례일 때 사용할 수 있다. 지정특기 판정에 성공하면 그 라운드 동안 목표의 【방어력】을 1점 감소하고, 【공격력】을 1점 상승시킨다.</x:t>
  </x:si>
  <x:si>
    <x:t>누군가가 플롯을 했을 때 사용할 수 있다. 지정특기 판정에 성공하면 목표는 플롯한 주사위를 1개 공개해야만 한다(어느 것을 공개할지는 목표가 선택할 수 있다).</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</x:si>
  <x:si>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</x:si>
  <x:si>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</x:si>
  <x:si>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</x:si>
  <x:si>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서몬 레미니선스</x:t>
  </x:si>
  <x:si>
    <x:t>아군의 대표 1명</x:t>
  </x:si>
  <x:si>
    <x:t>자기 영역의 마소 2</x:t>
  </x:si>
  <x:si>
    <x:t>스피리추얼 아머</x:t>
  </x:si>
  <x:si>
    <x:t>적의 원형 1개체</x:t>
  </x:si>
  <x:si>
    <x:t>아군 대표 1명</x:t>
  </x:si>
  <x:si>
    <x:t>서몬 아니마/아니무스</x:t>
  </x:si>
  <x:si>
    <x:t>적 입회인 1명</x:t>
  </x:si>
  <x:si>
    <x:t>자기 영역의 마소 1</x:t>
  </x:si>
  <x:si>
    <x:t>나는 불가사의 그 자체. 이 몸을 해명해 신비를 읊조리노라.</x:t>
  </x:si>
  <x:si>
    <x:t>스승께서 가라사대 「너는 모순. 깜짝상자. 모든 것이 악몽.」</x:t>
  </x:si>
  <x:si>
    <x:t>너를 이루는 피와 살과 정수, 실로 맛이 좋도다, 맛이 좋도다.</x:t>
  </x:si>
  <x:si>
    <x:t>적성 마법의 핵심 단어, 해석 개시. 대항 마법을 자동 전개.</x:t>
  </x:si>
  <x:si>
    <x:t>어디의 누군지도 모를 몸. 저주 하나 정도는 최소한의 소양.</x:t>
  </x:si>
  <x:si>
    <x:t>스승께서 가라사대 「세계의 한숨. 단 한 걸음이 낳은 희곡.」</x:t>
  </x:si>
  <x:si>
    <x:t>괴물의 몸에 깃든 부정(不淨)을 전염시켜 영혼을 상처입힌다.</x:t>
  </x:si>
  <x:si>
    <x:t>자신의 육체에 초재생능력을 부여한다. 신체 강화 마법의 일종.</x:t>
  </x:si>
  <x:si>
    <x:t>(자신의 마법명)의 이름으로. 나를 따르라, 힘의 섭리여!</x:t>
  </x:si>
  <x:si>
    <x:t>〈대법전〉의 주문서 책장에서 상황에 대응하는 마도서를 불러온다.</x:t>
  </x:si>
  <x:si>
    <x:t>사서 전용의 지원용 마도서. 동료의 방어 결계를 강화한다.</x:t>
  </x:si>
  <x:si>
    <x:t>우자들이 동경해 마지 않는 불로불사. 우리는 이미 불로불사.</x:t>
  </x:si>
  <x:si>
    <x:t>상대가 입힌 상처를 매개체로 삼아, 상대의 내면에 접속한다.</x:t>
  </x:si>
  <x:si>
    <x:t>상대가 가진 마법 장비를 상세하게 해석하여 그 약점을 찌른다.</x:t>
  </x:si>
  <x:si>
    <x:t>마법 안경. 책을 읽듯이 상대의 인생을 읽고 이해할 수 있다.</x:t>
  </x:si>
  <x:si>
    <x:t>서공 전용의 지원용 마도서. 자율적으로 지원 포격을 해준다.</x:t>
  </x:si>
  <x:si>
    <x:t>스승께서 가라사대 「만남이야말로 생명, 이별이야말로 마법.」</x:t>
  </x:si>
  <x:si>
    <x:t>주문 타입 마법을 사용할 때, 판정에 +1의 수정을 적용한다.</x:t>
  </x:si>
  <x:si>
    <x:t>자기 혼자 기억을 가진 상태로 시간을 몇 초만 되감는 마법.</x:t>
  </x:si>
  <x:si>
    <x:t>수상한 자가 아닙니다. 저는 보잘것없는 (사회적 신분)이에요.</x:t>
  </x:si>
  <x:si>
    <x:t>목표에게 마법적인 경로를 만들어, 강제적으로 세계와 연결한다.</x:t>
  </x:si>
  <x:si>
    <x:t>돌아가라, 돌아가라, 되돌려라, 되돌려라, 자라나라, 자라나라.</x:t>
  </x:si>
  <x:si>
    <x:t>시간이여! 석양에 울리는 폐관의 종소리에 잠깐 동안의 유예를!</x:t>
  </x:si>
  <x:si>
    <x:t>목표의 인식의 틈새에 어둠을 만들어 그 응용성을 잃게 한다.</x:t>
  </x:si>
  <x:si>
    <x:t>마음을 해방하여 무심한 상태로 예측할 수 없는 공격을 가한다.</x:t>
  </x:si>
  <x:si>
    <x:t>자신의 입회인 1명</x:t>
  </x:si>
  <x:si>
    <x:t>불타라, 인과여!</x:t>
  </x:si>
  <x:si>
    <x:t>자신의 원형 1개체</x:t>
  </x:si>
  <x:si>
    <x:t>서몬 어프렌티스</x:t>
  </x:si>
  <x:si>
    <x:t>자기 차례에 사용할 수 있다. 지정특기 판정에 성공하면, 목표는 그 장면을 종료할 때까지 행동판정을 할 때 +1의 수정을 적용할 수 있다.</x:t>
  </x:si>
  <x:si>
    <x:t>선택: 습득했을 때 / 상태이상 1종류
마법전에서 자기 차례에 사용할 수 있다. 지정특기 판정에 성공하면 목표에게 선택한 상태이상을 건다.</x:t>
  </x:si>
  <x:si>
    <x:t>마법전에서 자기 차례에 사용할 수 있다. 지정특기 판정에 성공하면 목표에게 그 마법전의 입회인을 그만두게 하고, 그 장면에서 퇴장시킨다.</x:t>
  </x:si>
  <x:si>
    <x:t>「꿈」 영역의 〈단장〉을 가지고 있다면 자기 차례에 사용할 수 있다. 지정특기 판정에 성공하면 목표에 대한 자신의 【운명】을 1점 상승시킨다.</x:t>
  </x:si>
  <x:si>
    <x:t>자신이 사역하는 원형 한 개체를 선택한다. 그 원형을 파괴하고 지정특기 판정에 성공하면 목표의 【마력】을 해당 원형의 레벨+1만큼 회복한다.</x:t>
  </x:si>
  <x:si>
    <x:t>자기 차례에 사용할 수 있다. 지정특기 판정에 성공하면 목표는 그 장면 동안 다른 특기를 대신 사용한 판정에 -1의 수정을 적용해야 한다.</x:t>
  </x:si>
  <x:si>
    <x:t>마법전에서 방어측의 주사위가 공개된 뒤에 사용할 수 있다. 지정특기 판정에 성공하면 목표의 공격 주사위를 무작위로 1D6을 굴려서 변경한다.</x:t>
  </x:si>
  <x:si>
    <x:t>마법전에서 자기 차례에 사용할 수 있다. 지정특기 판정에 성공하면 목표에게 1의 대미지를 입힌다. 이 주문에 대해서는 저항판정을 할 수 없다.</x:t>
  </x:si>
  <x:si>
    <x:t>자신의 【마력】과 【일시적 마력】의 합계치가 자기 마력 최대치의 절반(나머지 올림) 이하인 상태라면, 목표에게 【추가 대미지2】를 부여한다.</x:t>
  </x:si>
  <x:si>
    <x:t>그 세션 동안 PC나 핸드아웃을 가진 NPC가 사망할 때마다 【일시적 마력】이 3점 상승하고, (만약 있다면) 빙의 심도가 1 상승한다.</x:t>
  </x:si>
  <x:si>
    <x:t>드라마 장면에 사용할 수 있다. 목표의 수만큼 코스트를 소비하고, 지정특기 판정을 한다. 성공하면 목표는 【일시적 마력】을 2점 획득한다.</x:t>
  </x:si>
  <x:si>
    <x:t>1회 제한: 마법전
마법전에서 자기 차례에 사용할 수 있다. 지정특기 판정에 성공하면 그 마법전 동안 자신이 【일시적 마력】을 3점 획득한다.</x:t>
  </x:si>
  <x:si>
    <x:t>자기 차례에 사용할 수 있다. 자신의 【마력】을 원하는 만큼 소비한다. 지정특기 판정에 성공하면 소비한 【마력】만큼 임의의 마소가 발생한다.</x:t>
  </x:si>
  <x:si>
    <x:t>마법전에서 자기 차례에 사용할 수 있다. 지정특기 판정에 목표가 「운명의 힘」을 사용할 수 없게 된다. 이 효과는 그 마법전 동안 지속된다.</x:t>
  </x:si>
  <x:si>
    <x:t>습득 제한: 몽마
자신이 사역하는 「악몽」이 【마이너스】 이펙트를 사용한 판정이 실패했을 때, 판정을 한 캐릭터는 1점의 대미지를 입는다.</x:t>
  </x:si>
  <x:si>
    <x:t>스펠 붐</x:t>
  </x:si>
  <x:si>
    <x:t>《왜곡》</x:t>
  </x:si>
  <x:si>
    <x:t>도미네이트</x:t>
  </x:si>
  <x:si>
    <x:t>어펜딕스</x:t>
  </x:si>
  <x:si>
    <x:t>권위의 지팡이</x:t>
  </x:si>
  <x:si>
    <x:t>주력 폭탄</x:t>
  </x:si>
  <x:si>
    <x:t>굿 필로</x:t>
  </x:si>
  <x:si>
    <x:t>어둠 X</x:t>
  </x:si>
  <x:si>
    <x:t>짐승 3</x:t>
  </x:si>
  <x:si>
    <x:t>꿈의 그물</x:t>
  </x:si>
  <x:si>
    <x:t>패러사이트</x:t>
  </x:si>
  <x:si>
    <x:t>데몬 블러드</x:t>
  </x:si>
  <x:si>
    <x:t>커버넌트</x:t>
  </x:si>
  <x:si>
    <x:t>스마이트</x:t>
  </x:si>
  <x:si>
    <x:t>샐베이션</x:t>
  </x:si>
  <x:si>
    <x:t>어비셜 게이트</x:t>
  </x:si>
  <x:si>
    <x:t>시 스루</x:t>
  </x:si>
  <x:si>
    <x:t>자신과 단일</x:t>
  </x:si>
  <x:si>
    <x:t>빛의 날개</x:t>
  </x:si>
  <x:si>
    <x:t>점술 카드</x:t>
  </x:si>
  <x:si>
    <x:t>드림 캐처</x:t>
  </x:si>
  <x:si>
    <x:t>슬레이어</x:t>
  </x:si>
  <x:si>
    <x:t>《절망》</x:t>
  </x:si>
  <x:si>
    <x:t>헤이스트</x:t>
  </x:si>
  <x:si>
    <x:t>인스트럭션</x:t>
  </x:si>
  <x:si>
    <x:t>꿈의 베개</x:t>
  </x:si>
  <x:si>
    <x:t>프리코그니션</x:t>
  </x:si>
  <x:si>
    <x:t>스타 샤인</x:t>
  </x:si>
  <x:si>
    <x:t>마법 칼날</x:t>
  </x:si>
  <x:si>
    <x:t>《사랑》</x:t>
  </x:si>
  <x:si>
    <x:t>스쿨 북</x:t>
  </x:si>
  <x:si>
    <x:t>레지스트</x:t>
  </x:si>
  <x:si>
    <x:t>《부패》</x:t>
  </x:si>
  <x:si>
    <x:t>《미래》</x:t>
  </x:si>
  <x:si>
    <x:t>서몬 페이버릿</x:t>
  </x:si>
  <x:si>
    <x:t>카탈리스트</x:t>
  </x:si>
  <x:si>
    <x:t>혼혈주의자</x:t>
  </x:si>
  <x:si>
    <x:t>스페셜 시트</x:t>
  </x:si>
  <x:si>
    <x:t>죽음의 선</x:t>
  </x:si>
  <x:si>
    <x:t>《바보》</x:t>
  </x:si>
  <x:si>
    <x:t>피의 사도</x:t>
  </x:si>
  <x:si>
    <x:t>포어섀도</x:t>
  </x:si>
  <x:si>
    <x:t>데드 포인트</x:t>
  </x:si>
  <x:si>
    <x:t>《불행》</x:t>
  </x:si>
  <x:si>
    <x:t>드라코닉 오러</x:t>
  </x:si>
  <x:si>
    <x:t>호물 소환</x:t>
  </x:si>
  <x:si>
    <x:t>레트로스펙트</x:t>
  </x:si>
  <x:si>
    <x:t>어메이징</x:t>
  </x:si>
  <x:si>
    <x:t>아스트랄 윈도</x:t>
  </x:si>
  <x:si>
    <x:t>범용
장비</x:t>
  </x:si>
  <x:si>
    <x:t>유계의 창</x:t>
  </x:si>
  <x:si>
    <x:t>컬라이도스코프</x:t>
  </x:si>
  <x:si>
    <x:t>골든 레이쇼</x:t>
  </x:si>
  <x:si>
    <x:t>폴딩 백</x:t>
  </x:si>
  <x:si>
    <x:t>힘(임의)</x:t>
  </x:si>
  <x:si>
    <x:t>용의 숨결</x:t>
  </x:si>
  <x:si>
    <x:t>드래곤 라스</x:t>
  </x:si>
  <x:si>
    <x:t>번뇌의 꿀</x:t>
  </x:si>
  <x:si>
    <x:t>미스포츈 허니</x:t>
  </x:si>
  <x:si>
    <x:t>주문 파훼</x:t>
  </x:si>
  <x:si>
    <x:t>캐스트 페이스</x:t>
  </x:si>
  <x:si>
    <x:t>프로비던스</x:t>
  </x:si>
  <x:si>
    <x:t>위어드 암</x:t>
  </x:si>
  <x:si>
    <x:t>어베이스먼트</x:t>
  </x:si>
  <x:si>
    <x:t>사보타주</x:t>
  </x:si>
  <x:si>
    <x:t>드래곤 브레스</x:t>
  </x:si>
  <x:si>
    <x:t>굿 피플</x:t>
  </x:si>
  <x:si>
    <x:t>하베스트</x:t>
  </x:si>
  <x:si>
    <x:t>테리터리</x:t>
  </x:si>
  <x:si>
    <x:t>드래곤 슬레이</x:t>
  </x:si>
  <x:si>
    <x:t>라우드너스</x:t>
  </x:si>
  <x:si>
    <x:t>어둠의 가방</x:t>
  </x:si>
  <x:si>
    <x:t>팬텀 브레인</x:t>
  </x:si>
  <x:si>
    <x:t>페어리 클록</x:t>
  </x:si>
  <x:si>
    <x:t>인터럽트</x:t>
  </x:si>
  <x:si>
    <x:t>노래하는 가면</x:t>
  </x:si>
  <x:si>
    <x:t>잠의 유혹</x:t>
  </x:si>
  <x:si>
    <x:t>은신 도롱이</x:t>
  </x:si>
  <x:si>
    <x:t>어웨이큰</x:t>
  </x:si>
  <x:si>
    <x:t>노래 5</x:t>
  </x:si>
  <x:si>
    <x:t>프로메테우스</x:t>
  </x:si>
  <x:si>
    <x:t>스파이럴 레이</x:t>
  </x:si>
  <x:si>
    <x:t>센스 라이</x:t>
  </x:si>
  <x:si>
    <x:t>짐승 4</x:t>
  </x:si>
  <x:si>
    <x:t>블루 라이트닝</x:t>
  </x:si>
  <x:si>
    <x:t>철학전선</x:t>
  </x:si>
  <x:si>
    <x:t>공격 수칙</x:t>
  </x:si>
  <x:si>
    <x:t>올드 데이즈</x:t>
  </x:si>
  <x:si>
    <x:t>피지컬 인챈트</x:t>
  </x:si>
  <x:si>
    <x:t>거짓 감지</x:t>
  </x:si>
  <x:si>
    <x:t>고양이 귀</x:t>
  </x:si>
  <x:si>
    <x:t>심판의 불</x:t>
  </x:si>
  <x:si>
    <x:t>저지먼트</x:t>
  </x:si>
  <x:si>
    <x:t>코즈믹 에그</x:t>
  </x:si>
  <x:si>
    <x:t>아쿠아 프리즌</x:t>
  </x:si>
  <x:si>
    <x:t>그레이트 힐</x:t>
  </x:si>
  <x:si>
    <x:t>바다 감옥</x:t>
  </x:si>
  <x:si>
    <x:t>노래 6</x:t>
  </x:si>
  <x:si>
    <x:t>짐승 5</x:t>
  </x:si>
  <x:si>
    <x:t>NPC 1명</x:t>
  </x:si>
  <x:si>
    <x:t>어둠 5</x:t>
  </x:si>
  <x:si>
    <x:t>카무플라주</x:t>
  </x:si>
  <x:si>
    <x:t>투 블레이드</x:t>
  </x:si>
  <x:si>
    <x:t>어둠 4</x:t>
  </x:si>
  <x:si>
    <x:t>번개 사슬</x:t>
  </x:si>
  <x:si>
    <x:t>네코미미</x:t>
  </x:si>
  <x:si>
    <x:t>페더 로브</x:t>
  </x:si>
  <x:si>
    <x:t>어썰트 매뉴얼</x:t>
  </x:si>
  <x:si>
    <x:t>주문 받아치기</x:t>
  </x:si>
  <x:si>
    <x:t>《천공》</x:t>
  </x:si>
  <x:si>
    <x:t>그람 사이트</x:t>
  </x:si>
  <x:si>
    <x:t>시간 되감기</x:t>
  </x:si>
  <x:si>
    <x:t>마법 붓</x:t>
  </x:si>
  <x:si>
    <x:t>리와인드</x:t>
  </x:si>
  <x:si>
    <x:t>매직 라이터</x:t>
  </x:si>
  <x:si>
    <x:t>《바다》</x:t>
  </x:si>
  <x:si>
    <x:t>애널라이즈</x:t>
  </x:si>
  <x:si>
    <x:t>캘리브레이션</x:t>
  </x:si>
  <x:si>
    <x:t>트랜스프립션</x:t>
  </x:si>
  <x:si>
    <x:t>스펠 시</x:t>
  </x:si>
  <x:si>
    <x:t>카타르시스</x:t>
  </x:si>
  <x:si>
    <x:t>《분노》</x:t>
  </x:si>
  <x:si>
    <x:t>짐승 X</x:t>
  </x:si>
  <x:si>
    <x:t>커버링 파이어</x:t>
  </x:si>
  <x:si>
    <x:t>배드 럭</x:t>
  </x:si>
  <x:si>
    <x:t>로테이션</x:t>
  </x:si>
  <x:si>
    <x:t>핵심 단어</x:t>
  </x:si>
  <x:si>
    <x:t>나이트 엠블럼</x:t>
  </x:si>
  <x:si>
    <x:t>그림자 인장</x:t>
  </x:si>
  <x:si>
    <x:t>디스크립터</x:t>
  </x:si>
  <x:si>
    <x:t>엘리미네이트</x:t>
  </x:si>
  <x:si>
    <x:t>레플리카</x:t>
  </x:si>
  <x:si>
    <x:t>책의 바다</x:t>
  </x:si>
  <x:si>
    <x:t>트랜스레이션</x:t>
  </x:si>
  <x:si>
    <x:t>트레이드</x:t>
  </x:si>
  <x:si>
    <x:t>레스토레이션</x:t>
  </x:si>
  <x:si>
    <x:t>듀러블 바인딩</x:t>
  </x:si>
  <x:si>
    <x:t>스파이럴</x:t>
  </x:si>
  <x:si>
    <x:t>바운드 볼륨</x:t>
  </x:si>
  <x:si>
    <x:t>인카운터</x:t>
  </x:si>
  <x:si>
    <x:t>서프라이즈</x:t>
  </x:si>
  <x:si>
    <x:t>《우연》</x:t>
  </x:si>
  <x:si>
    <x:t>어둠의 표장</x:t>
  </x:si>
  <x:si>
    <x:t>마술 언어</x:t>
  </x:si>
  <x:si>
    <x:t>짐승 변신</x:t>
  </x:si>
  <x:si>
    <x:t>이레이스</x:t>
  </x:si>
  <x:si>
    <x:t>오거 파워</x:t>
  </x:si>
  <x:si>
    <x:t>트루 워드</x:t>
  </x:si>
  <x:si>
    <x:t>갈고리발톱</x:t>
  </x:si>
  <x:si>
    <x:t>트리뷰트</x:t>
  </x:si>
  <x:si>
    <x:t>리제너레이트</x:t>
  </x:si>
  <x:si>
    <x:t>여기는 청정한 장소이니, 물러가라! 물러가라! 물러가라!</x:t>
  </x:si>
  <x:si>
    <x:t>술자의 힘을 강화하는 원형인 왕국을 소환하여 사역한다.</x:t>
  </x:si>
  <x:si>
    <x:t>상대의 내면에서 마소를 발생시키는 풍요로운 봄의 마술.</x:t>
  </x:si>
  <x:si>
    <x:t>Orgel Sleeps in a Eternal Dream</x:t>
  </x:si>
  <x:si>
    <x:t>{"label": "일시적 마력", "value":</x:t>
  </x:si>
  <x:si>
    <x:t>달콤한 꿀은 가지고 있지 않지만, 잠시만 어울려줘.</x:t>
  </x:si>
  <x:si>
    <x:t>기수와 기마가 함께 하는 모습은 마치 비익조와 같도다.</x:t>
  </x:si>
  <x:si>
    <x:t>연회에 초대 받았으니 손님 또한 치장을 해야 마땅하니.</x:t>
  </x:si>
  <x:si>
    <x:t>충절을 지켜라, 예리한 자여. 나의 목숨이 다할 때까지!</x:t>
  </x:si>
  <x:si>
    <x:t>춤추거라, 숨겨온 마음을 담아. 나에게 승리를 다오!</x:t>
  </x:si>
  <x:si>
    <x:t>기어오라, 속삭이는 자. 탁한 미소는 독과 같으니!</x:t>
  </x:si>
  <x:si>
    <x:t>주위에 망념을 흩뿌리는 원형인 악몽을 소환해서 사역한다.</x:t>
  </x:si>
  <x:si>
    <x:t>날아라, 매여. 우레보다 빠르게. 승리의 함성을 울려라.</x:t>
  </x:si>
  <x:si>
    <x:t>술자의 탈것이 되는 원형인 전차를 소환하여 사역한다.</x:t>
  </x:si>
  <x:si>
    <x:t>고상하고도 천박하며 두려운 자여, 그대를 찬양하노라!</x:t>
  </x:si>
  <x:si>
    <x:t>목표의 상징이 지정특기가 된다. 목표의 레벨만큼 코스트를 소비할 수 있다면 지정특기 판정을 한다. 성공하면 목표와 같은 원형을 소환할 수 있다.</x:t>
  </x:si>
  <x:si>
    <x:t>자기 차례에 사용할 수 있다. 지정특기 판정에 성공하면 목표는 《에로스》로 판정해야 한다. 이 판정에 성공한 캐릭터는 아무거나 마소를 1개 획득한다.</x:t>
  </x:si>
  <x:si>
    <x:t>왕국   레벨4 원형   【블록3】 【부스트2】 【캐스트】 【마나1】
지정특기 판정에 성공하면 「(특기명)의 왕국」을 한 개체 소환할 수 있다.</x:t>
  </x:si>
  <x:si>
    <x:t>마법전 동안 자신의 영역에 대응하는 숫자의 방어 주사위로 공격 주사위를 제거할 때, 그 방어 주사위 하나당 공격 주사위 2개를 제거할 수 있다.</x:t>
  </x:si>
  <x:si>
    <x:t>입회인
자기 앵커의 【운명】이 상승했을 때 사용할 수 있다. 지정특기 판정에 성공하면 자기 영역의 마소 1점과 임의의 마소 1점을 확득할 수 있다.</x:t>
  </x:si>
  <x:si>
    <x:t>자신이 대미지를 입어 【마력】이 감소했을 때 사용할 수 있다. 지정특기 판정에 성공하면 자신이 감소한 【마력】 수치만큼의 대미지를 목표에게 입힌다.</x:t>
  </x:si>
  <x:si>
    <x:t>선택: 습득했을 때/영역
이 캐릭터가 대표를 맡은 마법전에서 이 캐릭터 이외의 나머지는 선택한 영역의 마소가 코스트에 포함된 마법을 사용할 수 없다.</x:t>
  </x:si>
  <x:si>
    <x:t>1회 제한: 세션
마법전에서 자기 차례에 사용할 수 있다. 지정특기 판정에 성공하면 목표를 장면 플레이어로 하는 드라마 장면을 1회 열 수 있다.</x:t>
  </x:si>
  <x:si>
    <x:t>NPC가 발언했을 때 사용할 수 있다. 지정특기 판정에 성공하면 목표의 발언이 거짓인지, 진실인지, 혹은 어느 쪽도 아닌지를 GM에게 들을 수 있다.</x:t>
  </x:si>
  <x:si>
    <x:t>입회인
마법전에서 자신이 입회인일 때, 임의의 타이밍에 사용할 수 있다. 지정특기 판정에 성공하면 목표에게 자신의 마소를 2점까지 건네줄 수 있다.</x:t>
  </x:si>
  <x:si>
    <x:t>누적 불가
자기 차례에 사용할 수 있다. 지정특기 판정에 성공하면 그 세션 동안 목표가 하는 모든 판정에 +1나 -1의 수정을 적용할 수 있다.</x:t>
  </x:si>
  <x:si>
    <x:t>마법전에서 자신의 소환 스텝에 사용할 수 있다. 지정특기 판정에 성공하면 목표를 사역하는 캐릭터는 그 라운드를 종료할 때 【마력】이 1점 감소한다.</x:t>
  </x:si>
  <x:si>
    <x:t>「어둠」 영역의 〈단장〉을 가지고 있다면 사용할 수 있다. 드라마 장면에 사용할 수 있다. 지정특기 판정에 성공하면 목표에게 운명 변전이 발생한다.</x:t>
  </x:si>
  <x:si>
    <x:t>1회 제한: 마법전
마법전에서 자기 차례에 사용할 수 있다. 지정특기 판정에 성공하면 목표가 가진 【진정한 모습】의 효과를 자신이 발휘할 수 있다.</x:t>
  </x:si>
  <x:si>
    <x:t>자신이 주문의 지정특기 판정에서 스페셜을 발생시켰을 때, 거기에 대한 저항판정의 결과가 스페셜이 아닌 한 저항은 실패하며 주문을 무효화할 수 없다.</x:t>
  </x:si>
  <x:si>
    <x:t>누적 불가
마법전에서 자기 차례에 사용할 수 있다. 지정특기 판정에 성공하면 그 마법전 동안 라운드를 종료할 때 【마력】이 1점 회복하게 된다.</x:t>
  </x:si>
  <x:si>
    <x:t>입회인
자신이 입회인이니 마법전에서 아군이 판정에 실패했을 때 사용할 수 있다. 지정특기 판정에 성공하면 목표가 그 판정을 다시 굴리게 할 수 있다.</x:t>
  </x:si>
  <x:si>
    <x:t>마법전에서 자신이 방어 주사위를 공개한 뒤에 사용할 수 있다. 지정특기 판정에 성공하면 자신의 방어 주사위 1개의 눈에 ±1을 적용할 수 있다.</x:t>
  </x:si>
  <x:si>
    <x:t>입회인
누군가가 운명의 힘을 사용해서 부활 판정을 할 때 사용할 수 있다. 지정특기 판정에 성공하면 해당 판정에 +2의 수정을 적용할 수 있다.</x:t>
  </x:si>
  <x:si>
    <x:t>「짐승」 영역에서 무작위로 특기 하나를 선택한다. 그것이 지정특기가 된다. 지정특기 판정에 성공하면 목표를 「(지정특기)의 군단」으로 변화시킨다.</x:t>
  </x:si>
  <x:si>
    <x:t>원형을 원하는 만큼</x:t>
  </x:si>
  <x:si>
    <x:t>별에 비는 소원</x:t>
  </x:si>
  <x:si>
    <x:t>라이트닝 바인드</x:t>
  </x:si>
  <x:si>
    <x:t>디스인티그레이드</x:t>
  </x:si>
  <x:si>
    <x:t>미티어 스트라이크</x:t>
  </x:si>
  <x:si>
    <x:t>구 도서관
철학 서고</x:t>
  </x:si>
  <x:si>
    <x:t>자신의 【마력】 1점</x:t>
  </x:si>
  <x:si>
    <x:t>적절한 산 제물 1명</x:t>
  </x:si>
  <x:si>
    <x:t>생각해본 적조차 없는 욕망의 씨앗을 심는 악마의 속삭임.</x:t>
  </x:si>
  <x:si>
    <x:t>마음의 굴레를 걷어내고 압도적인 욕망을 해방하는 마법.</x:t>
  </x:si>
  <x:si>
    <x:t>배덕에 손을 물들여라. 통곡의 벽은 너무나도 차갑도다.</x:t>
  </x:si>
  <x:si>
    <x:t>마도서 그 자체인 당신에게는 마법의 힘이 미치기 어렵다.</x:t>
  </x:si>
  <x:si>
    <x:t>강렬한 빛을 내서 어둠의 영역에 속한 존재를 불사른다.</x:t>
  </x:si>
  <x:si>
    <x:t>교운이 될 만한 고사를 이야기하여 일을 성공으로 이끈다.</x:t>
  </x:si>
  <x:si>
    <x:t>발동에 필요한 마소를 대신 부담해주는 수행용 마도서.</x:t>
  </x:si>
  <x:si>
    <x:t>나의 눈은 보이지 아니하니. 꿈의 향기를 따라 걸어가리.</x:t>
  </x:si>
  <x:si>
    <x:t>기억을 더듬어 되살린 구상, 휴식의 정원으로 인도하리.</x:t>
  </x:si>
  <x:si>
    <x:t>그대는 나의 칼날. 베어 가르고, 찔러 꿰뚫어 처치하라!</x:t>
  </x:si>
  <x:si>
    <x:t>자신의 원형을 개조하여 특수한 원형을 만들어낼 수 있다.</x:t>
  </x:si>
  <x:si>
    <x:t>마법 지팡이. 영적 방어력을 높여 재액을 물리친다.</x:t>
  </x:si>
  <x:si>
    <x:t>순환하라, 지식이여. 논리를 구동하여 방벽이 되어라!</x:t>
  </x:si>
  <x:si>
    <x:t>사망한 동료의 의식을 주권에 고정하여 조성해 보인다.</x:t>
  </x:si>
  <x:si>
    <x:t>구텐베르크의 눈동자. 그 빛으로 투영된 모습을 드러내리.</x:t>
  </x:si>
  <x:si>
    <x:t>나는 글을 관리하는 자. 책의 성이어야 마땅할지니.</x:t>
  </x:si>
  <x:si>
    <x:t>자신의 생명력을 대가로 동료를 지키는 수호의 방패.</x:t>
  </x:si>
  <x:si>
    <x:t>사용된 마법의 구조를 해독하여 자신의 마도서에 복사한다.</x:t>
  </x:si>
  <x:si>
    <x:t>뉴턴은 미소 지으며, 중력의 수수께끼를 가두었도다.</x:t>
  </x:si>
  <x:si>
    <x:t>고양이는 웃는다. 슈뢰딩거의 비밀, 여기에 있도다.</x:t>
  </x:si>
  <x:si>
    <x:t>인과를 어지럽혀 본래 일어나지 못했을 가능성을 발견한다.</x:t>
  </x:si>
  <x:si>
    <x:t>스승께서 가라사대 「너는 운명을 찾아가는 자로다.」</x:t>
  </x:si>
  <x:si>
    <x:t>당신의 주위를 떠도는 행운의 기척. 인과는 당신 편이다.</x:t>
  </x:si>
  <x:si>
    <x:t>순간적으로 근력을 증강시켜 괴물같은 힘을 발휘한다.</x:t>
  </x:si>
  <x:si>
    <x:t>저주가 있으리! 아둔한 당나귀에게 구더기가 끓으리라!</x:t>
  </x:si>
  <x:si>
    <x:t>박수갈채, 괴물원(프릭스)! 대가는 그대의 피와 살로!</x:t>
  </x:si>
  <x:si>
    <x:t>부서지는 닻</x:t>
  </x:si>
  <x:si>
    <x:t>스노우 잡</x:t>
  </x:si>
  <x:si>
    <x:t>덮어쓰기</x:t>
  </x:si>
  <x:si>
    <x:t>미라스무스</x:t>
  </x:si>
  <x:si>
    <x:t>이스케이프</x:t>
  </x:si>
  <x:si>
    <x:t>사이클로피디어</x:t>
  </x:si>
  <x:si>
    <x:t>요마 가죽</x:t>
  </x:si>
  <x:si>
    <x:t>서검 소환</x:t>
  </x:si>
  <x:si>
    <x:t>사탕발림</x:t>
  </x:si>
  <x:si>
    <x:t>노스페라투</x:t>
  </x:si>
  <x:si>
    <x:t>백화사전</x:t>
  </x:si>
  <x:si>
    <x:t>어시멀레이드</x:t>
  </x:si>
  <x:si>
    <x:t>회신 소환</x:t>
  </x:si>
  <x:si>
    <x:t>라이브리사이드</x:t>
  </x:si>
  <x:si>
    <x:t>플레이머</x:t>
  </x:si>
  <x:si>
    <x:t>성령 소환</x:t>
  </x:si>
  <x:si>
    <x:t>글로서렐리아</x:t>
  </x:si>
  <x:si>
    <x:t>오버라이트</x:t>
  </x:si>
  <x:si>
    <x:t>책의 그림자</x:t>
  </x:si>
  <x:si>
    <x:t>엑스터시</x:t>
  </x:si>
  <x:si>
    <x:t>이스파이얼</x:t>
  </x:si>
  <x:si>
    <x:t>광기의 생명</x:t>
  </x:si>
  <x:si>
    <x:t>그레이브 마커</x:t>
  </x:si>
  <x:si>
    <x:t>그랑기뇰</x:t>
  </x:si>
  <x:si>
    <x:t>검은 책</x:t>
  </x:si>
  <x:si>
    <x:t>화염의 몸</x:t>
  </x:si>
  <x:si>
    <x:t>클리비저</x:t>
  </x:si>
  <x:si>
    <x:t>이질적인 언어</x:t>
  </x:si>
  <x:si>
    <x:t>마술 가시</x:t>
  </x:si>
  <x:si>
    <x:t>하드커버</x:t>
  </x:si>
  <x:si>
    <x:t>액시던트</x:t>
  </x:si>
  <x:si>
    <x:t>스펠 재머</x:t>
  </x:si>
  <x:si>
    <x:t>플레이그</x:t>
  </x:si>
  <x:si>
    <x:t>커스터마이즈</x:t>
  </x:si>
  <x:si>
    <x:t>스러스트</x:t>
  </x:si>
  <x:si>
    <x:t>오블리비언</x:t>
  </x:si>
  <x:si>
    <x:t>린포스먼트</x:t>
  </x:si>
  <x:si>
    <x:t>아포칼립스</x:t>
  </x:si>
  <x:si>
    <x:t>액타이프</x:t>
  </x:si>
  <x:si>
    <x:t>영적 질병</x:t>
  </x:si>
  <x:si>
    <x:t>《눈물》</x:t>
  </x:si>
  <x:si>
    <x:t>리설 서클</x:t>
  </x:si>
  <x:si>
    <x:t>리인카네이션</x:t>
  </x:si>
  <x:si>
    <x:t>그래피티</x:t>
  </x:si>
  <x:si>
    <x:t>주문 방해</x:t>
  </x:si>
  <x:si>
    <x:t>커버드 바인딩</x:t>
  </x:si>
  <x:si>
    <x:t>소울 바인드</x:t>
  </x:si>
  <x:si>
    <x:t>영혼 속박</x:t>
  </x:si>
  <x:si>
    <x:t>호스터지</x:t>
  </x:si>
  <x:si>
    <x:t>퀵 샌드</x:t>
  </x:si>
  <x:si>
    <x:t>언리더블</x:t>
  </x:si>
  <x:si>
    <x:t>디자이어</x:t>
  </x:si>
  <x:si>
    <x:t>비밀 열쇠</x:t>
  </x:si>
  <x:si>
    <x:t>마법 거울</x:t>
  </x:si>
  <x:si>
    <x:t>서플라이</x:t>
  </x:si>
  <x:si>
    <x:t>자신의 앵커 1명</x:t>
  </x:si>
  <x:si>
    <x:t>적의 대표 1명</x:t>
  </x:si>
  <x:si>
    <x:t>블러드 코스모스</x:t>
  </x:si>
  <x:si>
    <x:t>찰나! 접합! 섭리!</x:t>
  </x:si>
  <x:si>
    <x:t>익스플로전 박스</x:t>
  </x:si>
  <x:si>
    <x:t>마법 사용자 1명</x:t>
  </x:si>
  <x:si>
    <x:t>아토믹 블래스트</x:t>
  </x:si>
  <x:si>
    <x:t>미스플레이스드 페이지</x:t>
  </x:si>
  <x:si>
    <x:t>포스트 스크립트</x:t>
  </x:si>
  <x:si>
    <x:t xml:space="preserve"> </x:t>
  </x:si>
  <x:si>
    <x:t xml:space="preserve">　</x:t>
  </x:si>
  <x:si>
    <x:t>외전</x:t>
  </x:si>
  <x:si>
    <x:t>성별</x:t>
  </x:si>
  <x:si>
    <x:t>여성</x:t>
  </x:si>
  <x:si>
    <x:t>연령</x:t>
  </x:si>
  <x:si>
    <x:t>"}}</x:t>
  </x:si>
  <x:si>
    <x:t>황금</x:t>
  </x:si>
  <x:si>
    <x:t>?</x:t>
  </x:si>
  <x:si>
    <x:t>이야기</x:t>
  </x:si>
  <x:si>
    <x:t>짐승</x:t>
  </x:si>
  <x:si>
    <x:t>심연</x:t>
  </x:si>
  <x:si>
    <x:t>대지</x:t>
  </x:si>
  <x:si>
    <x:t>벌레</x:t>
  </x:si>
  <x:si>
    <x:t>{</x:t>
  </x:si>
  <x:si>
    <x:t>[</x:t>
  </x:si>
  <x:si>
    <x:t>효과</x:t>
  </x:si>
  <x:si>
    <x:t>마력</x:t>
  </x:si>
  <x:si>
    <x:t>살</x:t>
  </x:si>
  <x:si>
    <x:t>별</x:t>
  </x:si>
  <x:si>
    <x:t>신조</x:t>
  </x:si>
  <x:si>
    <x:t>}</x:t>
  </x:si>
  <x:si>
    <x:t>무소속</x:t>
  </x:si>
  <x:si>
    <x:t>,</x:t>
  </x:si>
  <x:si>
    <x:t>공적점</x:t>
  </x:si>
  <x:si>
    <x:t>"</x:t>
  </x:si>
  <x:si>
    <x:t>마화</x:t>
  </x:si>
  <x:si>
    <x:t>●</x:t>
  </x:si>
  <x:si>
    <x:t>어둠</x:t>
  </x:si>
  <x:si>
    <x:t>],</x:t>
  </x:si>
  <x:si>
    <x:t>힘</x:t>
  </x:si>
  <x:si>
    <x:t>|</x:t>
  </x:si>
  <x:si>
    <x:t>},</x:t>
  </x:si>
  <x:si>
    <x:t>꿈</x:t>
  </x:si>
  <x:si>
    <x:t>조건</x:t>
  </x:si>
  <x:si>
    <x:t>노래</x:t>
  </x:si>
  <x:si>
    <x:t>중력</x:t>
  </x:si>
  <x:si>
    <x:t>추억</x:t>
  </x:si>
  <x:si>
    <x:t>숲</x:t>
  </x:si>
  <x:si>
    <x:t>정적</x:t>
  </x:si>
  <x:si>
    <x:t>선율</x:t>
  </x:si>
  <x:si>
    <x:t>부패</x:t>
  </x:si>
  <x:si>
    <x:t>흐름</x:t>
  </x:si>
  <x:si>
    <x:t>방황</x:t>
  </x:si>
  <x:si>
    <x:t>미소</x:t>
  </x:si>
  <x:si>
    <x:t>비늘</x:t>
  </x:si>
  <x:si>
    <x:t>길</x:t>
  </x:si>
  <x:si>
    <x:t>불안</x:t>
  </x:si>
  <x:si>
    <x:t>혼돈</x:t>
  </x:si>
  <x:si>
    <x:t>나태</x:t>
  </x:si>
  <x:si>
    <x:t>배신</x:t>
  </x:si>
  <x:si>
    <x:t>바람</x:t>
  </x:si>
  <x:si>
    <x:t>자유</x:t>
  </x:si>
  <x:si>
    <x:t>마음</x:t>
  </x:si>
  <x:si>
    <x:t>우연</x:t>
  </x:si>
  <x:si>
    <x:t>잠</x:t>
  </x:si>
  <x:si>
    <x:t>왜곡</x:t>
  </x:si>
  <x:si>
    <x:t>비</x:t>
  </x:si>
  <x:si>
    <x:t>이빨</x:t>
  </x:si>
  <x:si>
    <x:t>파문</x:t>
  </x:si>
  <x:si>
    <x:t>충격</x:t>
  </x:si>
  <x:si>
    <x:t>승리</x:t>
  </x:si>
  <x:si>
    <x:t>환각</x:t>
  </x:si>
  <x:si>
    <x:t>물</x:t>
  </x:si>
  <x:si>
    <x:t>꽃</x:t>
  </x:si>
  <x:si>
    <x:t>이별</x:t>
  </x:si>
  <x:si>
    <x:t>거짓</x:t>
  </x:si>
  <x:si>
    <x:t>피</x:t>
  </x:si>
  <x:si>
    <x:t>눈물</x:t>
  </x:si>
  <x:si>
    <x:t>바다</x:t>
  </x:si>
  <x:si>
    <x:t>우레</x:t>
  </x:si>
  <x:si>
    <x:t>절망</x:t>
  </x:si>
  <x:si>
    <x:t>사랑</x:t>
  </x:si>
  <x:si>
    <x:t>분노</x:t>
  </x:si>
  <x:si>
    <x:t>희망</x:t>
  </x:si>
  <x:si>
    <x:t>날개</x:t>
  </x:si>
  <x:si>
    <x:t>광기</x:t>
  </x:si>
  <x:si>
    <x:t>에로스</x:t>
  </x:si>
  <x:si>
    <x:t>정열</x:t>
  </x:si>
  <x:si>
    <x:t>죽음</x:t>
  </x:si>
  <x:si>
    <x:t>미래</x:t>
  </x:si>
  <x:si>
    <x:t>영역</x:t>
  </x:si>
  <x:si>
    <x:t>천공</x:t>
  </x:si>
  <x:si>
    <x:t>헌신</x:t>
  </x:si>
  <x:si>
    <x:t>관계</x:t>
  </x:si>
  <x:si>
    <x:t>목표치</x:t>
  </x:si>
  <x:si>
    <x:t>외침</x:t>
  </x:si>
  <x:si>
    <x:t>불</x:t>
  </x:si>
  <x:si>
    <x:t>운명</x:t>
  </x:si>
  <x:si>
    <x:t>설정</x:t>
  </x:si>
  <x:si>
    <x:t>불행</x:t>
  </x:si>
  <x:si>
    <x:t>태양</x:t>
  </x:si>
  <x:si>
    <x:t>시간</x:t>
  </x:si>
  <x:si>
    <x:t>바보</x:t>
  </x:si>
  <x:si>
    <x:t>원환</x:t>
  </x:si>
  <x:si>
    <x:t>악의</x:t>
  </x:si>
  <x:si>
    <x:t>이계</x:t>
  </x:si>
  <x:si>
    <x:t>속성</x:t>
  </x:si>
  <x:si>
    <x:t>폭풍</x:t>
  </x:si>
  <x:si>
    <x:t>기도</x:t>
  </x:si>
  <x:si>
    <x:t>빛</x:t>
  </x:si>
  <x:si>
    <x:t>치유</x:t>
  </x:si>
  <x:si>
    <x:t>"},</x:t>
  </x:si>
  <x:si>
    <x:t>없음</x:t>
  </x:si>
  <x:si>
    <x:t>라이아</x:t>
  </x:si>
  <x:si>
    <x:t>날짜</x:t>
  </x:si>
  <x:si>
    <x:t>마법</x:t>
  </x:si>
  <x:si>
    <x:t>흥미</x:t>
  </x:si>
  <x:si>
    <x:t>코스트</x:t>
  </x:si>
  <x:si>
    <x:t>PL</x:t>
  </x:si>
  <x:si>
    <x:t>타입</x:t>
  </x:si>
  <x:si>
    <x:t>주구</x:t>
  </x:si>
  <x:si>
    <x:t>소환</x:t>
  </x:si>
  <x:si>
    <x:t>목표</x:t>
  </x:si>
  <x:si>
    <x:t xml:space="preserve"> 　</x:t>
  </x:si>
  <x:si>
    <x:t>역할</x:t>
  </x:si>
  <x:si>
    <x:t>장서</x:t>
  </x:si>
  <x:si>
    <x:t>메모</x:t>
  </x:si>
  <x:si>
    <x:t>",</x:t>
  </x:si>
  <x:si>
    <x:t>무용</x:t>
  </x:si>
  <x:si>
    <x:t>의무</x:t>
  </x:si>
  <x:si>
    <x:t>계제</x:t>
  </x:si>
  <x:si>
    <x:t>"}</x:t>
  </x:si>
  <x:si>
    <x:t>루비</x:t>
  </x:si>
  <x:si>
    <x:t>장서명</x:t>
  </x:si>
  <x:si>
    <x:t>콜링</x:t>
  </x:si>
  <x:si>
    <x:t>회복</x:t>
  </x:si>
  <x:si>
    <x:t>가변</x:t>
  </x:si>
  <x:si>
    <x:t>요화</x:t>
  </x:si>
  <x:si>
    <x:t>]}}</x:t>
  </x:si>
  <x:si>
    <x:t>차지</x:t>
  </x:si>
  <x:si>
    <x:t>개요</x:t>
  </x:si>
  <x:si>
    <x:t>특기</x:t>
  </x:si>
  <x:si>
    <x:t>특약</x:t>
  </x:si>
  <x:si>
    <x:t>답례</x:t>
  </x:si>
  <x:si>
    <x:t>리벤지</x:t>
  </x:si>
  <x:si>
    <x:t>은막</x:t>
  </x:si>
  <x:si>
    <x:t>별 1</x:t>
  </x:si>
  <x:si>
    <x:t>별 3</x:t>
  </x:si>
  <x:si>
    <x:t>공희</x:t>
  </x:si>
  <x:si>
    <x:t>전우</x:t>
  </x:si>
  <x:si>
    <x:t>대멸</x:t>
  </x:si>
  <x:si>
    <x:t>출제</x:t>
  </x:si>
  <x:si>
    <x:t>회귀</x:t>
  </x:si>
  <x:si>
    <x:t>꿈 2</x:t>
  </x:si>
  <x:si>
    <x:t>강등</x:t>
  </x:si>
  <x:si>
    <x:t>영기</x:t>
  </x:si>
  <x:si>
    <x:t>주문</x:t>
  </x:si>
  <x:si>
    <x:t>퇴거</x:t>
  </x:si>
  <x:si>
    <x:t>고립</x:t>
  </x:si>
  <x:si>
    <x:t>스크린</x:t>
  </x:si>
  <x:si>
    <x:t>퀴즈</x:t>
  </x:si>
  <x:si>
    <x:t>회오</x:t>
  </x:si>
  <x:si>
    <x:t>레이드</x:t>
  </x:si>
  <x:si>
    <x:t>힘 2</x:t>
  </x:si>
  <x:si>
    <x:t>흑풍</x:t>
  </x:si>
  <x:si>
    <x:t>에너지</x:t>
  </x:si>
  <x:si>
    <x:t>자신</x:t>
  </x:si>
  <x:si>
    <x:t>전 1</x:t>
  </x:si>
  <x:si>
    <x:t>디모션</x:t>
  </x:si>
  <x:si>
    <x:t>제령</x:t>
  </x:si>
  <x:si>
    <x:t>《길》</x:t>
  </x:si>
  <x:si>
    <x:t>습득</x:t>
  </x:si>
  <x:si>
    <x:t>성원</x:t>
  </x:si>
  <x:si>
    <x:t>힘 1</x:t>
  </x:si>
  <x:si>
    <x:t>급습</x:t>
  </x:si>
  <x:si>
    <x:t>복제</x:t>
  </x:si>
  <x:si>
    <x:t>성장</x:t>
  </x:si>
  <x:si>
    <x:t>카피</x:t>
  </x:si>
  <x:si>
    <x:t>시편</x:t>
  </x:si>
  <x:si>
    <x:t>스파크</x:t>
  </x:si>
  <x:si>
    <x:t>게으름</x:t>
  </x:si>
  <x:si>
    <x:t>꿈 X</x:t>
  </x:si>
  <x:si>
    <x:t>연결</x:t>
  </x:si>
  <x:si>
    <x:t>단일</x:t>
  </x:si>
  <x:si>
    <x:t>역전</x:t>
  </x:si>
  <x:si>
    <x:t>분해</x:t>
  </x:si>
  <x:si>
    <x:t>검무</x:t>
  </x:si>
  <x:si>
    <x:t>고검</x:t>
  </x:si>
  <x:si>
    <x:t>꿈 1</x:t>
  </x:si>
  <x:si>
    <x:t>반란</x:t>
  </x:si>
  <x:si>
    <x:t>삼</x:t>
  </x:si>
  <x:si>
    <x:t>스킵</x:t>
  </x:si>
  <x:si>
    <x:t>복음</x:t>
  </x:si>
  <x:si>
    <x:t>룬</x:t>
  </x:si>
  <x:si>
    <x:t>링크</x:t>
  </x:si>
  <x:si>
    <x:t>장비</x:t>
  </x:si>
  <x:si>
    <x:t>소취</x:t>
  </x:si>
  <x:si>
    <x:t>불꽃</x:t>
  </x:si>
  <x:si>
    <x:t>리버스</x:t>
  </x:si>
  <x:si>
    <x:t>창화</x:t>
  </x:si>
  <x:si>
    <x:t>습합</x:t>
  </x:si>
  <x:si>
    <x:t>기문</x:t>
  </x:si>
  <x:si>
    <x:t>버라지</x:t>
  </x:si>
  <x:si>
    <x:t>천은</x:t>
  </x:si>
  <x:si>
    <x:t>탄막</x:t>
  </x:si>
  <x:si>
    <x:t>리모스</x:t>
  </x:si>
  <x:si>
    <x:t>코러스</x:t>
  </x:si>
  <x:si>
    <x:t>동조</x:t>
  </x:si>
  <x:si>
    <x:t>학원</x:t>
  </x:si>
  <x:si>
    <x:t>재도전</x:t>
  </x:si>
  <x:si>
    <x:t>체인지</x:t>
  </x:si>
  <x:si>
    <x:t>플램</x:t>
  </x:si>
  <x:si>
    <x:t>오규리</x:t>
  </x:si>
  <x:si>
    <x:t>패치</x:t>
  </x:si>
  <x:si>
    <x:t>반사</x:t>
  </x:si>
  <x:si>
    <x:t>천애</x:t>
  </x:si>
  <x:si>
    <x:t>보수</x:t>
  </x:si>
  <x:si>
    <x:t>워페어</x:t>
  </x:si>
  <x:si>
    <x:t>엽귀</x:t>
  </x:si>
  <x:si>
    <x:t>스캔</x:t>
  </x:si>
  <x:si>
    <x:t>영사</x:t>
  </x:si>
  <x:si>
    <x:t>동요</x:t>
  </x:si>
  <x:si>
    <x:t>별 2</x:t>
  </x:si>
  <x:si>
    <x:t>전 X</x:t>
  </x:si>
  <x:si>
    <x:t>교대</x:t>
  </x:si>
  <x:si>
    <x:t>메딕</x:t>
  </x:si>
  <x:si>
    <x:t>분교</x:t>
  </x:si>
  <x:si>
    <x:t>서포트</x:t>
  </x:si>
  <x:si>
    <x:t>활성</x:t>
  </x:si>
  <x:si>
    <x:t>캐논</x:t>
  </x:si>
  <x:si>
    <x:t>구호</x:t>
  </x:si>
  <x:si>
    <x:t>주술포</x:t>
  </x:si>
  <x:si>
    <x:t>지원</x:t>
  </x:si>
  <x:si>
    <x:t>교가</x:t>
  </x:si>
  <x:si>
    <x:t>전 2</x:t>
  </x:si>
  <x:si>
    <x:t>점복</x:t>
  </x:si>
  <x:si>
    <x:t>복수</x:t>
  </x:si>
  <x:si>
    <x:t>벤데터</x:t>
  </x:si>
  <x:si>
    <x:t>원탁</x:t>
  </x:si>
  <x:si>
    <x:t>아난다</x:t>
  </x:si>
  <x:si>
    <x:t>《살》</x:t>
  </x:si>
  <x:si>
    <x:t>방벽</x:t>
  </x:si>
  <x:si>
    <x:t>보험</x:t>
  </x:si>
  <x:si>
    <x:t>《비》</x:t>
  </x:si>
  <x:si>
    <x:t>금서</x:t>
  </x:si>
  <x:si>
    <x:t>환희</x:t>
  </x:si>
  <x:si>
    <x:t>협정</x:t>
  </x:si>
  <x:si>
    <x:t>용권</x:t>
  </x:si>
  <x:si>
    <x:t>스웜</x:t>
  </x:si>
  <x:si>
    <x:t>문호</x:t>
  </x:si>
  <x:si>
    <x:t>《숲》</x:t>
  </x:si>
  <x:si>
    <x:t>오염</x:t>
  </x:si>
  <x:si>
    <x:t>《빛》</x:t>
  </x:si>
  <x:si>
    <x:t>헤지</x:t>
  </x:si>
  <x:si>
    <x:t>배니시</x:t>
  </x:si>
  <x:si>
    <x:t>폴루션</x:t>
  </x:si>
  <x:si>
    <x:t>채취</x:t>
  </x:si>
  <x:si>
    <x:t>《꽃》</x:t>
  </x:si>
  <x:si>
    <x:t>샘플링</x:t>
  </x:si>
  <x:si>
    <x:t>책꽂이</x:t>
  </x:si>
  <x:si>
    <x:t>별 X</x:t>
  </x:si>
  <x:si>
    <x:t>셀프</x:t>
  </x:si>
  <x:si>
    <x:t>변이</x:t>
  </x:si>
  <x:si>
    <x:t>트러블</x:t>
  </x:si>
  <x:si>
    <x:t>침묵</x:t>
  </x:si>
  <x:si>
    <x:t>비행</x:t>
  </x:si>
  <x:si>
    <x:t>플라이</x:t>
  </x:si>
  <x:si>
    <x:t>아방궁</x:t>
  </x:si>
  <x:si>
    <x:t>월</x:t>
  </x:si>
  <x:si>
    <x:t>환송</x:t>
  </x:si>
  <x:si>
    <x:t>실드</x:t>
  </x:si>
  <x:si>
    <x:t>암습</x:t>
  </x:si>
  <x:si>
    <x:t>헝거</x:t>
  </x:si>
  <x:si>
    <x:t>마탄</x:t>
  </x:si>
  <x:si>
    <x:t>금구</x:t>
  </x:si>
  <x:si>
    <x:t>조류</x:t>
  </x:si>
  <x:si>
    <x:t>2개체</x:t>
  </x:si>
  <x:si>
    <x:t>가책</x:t>
  </x:si>
  <x:si>
    <x:t>화염구</x:t>
  </x:si>
  <x:si>
    <x:t>힘 4</x:t>
  </x:si>
  <x:si>
    <x:t>디텍션</x:t>
  </x:si>
  <x:si>
    <x:t>난장</x:t>
  </x:si>
  <x:si>
    <x:t>핵격</x:t>
  </x:si>
  <x:si>
    <x:t>바이트</x:t>
  </x:si>
  <x:si>
    <x:t>타이드</x:t>
  </x:si>
  <x:si>
    <x:t>해방</x:t>
  </x:si>
  <x:si>
    <x:t>분쟁</x:t>
  </x:si>
  <x:si>
    <x:t>브로울</x:t>
  </x:si>
  <x:si>
    <x:t>포저리</x:t>
  </x:si>
  <x:si>
    <x:t>폭격</x:t>
  </x:si>
  <x:si>
    <x:t>위서</x:t>
  </x:si>
  <x:si>
    <x:t>플로우</x:t>
  </x:si>
  <x:si>
    <x:t>《불》</x:t>
  </x:si>
  <x:si>
    <x:t>교상</x:t>
  </x:si>
  <x:si>
    <x:t>탈출</x:t>
  </x:si>
  <x:si>
    <x:t>공복</x:t>
  </x:si>
  <x:si>
    <x:t>스케일</x:t>
  </x:si>
  <x:si>
    <x:t>퓨전</x:t>
  </x:si>
  <x:si>
    <x:t>간파</x:t>
  </x:si>
  <x:si>
    <x:t>패권</x:t>
  </x:si>
  <x:si>
    <x:t>용린</x:t>
  </x:si>
  <x:si>
    <x:t>변천</x:t>
  </x:si>
  <x:si>
    <x:t>토먼트</x:t>
  </x:si>
  <x:si>
    <x:t>마염</x:t>
  </x:si>
  <x:si>
    <x:t>이상향</x:t>
  </x:si>
  <x:si>
    <x:t>분서관</x:t>
  </x:si>
  <x:si>
    <x:t>추신</x:t>
  </x:si>
  <x:si>
    <x:t>힘 X</x:t>
  </x:si>
  <x:si>
    <x:t>구가</x:t>
  </x:si>
  <x:si>
    <x:t>날조</x:t>
  </x:si>
  <x:si>
    <x:t>킨들</x:t>
  </x:si>
  <x:si>
    <x:t>생존</x:t>
  </x:si>
  <x:si>
    <x:t>독파</x:t>
  </x:si>
  <x:si>
    <x:t>전가</x:t>
  </x:si>
  <x:si>
    <x:t>축복</x:t>
  </x:si>
  <x:si>
    <x:t>힐</x:t>
  </x:si>
  <x:si>
    <x:t>행복</x:t>
  </x:si>
  <x:si>
    <x:t>뇌격</x:t>
  </x:si>
  <x:si>
    <x:t>송별</x:t>
  </x:si>
  <x:si>
    <x:t>보복</x:t>
  </x:si>
  <x:si>
    <x:t>연서</x:t>
  </x:si>
  <x:si>
    <x:t>향연</x:t>
  </x:si>
  <x:si>
    <x:t>페어웰</x:t>
  </x:si>
  <x:si>
    <x:t>성냥</x:t>
  </x:si>
  <x:si>
    <x:t>매치</x:t>
  </x:si>
  <x:si>
    <x:t>환영</x:t>
  </x:si>
  <x:si>
    <x:t>퍼스트</x:t>
  </x:si>
  <x:si>
    <x:t>3개체</x:t>
  </x:si>
  <x:si>
    <x:t>해피</x:t>
  </x:si>
  <x:si>
    <x:t>일루전</x:t>
  </x:si>
  <x:si>
    <x:t>슬립</x:t>
  </x:si>
  <x:si>
    <x:t>《잠》</x:t>
  </x:si>
  <x:si>
    <x:t>미끼</x:t>
  </x:si>
  <x:si>
    <x:t>베이트</x:t>
  </x:si>
  <x:si>
    <x:t>박리</x:t>
  </x:si>
  <x:si>
    <x:t>현혹</x:t>
  </x:si>
  <x:si>
    <x:t>특등석</x:t>
  </x:si>
  <x:si>
    <x:t>북마크</x:t>
  </x:si>
  <x:si>
    <x:t>메이헴</x:t>
  </x:si>
  <x:si>
    <x:t>흡혈귀</x:t>
  </x:si>
  <x:si>
    <x:t>혈계</x:t>
  </x:si>
  <x:si>
    <x:t>책갈피</x:t>
  </x:si>
  <x:si>
    <x:t>입맞춤</x:t>
  </x:si>
  <x:si>
    <x:t>포이즌</x:t>
  </x:si>
  <x:si>
    <x:t>정체</x:t>
  </x:si>
  <x:si>
    <x:t>그리지</x:t>
  </x:si>
  <x:si>
    <x:t>용종</x:t>
  </x:si>
  <x:si>
    <x:t>《피》</x:t>
  </x:si>
  <x:si>
    <x:t>꿈 3</x:t>
  </x:si>
  <x:si>
    <x:t>혼란</x:t>
  </x:si>
  <x:si>
    <x:t>복선</x:t>
  </x:si>
  <x:si>
    <x:t>소란</x:t>
  </x:si>
  <x:si>
    <x:t>스토커</x:t>
  </x:si>
  <x:si>
    <x:t>키스</x:t>
  </x:si>
  <x:si>
    <x:t>미궁</x:t>
  </x:si>
  <x:si>
    <x:t>컨퓨전</x:t>
  </x:si>
  <x:si>
    <x:t>주독</x:t>
  </x:si>
  <x:si>
    <x:t>원념</x:t>
  </x:si>
  <x:si>
    <x:t>용경</x:t>
  </x:si>
  <x:si>
    <x:t>여자</x:t>
  </x:si>
  <x:si>
    <x:t>탄원</x:t>
  </x:si>
  <x:si>
    <x:t>세이크</x:t>
  </x:si>
  <x:si>
    <x:t>팻 롤</x:t>
  </x:si>
  <x:si>
    <x:t>걸</x:t>
  </x:si>
  <x:si>
    <x:t>회상</x:t>
  </x:si>
  <x:si>
    <x:t>촉매</x:t>
  </x:si>
  <x:si>
    <x:t>대지방</x:t>
  </x:si>
  <x:si>
    <x:t>실추</x:t>
  </x:si>
  <x:si>
    <x:t>재보</x:t>
  </x:si>
  <x:si>
    <x:t>웰스</x:t>
  </x:si>
  <x:si>
    <x:t>영약</x:t>
  </x:si>
  <x:si>
    <x:t>깜짝</x:t>
  </x:si>
  <x:si>
    <x:t>각성</x:t>
  </x:si>
  <x:si>
    <x:t>뿔피리</x:t>
  </x:si>
  <x:si>
    <x:t>만화경</x:t>
  </x:si>
  <x:si>
    <x:t>샌드맨</x:t>
  </x:si>
  <x:si>
    <x:t>토지신</x:t>
  </x:si>
  <x:si>
    <x:t>패널티</x:t>
  </x:si>
  <x:si>
    <x:t>악마</x:t>
  </x:si>
  <x:si>
    <x:t>세력권</x:t>
  </x:si>
  <x:si>
    <x:t>칠검</x:t>
  </x:si>
  <x:si>
    <x:t>탈것</x:t>
  </x:si>
  <x:si>
    <x:t>이웃</x:t>
  </x:si>
  <x:si>
    <x:t>라이드</x:t>
  </x:si>
  <x:si>
    <x:t>가호</x:t>
  </x:si>
  <x:si>
    <x:t>혼</x:t>
  </x:si>
  <x:si>
    <x:t>환뇌</x:t>
  </x:si>
  <x:si>
    <x:t>엘릭서</x:t>
  </x:si>
  <x:si>
    <x:t>역린</x:t>
  </x:si>
  <x:si>
    <x:t>디스펠</x:t>
  </x:si>
  <x:si>
    <x:t>소몽</x:t>
  </x:si>
  <x:si>
    <x:t>입멸</x:t>
  </x:si>
  <x:si>
    <x:t>힘 3</x:t>
  </x:si>
  <x:si>
    <x:t>요정</x:t>
  </x:si>
  <x:si>
    <x:t>몽마</x:t>
  </x:si>
  <x:si>
    <x:t>수확</x:t>
  </x:si>
  <x:si>
    <x:t>황금률</x:t>
  </x:si>
  <x:si>
    <x:t>재앙</x:t>
  </x:si>
  <x:si>
    <x:t>데스</x:t>
  </x:si>
  <x:si>
    <x:t>크라이</x:t>
  </x:si>
  <x:si>
    <x:t>진화</x:t>
  </x:si>
  <x:si>
    <x:t>사서</x:t>
  </x:si>
  <x:si>
    <x:t>위장</x:t>
  </x:si>
  <x:si>
    <x:t>서경</x:t>
  </x:si>
  <x:si>
    <x:t>폭령</x:t>
  </x:si>
  <x:si>
    <x:t>대출</x:t>
  </x:si>
  <x:si>
    <x:t>쌍검</x:t>
  </x:si>
  <x:si>
    <x:t>날개옷</x:t>
  </x:si>
  <x:si>
    <x:t>유실</x:t>
  </x:si>
  <x:si>
    <x:t>강인</x:t>
  </x:si>
  <x:si>
    <x:t>연쇄</x:t>
  </x:si>
  <x:si>
    <x:t>혜성</x:t>
  </x:si>
  <x:si>
    <x:t>괴완</x:t>
  </x:si>
  <x:si>
    <x:t>별 6</x:t>
  </x:si>
  <x:si>
    <x:t>창뢰</x:t>
  </x:si>
  <x:si>
    <x:t>꿈 4</x:t>
  </x:si>
  <x:si>
    <x:t>바우</x:t>
  </x:si>
  <x:si>
    <x:t>용참</x:t>
  </x:si>
  <x:si>
    <x:t>쾌유</x:t>
  </x:si>
  <x:si>
    <x:t>석일</x:t>
  </x:si>
  <x:si>
    <x:t>별 5</x:t>
  </x:si>
  <x:si>
    <x:t>영안</x:t>
  </x:si>
  <x:si>
    <x:t>압창</x:t>
  </x:si>
  <x:si>
    <x:t>레코닝</x:t>
  </x:si>
  <x:si>
    <x:t>카운터</x:t>
  </x:si>
  <x:si>
    <x:t>서형</x:t>
  </x:si>
  <x:si>
    <x:t>힘 6</x:t>
  </x:si>
  <x:si>
    <x:t>성궤</x:t>
  </x:si>
  <x:si>
    <x:t>아크</x:t>
  </x:si>
  <x:si>
    <x:t>탐욕</x:t>
  </x:si>
  <x:si>
    <x:t>그리드</x:t>
  </x:si>
  <x:si>
    <x:t>중압</x:t>
  </x:si>
  <x:si>
    <x:t>기요틴</x:t>
  </x:si>
  <x:si>
    <x:t>나선</x:t>
  </x:si>
  <x:si>
    <x:t>그룸</x:t>
  </x:si>
  <x:si>
    <x:t>도태</x:t>
  </x:si>
  <x:si>
    <x:t>천광</x:t>
  </x:si>
  <x:si>
    <x:t>섬멸</x:t>
  </x:si>
  <x:si>
    <x:t>서공</x:t>
  </x:si>
  <x:si>
    <x:t>팔라듐</x:t>
  </x:si>
  <x:si>
    <x:t>셀렉션</x:t>
  </x:si>
  <x:si>
    <x:t>강화</x:t>
  </x:si>
  <x:si>
    <x:t>우주란</x:t>
  </x:si>
  <x:si>
    <x:t>검열</x:t>
  </x:si>
  <x:si>
    <x:t>검색</x:t>
  </x:si>
  <x:si>
    <x:t>순환</x:t>
  </x:si>
  <x:si>
    <x:t>랜딩</x:t>
  </x:si>
  <x:si>
    <x:t>리뷰</x:t>
  </x:si>
  <x:si>
    <x:t>분석</x:t>
  </x:si>
  <x:si>
    <x:t>잔향</x:t>
  </x:si>
  <x:si>
    <x:t>무명</x:t>
  </x:si>
  <x:si>
    <x:t>인챈트</x:t>
  </x:si>
  <x:si>
    <x:t>완드</x:t>
  </x:si>
  <x:si>
    <x:t>수호력</x:t>
  </x:si>
  <x:si>
    <x:t>재단</x:t>
  </x:si>
  <x:si>
    <x:t>서치</x:t>
  </x:si>
  <x:si>
    <x:t>리버브</x:t>
  </x:si>
  <x:si>
    <x:t>영장</x:t>
  </x:si>
  <x:si>
    <x:t>리딩</x:t>
  </x:si>
  <x:si>
    <x:t>사본</x:t>
  </x:si>
  <x:si>
    <x:t>교정</x:t>
  </x:si>
  <x:si>
    <x:t>교역</x:t>
  </x:si>
  <x:si>
    <x:t>독서</x:t>
  </x:si>
  <x:si>
    <x:t>충동</x:t>
  </x:si>
  <x:si>
    <x:t>가면</x:t>
  </x:si>
  <x:si>
    <x:t>컨버트</x:t>
  </x:si>
  <x:si>
    <x:t>에라타</x:t>
  </x:si>
  <x:si>
    <x:t>방문자</x:t>
  </x:si>
  <x:si>
    <x:t>프레셔</x:t>
  </x:si>
  <x:si>
    <x:t>정오표</x:t>
  </x:si>
  <x:si>
    <x:t>위시</x:t>
  </x:si>
  <x:si>
    <x:t>프렌드</x:t>
  </x:si>
  <x:si>
    <x:t>행운</x:t>
  </x:si>
  <x:si>
    <x:t>흉운</x:t>
  </x:si>
  <x:si>
    <x:t>번역</x:t>
  </x:si>
  <x:si>
    <x:t>소망</x:t>
  </x:si>
  <x:si>
    <x:t>이단자</x:t>
  </x:si>
  <x:si>
    <x:t>소거</x:t>
  </x:si>
  <x:si>
    <x:t>공물</x:t>
  </x:si>
  <x:si>
    <x:t>변환</x:t>
  </x:si>
  <x:si>
    <x:t>이변</x:t>
  </x:si>
  <x:si>
    <x:t>괴력</x:t>
  </x:si>
  <x:si>
    <x:t>조우</x:t>
  </x:si>
  <x:si>
    <x:t>럭</x:t>
  </x:si>
  <x:si>
    <x:t>합본</x:t>
  </x:si>
  <x:si>
    <x:t>흡정</x:t>
  </x:si>
  <x:si>
    <x:t>원호</x:t>
  </x:si>
  <x:si>
    <x:t>장정</x:t>
  </x:si>
  <x:si>
    <x:t>무심</x:t>
  </x:si>
  <x:si>
    <x:t>어지</x:t>
  </x:si>
  <x:si>
    <x:t>정화</x:t>
  </x:si>
  <x:si>
    <x:t>벗</x:t>
  </x:si>
  <x:si>
    <x:t>마스크</x:t>
  </x:si>
  <x:si>
    <x:t>수복</x:t>
  </x:si>
  <x:si>
    <x:t>랜덤</x:t>
  </x:si>
  <x:si>
    <x:t>버서커</x:t>
  </x:si>
  <x:si>
    <x:t>감염</x:t>
  </x:si>
  <x:si>
    <x:t>나락문</x:t>
  </x:si>
  <x:si>
    <x:t>참</x:t>
  </x:si>
  <x:si>
    <x:t>어베트</x:t>
  </x:si>
  <x:si>
    <x:t>지배</x:t>
  </x:si>
  <x:si>
    <x:t>철퇴</x:t>
  </x:si>
  <x:si>
    <x:t>필스</x:t>
  </x:si>
  <x:si>
    <x:t>드레인</x:t>
  </x:si>
  <x:si>
    <x:t>기생충</x:t>
  </x:si>
  <x:si>
    <x:t>재액</x:t>
  </x:si>
  <x:si>
    <x:t>저항</x:t>
  </x:si>
  <x:si>
    <x:t>클로</x:t>
  </x:si>
  <x:si>
    <x:t>재생</x:t>
  </x:si>
  <x:si>
    <x:t>헤일로</x:t>
  </x:si>
  <x:si>
    <x:t>인젝션</x:t>
  </x:si>
  <x:si>
    <x:t>마족</x:t>
  </x:si>
  <x:si>
    <x:t>해저드</x:t>
  </x:si>
  <x:si>
    <x:t>속독</x:t>
  </x:si>
  <x:si>
    <x:t>타락</x:t>
  </x:si>
  <x:si>
    <x:t>교사</x:t>
  </x:si>
  <x:si>
    <x:t>부록</x:t>
  </x:si>
  <x:si>
    <x:t>이지스</x:t>
  </x:si>
  <x:si>
    <x:t>광란</x:t>
  </x:si>
  <x:si>
    <x:t>매료</x:t>
  </x:si>
  <x:si>
    <x:t>조상신</x:t>
  </x:si>
  <x:si>
    <x:t>토템</x:t>
  </x:si>
  <x:si>
    <x:t>거절</x:t>
  </x:si>
  <x:si>
    <x:t>아론</x:t>
  </x:si>
  <x:si>
    <x:t>리젝션</x:t>
  </x:si>
  <x:si>
    <x:t>후원</x:t>
  </x:si>
  <x:si>
    <x:t>프렌지</x:t>
  </x:si>
  <x:si>
    <x:t>교본</x:t>
  </x:si>
  <x:si>
    <x:t>포박</x:t>
  </x:si>
  <x:si>
    <x:t>캐치</x:t>
  </x:si>
  <x:si>
    <x:t>전승</x:t>
  </x:si>
  <x:si>
    <x:t>미러</x:t>
  </x:si>
  <x:si>
    <x:t>출구</x:t>
  </x:si>
  <x:si>
    <x:t>인맥</x:t>
  </x:si>
  <x:si>
    <x:t>키</x:t>
  </x:si>
  <x:si>
    <x:t>예지</x:t>
  </x:si>
  <x:si>
    <x:t>투시</x:t>
  </x:si>
  <x:si>
    <x:t>보급</x:t>
  </x:si>
  <x:si>
    <x:t>금주</x:t>
  </x:si>
  <x:si>
    <x:t>엑시트</x:t>
  </x:si>
  <x:si>
    <x:t>터부</x:t>
  </x:si>
  <x:si>
    <x:t>유사</x:t>
  </x:si>
  <x:si>
    <x:t>성신</x:t>
  </x:si>
  <x:si>
    <x:t>사가</x:t>
  </x:si>
  <x:si>
    <x:t>전생</x:t>
  </x:si>
  <x:si>
    <x:t>흉진</x:t>
  </x:si>
  <x:si>
    <x:t>멘토</x:t>
  </x:si>
  <x:si>
    <x:t>커넥션</x:t>
  </x:si>
  <x:si>
    <x:t>타로</x:t>
  </x:si>
  <x:si>
    <x:t>구제</x:t>
  </x:si>
  <x:si>
    <x:t>교도</x:t>
  </x:si>
  <x:si>
    <x:t>선도자</x:t>
  </x:si>
  <x:si>
    <x:t>제복</x:t>
  </x:si>
  <x:si>
    <x:t>유니폼</x:t>
  </x:si>
  <x:si>
    <x:t>개조</x:t>
  </x:si>
  <x:si>
    <x:t>오폭</x:t>
  </x:si>
  <x:si>
    <x:t>욕정</x:t>
  </x:si>
  <x:si>
    <x:t>망각</x:t>
  </x:si>
  <x:si>
    <x:t>공각</x:t>
  </x:si>
  <x:si>
    <x:t>포식</x:t>
  </x:si>
  <x:si>
    <x:t>허신</x:t>
  </x:si>
  <x:si>
    <x:t>시형</x:t>
  </x:si>
  <x:si>
    <x:t>도망</x:t>
  </x:si>
  <x:si>
    <x:t>망아</x:t>
  </x:si>
  <x:si>
    <x:t>오멘</x:t>
  </x:si>
  <x:si>
    <x:t>가세</x:t>
  </x:si>
  <x:si>
    <x:t>묘표</x:t>
  </x:si>
  <x:si>
    <x:t>쿼프</x:t>
  </x:si>
  <x:si>
    <x:t>널</x:t>
  </x:si>
  <x:si>
    <x:t>관찰</x:t>
  </x:si>
  <x:si>
    <x:t>퍼지</x:t>
  </x:si>
  <x:si>
    <x:t>사첩</x:t>
  </x:si>
  <x:si>
    <x:t>레이스</x:t>
  </x:si>
  <x:si>
    <x:t>크리틱</x:t>
  </x:si>
  <x:si>
    <x:t>인질</x:t>
  </x:si>
  <x:si>
    <x:t>누들</x:t>
  </x:si>
  <x:si>
    <x:t>본드</x:t>
  </x:si>
  <x:si>
    <x:t>관통</x:t>
  </x:si>
  <x:si>
    <x:t>비평</x:t>
  </x:si>
  <x:si>
    <x:t>함정</x:t>
  </x:si>
  <x:si>
    <x:t>트랩</x:t>
  </x:si>
  <x:si>
    <x:t>모사</x:t>
  </x:si>
  <x:si>
    <x:t>개찬</x:t>
  </x:si>
  <x:si>
    <x:t>난서</x:t>
  </x:si>
  <x:si>
    <x:t>격리</x:t>
  </x:si>
  <x:si>
    <x:t>비틀</x:t>
  </x:si>
  <x:si>
    <x:t>봉철</x:t>
  </x:si>
  <x:si>
    <x:t>약정</x:t>
  </x:si>
  <x:si>
    <x:t>폭음</x:t>
  </x:si>
  <x:si>
    <x:t>흉조</x:t>
  </x:si>
  <x:si>
    <x:t>낙서</x:t>
  </x:si>
  <x:si>
    <x:t>분서</x:t>
  </x:si>
  <x:si>
    <x:t>불멸</x:t>
  </x:si>
  <x:si>
    <x:t>지뢰</x:t>
  </x:si>
  <x:si>
    <x:t>미라주</x:t>
  </x:si>
  <x:si>
    <x:t>소모</x:t>
  </x:si>
  <x:si>
    <x:t>흡마</x:t>
  </x:si>
  <x:si>
    <x:t>장난</x:t>
  </x:si>
  <x:si>
    <x:t>외투</x:t>
  </x:si>
  <x:si>
    <x:t>커스텀</x:t>
  </x:si>
  <x:si>
    <x:t>연옥</x:t>
  </x:si>
  <x:si>
    <x:t>파멸</x:t>
  </x:si>
  <x:si>
    <x:t>코트</x:t>
  </x:si>
  <x:si>
    <x:t>게헤나</x:t>
  </x:si>
  <x:si>
    <x:t>천칭</x:t>
  </x:si>
  <x:si>
    <x:t>밸런스</x:t>
  </x:si>
  <x:si>
    <x:t>촉수</x:t>
  </x:si>
  <x:si>
    <x:t>언데드</x:t>
  </x:si>
  <x:si>
    <x:t>텐타클</x:t>
  </x:si>
  <x:si>
    <x:t>트릭</x:t>
  </x:si>
  <x:si>
    <x:t>둠</x:t>
  </x:si>
  <x:si>
    <x:t>미저리</x:t>
  </x:si>
  <x:si>
    <x:t>회생</x:t>
  </x:si>
  <x:si>
    <x:t>블랙북</x:t>
  </x:si>
  <x:si>
    <x:t>쏜</x:t>
  </x:si>
  <x:si>
    <x:t>철학자</x:t>
  </x:si>
  <x:si>
    <x:t>0 점</x:t>
  </x:si>
  <x:si>
    <x:t>-</x:t>
  </x:si>
  <x:si>
    <x:t/>
  </x:si>
  <x:si>
    <x:t>"value":0,</x:t>
  </x:si>
  <x:si>
    <x:t>"name":"</x:t>
  </x:si>
  <x:si>
    <x:t>{"label":"</x:t>
  </x:si>
  <x:si>
    <x:t>,{"label":"</x:t>
  </x:si>
  <x:si>
    <x:t>상흔 극복(죽음)</x:t>
  </x:si>
  <x:si>
    <x:t>롤플레이(1점)</x:t>
  </x:si>
  <x:si>
    <x:t>공적점 획득 조건</x:t>
  </x:si>
  <x:si>
    <x:t>메모나 창작 주구</x:t>
  </x:si>
  <x:si>
    <x:t>황혼선서/철학전선</x:t>
  </x:si>
  <x:si>
    <x:t>서몬 나이트메어</x:t>
  </x:si>
  <x:si>
    <x:t>낯설지만 익숙한 인연</x:t>
  </x:si>
  <x:si>
    <x:t>적의 입회인 전원</x:t>
  </x:si>
  <x:si>
    <x:t>예스, 팬데믹!</x:t>
  </x:si>
  <x:si>
    <x:t>얼터네이트 보디</x:t>
  </x:si>
  <x:si>
    <x:t>대표가 혼의 특기처럼 자신의 마력을 소비하는 힘을 사용했을 때, 입회인은 거기에 휩쓸려서 함께 마력을 잃는다.</x:t>
  </x:si>
  <x:si>
    <x:t>도입 페이즈에서 마소를 아무거나 자기 계제만큼 획득한다. 단, 그중 1점은 반드시 자기 영역의 마소여야한다.</x:t>
  </x:si>
  <x:si>
    <x:t>이 캐릭터가 대표인 마법전에서, 이 캐릭터 이외의 전원은 주문을 사용하기 위한 판정에 -1의 수정이 적용된다.</x:t>
  </x:si>
  <x:si>
    <x:t>우리는 너구리, 거울에 비친 그 모습이 몹시 익숙하구나.</x:t>
  </x:si>
  <x:si>
    <x:t>너의 일거수 일투족, 그 전부가 시시하기 짝이 없도다!</x:t>
  </x:si>
  <x:si>
    <x:t>나는 감동적인 명작. 영혼을 붙잡아 놓아주지 않으리.</x:t>
  </x:si>
  <x:si>
    <x:t>나는 칠흑의 페이지. 읽은 자를 새까맣게 칠해버린다.</x:t>
  </x:si>
  <x:si>
    <x:t>돌고 또 돌아라, 모독의 열쇠. 각인을 오염시켜라.</x:t>
  </x:si>
  <x:si>
    <x:t>누군가의 죽음에 기뻐하며 마력을 빨아들이는 사악한 기질.</x:t>
  </x:si>
  <x:si>
    <x:t>자신이 싸운 상대의 정보를 동료와 공유해서 공략한다.</x:t>
  </x:si>
  <x:si>
    <x:t>어둠의 사서여, 그대가 책무를 다해야할 때가 왔노라.</x:t>
  </x:si>
  <x:si>
    <x:t>주권 내에서 소비한 마소를 흡수해서 공격력을 높인다.</x:t>
  </x:si>
  <x:si>
    <x:t>마성의 페이지여, 예리한 철이 되어 적을 베어 넘겨라!</x:t>
  </x:si>
  <x:si>
    <x:t>마도의 종착점은 악귀의 길. 똑똑히 보라, 진실을!</x:t>
  </x:si>
  <x:si>
    <x:t>정해진 운명의 상대가 아니라면 멸할 수 없다는 축복.</x:t>
  </x:si>
  <x:si>
    <x:t>죄의 불에서 태어난 자여, 순리에 따라 재로 돌아가라!</x:t>
  </x:si>
  <x:si>
    <x:t>마도서를 불태운 재로 무시무시한 마왕을 만들어낸다.</x:t>
  </x:si>
  <x:si>
    <x:t>기묘한 촉수가 상대를 휘감아 영창 동작을 방해한다.</x:t>
  </x:si>
  <x:si>
    <x:t>미치광이 극장! 잠들어라, 굴러라, 떨어져라, 웃어라!</x:t>
  </x:si>
  <x:si>
    <x:t>자기 입맛대로 이경의 세계 법칙을 고쳐 쓸 수 있다.</x:t>
  </x:si>
  <x:si>
    <x:t>APOCRYPHA</x:t>
  </x:si>
  <x:si>
    <x:t>서몬 리프 블레이드</x:t>
  </x:si>
  <x:si>
    <x:t>〈단장〉 1개체</x:t>
  </x:si>
  <x:si>
    <x:t>서몬 더스트 핀드</x:t>
  </x:si>
  <x:si>
    <x:t>서몬 아스트로 스피릿</x:t>
  </x:si>
  <x:si>
    <x:t>장대한 기만. 성인의 속내. 파수꾼이 끌어안은 비밀. 그 진실을 가르쳐주리라.</x:t>
  </x:si>
  <x:si>
    <x:t>씨앗이 여물어 터지며 자라난 독가시나무. 난잡하게 싹을 틔워 진을 치노니.</x:t>
  </x:si>
  <x:si>
    <x:t>연소하라. 죽은 서경의 부패한 피여. 찌부러진 사서의 더럽혀진 눈물이여.</x:t>
  </x:si>
  <x:si>
    <x:t>이 마법을 습득한 캐릭터는 공격으로 입는 대미지를 1점 경감할 수 있다.</x:t>
  </x:si>
  <x:si>
    <x:t>죄 없는 자의 외침이여, 울려퍼져라. 도리에 어긋난 눈물이여, 떨어져라.</x:t>
  </x:si>
  <x:si>
    <x:t>기묘한 행동 양식을 보이는 기서(寄書). 평범한 수단으로는 상대하기 버겁다.</x:t>
  </x:si>
  <x:si>
    <x:t>뎃구(@59YO_daisy)</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</x:si>
  <x:si>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</x:si>
  <x:si>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</x:si>
  <x:si>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</x:si>
  <x:si>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</x:si>
  <x:si>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</x:si>
  <x:si>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</x:si>
  <x:si>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</x:si>
  <x:si>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입맞춤은 폭풍, 말은 무지개. 그대의 아름다운 입술에서 흘러 나오는 그것이야말로 마법이로다.</x:t>
  </x:si>
  <x:si>
    <x:t>마법사에 잃어버린 현실적인 욕구. 이것을 가진 자만이 진정한 의미에서 운명과 맞설 수 있다.</x:t>
  </x:si>
  <x:si>
    <x:t>「세계의 오식(誤植)」이라고 불리는 당신의 진정한 힘을 올바르게 기동하기 위한 마술 회로.</x:t>
  </x:si>
  <x:si>
    <x:t>육체를 강화해서 직접 두들겨 패는 마법. 마법사들에게 가치 없는 마법이라 여겨져 유실되었다.</x:t>
  </x:si>
  <x:si>
    <x:t>3회 제한: 세션
누군가가 판정에서 주사위를 굴렸을 때, 그 주사위를 다시 굴릴 수 있다.</x:t>
  </x:si>
  <x:si>
    <x:t>진정한 무(無)여. 허무의 왕이여. 어둠보다 짙은 심연에서 나타나 모든 것을 집어삼켜라.</x:t>
  </x:si>
  <x:si>
    <x:t>이 캐릭터가 사용하는 주문에 대해 저항판정을 할 경우, 그 판정에 -2의 수정을 적용한다.</x:t>
  </x:si>
  <x:si>
    <x:t>【마력】의 최대치를 결정하거나 「마력 리셋」을 할 때, 그 최대치를 2점 상승시킬 수 있다.</x:t>
  </x:si>
  <x:si>
    <x:t>몸을 쉬게 할 자신의 집을 지켜야 할 때가 왔도다. 이 몸에서 나와 좀먹고, 침식하라.</x:t>
  </x:si>
  <x:si>
    <x:t>메인 페이즈의 마법전에서 항상 선공이 된다(상대가 마법전을 신청했더라도 선공이 된다).</x:t>
  </x:si>
  <x:si>
    <x:t>떠올려라, 너의 마음을 무겁게 하는 그 말을. 청춘 과거으로부터 되살아나는 끔찍한 한마디를.</x:t>
  </x:si>
  <x:si>
    <x:t>【진정한 모습】을 발휘하는 동안, 원래의 효과에 더해 【추가 대미지】가 1점 상승한다.</x:t>
  </x:si>
  <x:si>
    <x:t>원형만 걸리는 병으로 원형을 감염시키고, 영적 경로를 통해 그 사역자에게 독을 흘려보낸다.</x:t>
  </x:si>
  <x:si>
    <x:t>〈대법전〉이 발행하는 특수한 계약서. 중대한 약정을 맺음과 동시에 강력한 힘을 끌어낸다.</x:t>
  </x:si>
  <x:si>
    <x:t>수면 중에 계시를 내려 주는 마법의 베개. 때로는 꿈의 힘이 당신을 활성화 시켜주기도 한다.</x:t>
  </x:si>
  <x:si>
    <x:t>{"kind": "character","data":{"name": "그레이스 루미나티오","initiative":0,"status":[{"label": "마력", "value":0,"max":0},{"label": "일시적 마력", "value":0,"max":0},{"label": "공격력", "value":4,"max":4},{"label": "방어력", "value":4,"max":4},{"label": "근원력", "value":4,"max":4}],"commands":"【긴급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있다.\n\n2D6&gt;=9 | 《황금》\n\n2D6&gt;=8 | 《대지》\n\n2D6&gt;=7 | 《숲》\n\n2D6&gt;=8 | 《길》\n\n2D6&gt;=9 | 《바다》\n\n2D6&gt;=8 | 《정적》\n\n2D6&gt;=7 | 《비》\n\n2D6&gt;=6 | 《폭풍》\n\n2D6&gt;=5 | 《태양》\n\n2D6&gt;=6 | 《천공》\n\n2D6&gt;=7 | 《이계》\n\n2D6&gt;=7 | 《살》\n\n2D6&gt;=6 | 《벌레》\n\n2D6&gt;=5 | 《꽃》\n\n2D6&gt;=6 | 《피》\n\n2D6&gt;=7 | 《비늘》\n\n2D6&gt;=8 | 《혼돈》\n\n2D6&gt;=9 | 《이빨》\n\n2D6&gt;=8 | 《외침》\n\n2D6&gt;=7 | 《분노》\n\n2D6&gt;=8 | 《날개》\n\n2D6&gt;=9 | 《에로스》\n\n2D6&gt;=8 | 《중력》\n\n2D6&gt;=8 | 《바람》\n\n2D6&gt;=7 | 《흐름》\n\n2D6&gt;=8 | 《물》\n\n2D6&gt;=8 | 《파문》\n\n2D6&gt;=7 | 《자유》\n\n2D6&gt;=8 | 《충격》\n\n2D6&gt;=9 | 《우레》\n\n2D6&gt;=9 | 《불》\n\n2D6&gt;=8 | 《빛》\n\n2D6&gt;=9 | 《원환》\n\n2D6&gt;=6 | 《이야기》\n\n2D6&gt;=7 | 《선율》\n\n2D6&gt;=8 | 《눈물》\n\n2D6&gt;=7 | 《이별》\n\n2D6&gt;=6 | 《미소》\n\n2D6&gt;=5 | 《마음》\n\n2D6&gt;=6 | 《승리》\n\n2D6&gt;=7 | 《사랑》\n\n2D6&gt;=7 | 《정열》\n\n2D6&gt;=6 | 《치유》\n\n2D6&gt;=7 | 《시간》\n\n2D6&gt;=5 | 《추억》\n\n2D6&gt;=6 | 《수수께끼》\n\n2D6&gt;=7 | 《거짓》\n\n2D6&gt;=8 | 《불안》\n\n2D6&gt;=7 | 《잠》\n\n2D6&gt;=6 | 《우연》\n\n2D6&gt;=7 | 《환각》\n\n2D6&gt;=7 | 《광기》\n\n2D6&gt;=6 | 《기도》\n\n2D6&gt;=5 | 《희망》\n\n2D6&gt;=6 | 《미래》\n\n2D6&gt;=6 | 《심연》\n\n2D6&gt;=7 | 《부패》\n\n2D6&gt;=8 | 《배신》\n\n2D6&gt;=9 | 《방황》\n\n2D6&gt;=8 | 《나태》\n\n2D6&gt;=7 | 《왜곡》\n\n2D6&gt;=8 | 《불행》\n\n2D6&gt;=8 | 《바보》\n\n2D6&gt;=7 | 《악의》\n\n2D6&gt;=6 | 《절망》\n\n2D6&gt;=7 | 《죽음》"}}</x:t>
  </x:si>
  <x:si>
    <x:t>【긴급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</x:si>
  <x:si>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</x:si>
  <x:si>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대우주를 떠도는 별들이여. 그 경로를 읽으며 때를 기다리나니.</x:t>
  </x:si>
  <x:si>
    <x:t>문, 사랑의 주문, 문. (손가락을 여덟 개 세워 보이며)</x:t>
  </x:si>
  <x:si>
    <x:t>다양한 그림이나 상징이 그려져 있는 카드. 계시를 내려준다.</x:t>
  </x:si>
  <x:si>
    <x:t>입에서 꺼낸 말이 직접 원형에게 닿아 그들의 마음을 흔든다.</x:t>
  </x:si>
  <x:si>
    <x:t>원탁의 멤버는 특별히 운명의 중심에 개입하는 것을 허가받았다.</x:t>
  </x:si>
  <x:si>
    <x:t>별을 읽어 원형을 소환하기에 가장 적절한 시각을 파악한다.</x:t>
  </x:si>
  <x:si>
    <x:t>선현이 남긴 발자취, 나는 그 발자국을 조심스럽게 따라가리.</x:t>
  </x:si>
  <x:si>
    <x:t>자신이 조사에 성공했을 때, 「마력 리셋」을 할 수 있다.</x:t>
  </x:si>
  <x:si>
    <x:t>혼의 일부를 떼어 놓거나 복제 몸을 준비해서 안전하게 부활한다.</x:t>
  </x:si>
  <x:si>
    <x:t>이경에 직접 「문」을 열 수 있는 특수 소환문을 설치한 의안.</x:t>
  </x:si>
  <x:si>
    <x:t>천재란 비상한 지시에 깃드니, 이를 가리켜 비상식이라 하노라.</x:t>
  </x:si>
  <x:si>
    <x:t>참으로 보기 싫도다, 비단 장갑. 이번에야말로 찢어버리리.</x:t>
  </x:si>
  <x:si>
    <x:t>보이지 않는 그림을 그려라. 읽을 수 없는 문자를 기독하라.</x:t>
  </x:si>
  <x:si>
    <x:t>자신에게 사용된 주문을 붙잡아서 마소나 마력으로 변환하는 주문.</x:t>
  </x:si>
  <x:si>
    <x:t>「꿈」의 영역의 정령을 불러 모으기 쉽도록 도와주는 주술 도구.</x:t>
  </x:si>
  <x:si>
    <x:t xml:space="preserve">자신의 눈을 통해 엽귀 본부에서 대량의 마력을 공급받는다. </x:t>
  </x:si>
  <x:si>
    <x:t>평범한 수단으로는 습득할 수 없는 비술, 금주가 적힌 마도서.</x:t>
  </x:si>
  <x:si>
    <x:t>자신이 운명 개입 판정을 할 때, +2의 수정을 적용한다.</x:t>
  </x:si>
  <x:si>
    <x:t>상대의 본질을 직접 베어 가르는 마성의 발톱을 가지고 있다.</x:t>
  </x:si>
  <x:si>
    <x:t>(거울 앞에서) 칼라 오케이! 기장 오케이! 넥타이 오케이!</x:t>
  </x:si>
  <x:si>
    <x:t>학원 전용의 제복과 로브. 보호용 마법 실로 자수를 놓았다.</x:t>
  </x:si>
  <x:si>
    <x:t>위기에 처한 동료나 〈우자〉를 텔레포트시키는 긴급 피난 마법.</x:t>
  </x:si>
  <x:si>
    <x:t>소환 타입 마법을 사용할 때, 판정에 +1의 수정을 적용한다.</x:t>
  </x:si>
  <x:si>
    <x:t>나는 한숨을 쉬노라. 세계는 더럽혀졌고, 불가사의가 흩날리나니.</x:t>
  </x:si>
  <x:si>
    <x:t>그대는 날개. 나, 둥지를 떠날 때까지 그대의 비호를 바라노라.</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</x:si>
</x:sst>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ff"/>
          <hs:size val="100"/>
          <hs:ratio val="100"/>
          <hs:spacing val="0"/>
          <hs:offset val="0"/>
        </x:font>
      </mc:Choice>
      <mc:Fallback>
        <x:font>
          <x:name val="Nanum Gothic"/>
          <x:sz val="8"/>
          <x:color rgb="ff0000ff"/>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9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0" borderId="95" xfId="0" applyFont="1" applyBorder="1" applyAlignment="1">
          <x:alignment horizontal="center" vertical="center" wrapText="1"/>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wrapText="1"/>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wrapText="1"/>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95250</xdr:colOff>
      <xdr:row>3</xdr:row>
      <xdr:rowOff>0</xdr:rowOff>
    </xdr:to>
    <xdr:pic macro="" fPublished="0">
      <xdr:nvPicPr>
        <xdr:cNvPr id="0" name="image1.png"/>
        <xdr:cNvPicPr/>
      </xdr:nvPicPr>
      <xdr:blipFill rotWithShape="1">
        <a:blip r:embed="rId1"/>
        <a:stretch>
          <a:fillRect/>
        </a:stretch>
      </xdr:blipFill>
      <xdr:spPr>
        <a:xfrm>
          <a:off x="342900" y="400050"/>
          <a:ext cx="9525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icrew.me/ja/image_maker/1705444" TargetMode="External" /><Relationship Id="rId2" Type="http://schemas.openxmlformats.org/officeDocument/2006/relationships/drawing" Target="../drawings/drawing0.xml"  /><Relationship Id="rId3" Type="http://schemas.openxmlformats.org/officeDocument/2006/relationships/vmlDrawing" Target="../drawings/vmlDrawing1.vml"  /><Relationship Id="rId4"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f47d94"/>
    <x:outlinePr applyStyles="0" summaryBelow="0" summaryRight="1" showOutlineSymbols="1"/>
  </x:sheetPr>
  <x:dimension ref="A1:BL956"/>
  <x:sheetViews>
    <x:sheetView showGridLines="0" tabSelected="1" topLeftCell="A88" zoomScaleNormal="75" zoomScaleSheetLayoutView="100" workbookViewId="0">
      <x:selection activeCell="E47" activeCellId="0" sqref="E47:E47"/>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1" t="str">
        <x:f>HYPERLINK("https://twitter.com/59YO_daisy","뎃구(@59YO_daisy)")</x:f>
        <x:v>뎃구(@59YO_daisy)</x:v>
      </x:c>
      <x:c r="AK1" s="241"/>
      <x:c r="AL1" s="241"/>
      <x:c r="AM1" s="241"/>
      <x:c r="AN1" s="241"/>
      <x:c r="AO1" s="241"/>
      <x:c r="AP1" s="241"/>
      <x:c r="AQ1" s="241"/>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1732</x:v>
      </x:c>
      <x:c r="C2" s="2"/>
      <x:c r="D2" s="5"/>
      <x:c r="E2" s="5"/>
      <x:c r="F2" s="5"/>
      <x:c r="G2" s="5"/>
      <x:c r="H2" s="5"/>
      <x:c r="I2" s="5"/>
      <x:c r="J2" s="5"/>
      <x:c r="K2" s="5"/>
      <x:c r="L2" s="5"/>
      <x:c r="M2" s="5"/>
      <x:c r="N2" s="5"/>
      <x:c r="O2" s="5"/>
      <x:c r="P2" s="5"/>
      <x:c r="Q2" s="5"/>
      <x:c r="R2" s="6"/>
      <x:c r="S2" s="242" t="str">
        <x:f>IFERROR(_xlfn.IFS($N$7="서경","BOOKWATCHER",$N$7="사서","LIBRARIAN",$N$7="서공","ARTISAN",$N$7="방문자","GUEST",$N$7="이단자","OUTSIDER",$N$7="외전","APOCRYPHA",$N$7="","",$N$7="흡혈귀","VAMPIRE",$N$7="용종","DRAGON",$N$7="악마","DEVIL",$N$7="요정","FAIRY",$N$7="몽마","LILIM",$N$7="토지신","NUMEN"),"")</x:f>
        <x:v>APOCRYPHA</x:v>
      </x:c>
      <x:c r="T2" s="6"/>
      <x:c r="U2" s="6"/>
      <x:c r="V2" s="5"/>
      <x:c r="W2" s="5"/>
      <x:c r="X2" s="5"/>
      <x:c r="Y2" s="5"/>
      <x:c r="Z2" s="5"/>
      <x:c r="AA2" s="5"/>
      <x:c r="AB2" s="5"/>
      <x:c r="AC2" s="5"/>
      <x:c r="AD2" s="5"/>
      <x:c r="AE2" s="5"/>
      <x:c r="AF2" s="5"/>
      <x:c r="AG2" s="5"/>
      <x:c r="AH2" s="5"/>
      <x:c r="AI2" s="5"/>
      <x:c r="AJ2" s="5"/>
      <x:c r="AK2" s="5"/>
      <x:c r="AL2" s="5"/>
      <x:c r="AM2" s="5"/>
      <x:c r="AN2" s="5"/>
      <x:c r="AO2" s="5"/>
      <x:c r="AP2" s="5"/>
      <x:c r="AQ2" s="2"/>
      <x:c r="AR2" s="7" t="s">
        <x:v>1732</x:v>
      </x:c>
      <x:c r="AS2" s="2"/>
      <x:c r="AT2" s="3"/>
      <x:c r="AU2" s="244" t="s">
        <x:v>960</x:v>
      </x:c>
      <x:c r="AV2" s="244"/>
      <x:c r="AW2" s="244"/>
      <x:c r="AX2" s="244"/>
      <x:c r="AY2" s="244"/>
      <x:c r="AZ2" s="244"/>
      <x:c r="BA2" s="244"/>
      <x:c r="BB2" s="244"/>
      <x:c r="BC2" s="244"/>
      <x:c r="BD2" s="244"/>
      <x:c r="BE2" s="244"/>
      <x:c r="BF2" s="244"/>
      <x:c r="BG2" s="244"/>
      <x:c r="BH2" s="244"/>
      <x:c r="BI2" s="244"/>
      <x:c r="BJ2" s="244"/>
      <x:c r="BK2" s="244"/>
      <x:c r="BL2" s="3"/>
    </x:row>
    <x:row r="3" spans="1:64" ht="7.5" customHeight="1">
      <x:c r="A3" s="2"/>
      <x:c r="B3" s="8"/>
      <x:c r="C3" s="269"/>
      <x:c r="D3" s="221"/>
      <x:c r="E3" s="221"/>
      <x:c r="F3" s="221"/>
      <x:c r="G3" s="221"/>
      <x:c r="H3" s="221"/>
      <x:c r="I3" s="221"/>
      <x:c r="J3" s="221"/>
      <x:c r="K3" s="221"/>
      <x:c r="L3" s="204"/>
      <x:c r="M3" s="2"/>
      <x:c r="N3" s="265" t="s">
        <x:v>1733</x:v>
      </x:c>
      <x:c r="O3" s="221"/>
      <x:c r="P3" s="221"/>
      <x:c r="Q3" s="204"/>
      <x:c r="R3" s="1"/>
      <x:c r="S3" s="243"/>
      <x:c r="T3" s="1"/>
      <x:c r="U3" s="1"/>
      <x:c r="V3" s="239" t="s">
        <x:v>1602</x:v>
      </x:c>
      <x:c r="W3" s="239"/>
      <x:c r="X3" s="239"/>
      <x:c r="Y3" s="239"/>
      <x:c r="Z3" s="239"/>
      <x:c r="AA3" s="239"/>
      <x:c r="AB3" s="239"/>
      <x:c r="AC3" s="239"/>
      <x:c r="AD3" s="239"/>
      <x:c r="AE3" s="239"/>
      <x:c r="AF3" s="239"/>
      <x:c r="AG3" s="239"/>
      <x:c r="AH3" s="239"/>
      <x:c r="AI3" s="239"/>
      <x:c r="AJ3" s="239"/>
      <x:c r="AK3" s="239"/>
      <x:c r="AL3" s="239"/>
      <x:c r="AM3" s="239"/>
      <x:c r="AN3" s="239"/>
      <x:c r="AO3" s="239"/>
      <x:c r="AP3" s="239"/>
      <x:c r="AQ3" s="239"/>
      <x:c r="AR3" s="9"/>
      <x:c r="AS3" s="2"/>
      <x:c r="AT3" s="3"/>
      <x:c r="AU3" s="244"/>
      <x:c r="AV3" s="244"/>
      <x:c r="AW3" s="244"/>
      <x:c r="AX3" s="244"/>
      <x:c r="AY3" s="244"/>
      <x:c r="AZ3" s="244"/>
      <x:c r="BA3" s="244"/>
      <x:c r="BB3" s="244"/>
      <x:c r="BC3" s="244"/>
      <x:c r="BD3" s="244"/>
      <x:c r="BE3" s="244"/>
      <x:c r="BF3" s="244"/>
      <x:c r="BG3" s="244"/>
      <x:c r="BH3" s="244"/>
      <x:c r="BI3" s="244"/>
      <x:c r="BJ3" s="244"/>
      <x:c r="BK3" s="244"/>
      <x:c r="BL3" s="3"/>
    </x:row>
    <x:row r="4" spans="1:64" ht="18" customHeight="1">
      <x:c r="A4" s="2"/>
      <x:c r="B4" s="8"/>
      <x:c r="C4" s="200"/>
      <x:c r="D4" s="269"/>
      <x:c r="E4" s="269"/>
      <x:c r="F4" s="269"/>
      <x:c r="G4" s="269"/>
      <x:c r="H4" s="269"/>
      <x:c r="I4" s="269"/>
      <x:c r="J4" s="269"/>
      <x:c r="K4" s="269"/>
      <x:c r="L4" s="148"/>
      <x:c r="M4" s="2"/>
      <x:c r="N4" s="258" t="str">
        <x:f>_xlfn.IFS($N$5="제1계제","신참",$N$5="제2계제","이론가",$N$5="제3계제","실천자",$N$5="제4계제","철학자",$N$5="제5계제","달인",$N$5="제6계제","마도사",$N$5="제7계제","초월자")</x:f>
        <x:v>철학자</x:v>
      </x:c>
      <x:c r="O4" s="258"/>
      <x:c r="P4" s="258"/>
      <x:c r="Q4" s="148"/>
      <x:c r="R4" s="1"/>
      <x:c r="S4" s="243"/>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4"/>
      <x:c r="AV4" s="244"/>
      <x:c r="AW4" s="244"/>
      <x:c r="AX4" s="244"/>
      <x:c r="AY4" s="244"/>
      <x:c r="AZ4" s="244"/>
      <x:c r="BA4" s="244"/>
      <x:c r="BB4" s="244"/>
      <x:c r="BC4" s="244"/>
      <x:c r="BD4" s="244"/>
      <x:c r="BE4" s="244"/>
      <x:c r="BF4" s="244"/>
      <x:c r="BG4" s="244"/>
      <x:c r="BH4" s="244"/>
      <x:c r="BI4" s="244"/>
      <x:c r="BJ4" s="244"/>
      <x:c r="BK4" s="244"/>
      <x:c r="BL4" s="3"/>
    </x:row>
    <x:row r="5" spans="1:64" ht="30" customHeight="1">
      <x:c r="A5" s="2"/>
      <x:c r="B5" s="8"/>
      <x:c r="C5" s="200"/>
      <x:c r="D5" s="269"/>
      <x:c r="E5" s="269"/>
      <x:c r="F5" s="269"/>
      <x:c r="G5" s="269"/>
      <x:c r="H5" s="269"/>
      <x:c r="I5" s="269"/>
      <x:c r="J5" s="269"/>
      <x:c r="K5" s="269"/>
      <x:c r="L5" s="148"/>
      <x:c r="M5" s="2"/>
      <x:c r="N5" s="257" t="str">
        <x:f>"제"&amp;TRUNC(AVERAGE($Q$10:$Q$12))&amp;"계제"</x:f>
        <x:v>제4계제</x:v>
      </x:c>
      <x:c r="O5" s="257"/>
      <x:c r="P5" s="257"/>
      <x:c r="Q5" s="148"/>
      <x:c r="R5" s="1"/>
      <x:c r="S5" s="243"/>
      <x:c r="T5" s="1"/>
      <x:c r="U5" s="1"/>
      <x:c r="V5" s="240" t="s">
        <x:v>415</x:v>
      </x:c>
      <x:c r="W5" s="240"/>
      <x:c r="X5" s="240"/>
      <x:c r="Y5" s="240"/>
      <x:c r="Z5" s="240"/>
      <x:c r="AA5" s="240"/>
      <x:c r="AB5" s="240"/>
      <x:c r="AC5" s="240"/>
      <x:c r="AD5" s="240"/>
      <x:c r="AE5" s="240"/>
      <x:c r="AF5" s="240"/>
      <x:c r="AG5" s="240"/>
      <x:c r="AH5" s="240"/>
      <x:c r="AI5" s="240"/>
      <x:c r="AJ5" s="240"/>
      <x:c r="AK5" s="240"/>
      <x:c r="AL5" s="240"/>
      <x:c r="AM5" s="240"/>
      <x:c r="AN5" s="240"/>
      <x:c r="AO5" s="240"/>
      <x:c r="AP5" s="240"/>
      <x:c r="AQ5" s="240"/>
      <x:c r="AR5" s="9"/>
      <x:c r="AS5" s="2"/>
      <x:c r="AT5" s="3"/>
      <x:c r="AU5" s="245" t="s">
        <x:v>114</x:v>
      </x:c>
      <x:c r="AV5" s="245"/>
      <x:c r="AW5" s="245"/>
      <x:c r="AX5" s="245"/>
      <x:c r="AY5" s="245"/>
      <x:c r="AZ5" s="245"/>
      <x:c r="BA5" s="245"/>
      <x:c r="BB5" s="245"/>
      <x:c r="BC5" s="245"/>
      <x:c r="BD5" s="245"/>
      <x:c r="BE5" s="245"/>
      <x:c r="BF5" s="245"/>
      <x:c r="BG5" s="245"/>
      <x:c r="BH5" s="245"/>
      <x:c r="BI5" s="245"/>
      <x:c r="BJ5" s="245"/>
      <x:c r="BK5" s="245"/>
      <x:c r="BL5" s="3"/>
    </x:row>
    <x:row r="6" spans="1:64" ht="22.5" customHeight="1">
      <x:c r="A6" s="2"/>
      <x:c r="B6" s="8"/>
      <x:c r="C6" s="200"/>
      <x:c r="D6" s="269"/>
      <x:c r="E6" s="269"/>
      <x:c r="F6" s="269"/>
      <x:c r="G6" s="269"/>
      <x:c r="H6" s="269"/>
      <x:c r="I6" s="269"/>
      <x:c r="J6" s="269"/>
      <x:c r="K6" s="269"/>
      <x:c r="L6" s="148"/>
      <x:c r="M6" s="1"/>
      <x:c r="N6" s="258" t="str">
        <x:f>IFERROR(_xlfn.IFS($N$7="서경","BOOKWATCHER",$N$7="사서","LIBRARIAN",$N$7="서공","ARTISAN",$N$7="방문자","GUEST",$N$7="이단자","OUTSIDER",$N$7="외전","APOCRYPHA",$N$7="","",$N$7="흡혈귀","VAMPIRE",$N$7="용종","DRAGON",$N$7="악마","DEVIL",$N$7="요정","FAIRY",$N$7="몽마","LILIM",$N$7="토지신","NUMEN"),"")</x:f>
        <x:v>APOCRYPHA</x:v>
      </x:c>
      <x:c r="O6" s="258"/>
      <x:c r="P6" s="258"/>
      <x:c r="Q6" s="148"/>
      <x:c r="R6" s="1"/>
      <x:c r="S6" s="243"/>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6" t="str">
        <x:f ca="1">SUBSTITUTE(_xlfn.TEXTJOIN("",TRUE,AU11:BJ36),"
"," ")</x:f>
        <x:v>{"kind": "character","data":{"name": "그레이스 루미나티오","initiative":0,"status":[{"label": "마력", "value":0,"max":0},{"label": "일시적 마력", "value":0,"max":0},{"label": "공격력", "value":4,"max":4},{"label": "방어력", "value":4,"max":4},{"label": "근원력", "value":4,"max":4}],"commands":"【긴급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있다.\n\n2D6&gt;=9 | 《황금》\n\n2D6&gt;=8 | 《대지》\n\n2D6&gt;=7 | 《숲》\n\n2D6&gt;=8 | 《길》\n\n2D6&gt;=9 | 《바다》\n\n2D6&gt;=8 | 《정적》\n\n2D6&gt;=7 | 《비》\n\n2D6&gt;=6 | 《폭풍》\n\n2D6&gt;=5 | 《태양》\n\n2D6&gt;=6 | 《천공》\n\n2D6&gt;=7 | 《이계》\n\n2D6&gt;=7 | 《살》\n\n2D6&gt;=6 | 《벌레》\n\n2D6&gt;=5 | 《꽃》\n\n2D6&gt;=6 | 《피》\n\n2D6&gt;=7 | 《비늘》\n\n2D6&gt;=8 | 《혼돈》\n\n2D6&gt;=9 | 《이빨》\n\n2D6&gt;=8 | 《외침》\n\n2D6&gt;=7 | 《분노》\n\n2D6&gt;=8 | 《날개》\n\n2D6&gt;=9 | 《에로스》\n\n2D6&gt;=8 | 《중력》\n\n2D6&gt;=8 | 《바람》\n\n2D6&gt;=7 | 《흐름》\n\n2D6&gt;=8 | 《물》\n\n2D6&gt;=8 | 《파문》\n\n2D6&gt;=7 | 《자유》\n\n2D6&gt;=8 | 《충격》\n\n2D6&gt;=9 | 《우레》\n\n2D6&gt;=9 | 《불》\n\n2D6&gt;=8 | 《빛》\n\n2D6&gt;=9 | 《원환》\n\n2D6&gt;=6 | 《이야기》\n\n2D6&gt;=7 | 《선율》\n\n2D6&gt;=8 | 《눈물》\n\n2D6&gt;=7 | 《이별》\n\n2D6&gt;=6 | 《미소》\n\n2D6&gt;=5 | 《마음》\n\n2D6&gt;=6 | 《승리》\n\n2D6&gt;=7 | 《사랑》\n\n2D6&gt;=7 | 《정열》\n\n2D6&gt;=6 | 《치유》\n\n2D6&gt;=7 | 《시간》\n\n2D6&gt;=5 | 《추억》\n\n2D6&gt;=6 | 《수수께끼》\n\n2D6&gt;=7 | 《거짓》\n\n2D6&gt;=8 | 《불안》\n\n2D6&gt;=7 | 《잠》\n\n2D6&gt;=6 | 《우연》\n\n2D6&gt;=7 | 《환각》\n\n2D6&gt;=7 | 《광기》\n\n2D6&gt;=6 | 《기도》\n\n2D6&gt;=5 | 《희망》\n\n2D6&gt;=6 | 《미래》\n\n2D6&gt;=6 | 《심연》\n\n2D6&gt;=7 | 《부패》\n\n2D6&gt;=8 | 《배신》\n\n2D6&gt;=9 | 《방황》\n\n2D6&gt;=8 | 《나태》\n\n2D6&gt;=7 | 《왜곡》\n\n2D6&gt;=8 | 《불행》\n\n2D6&gt;=8 | 《바보》\n\n2D6&gt;=7 | 《악의》\n\n2D6&gt;=6 | 《절망》\n\n2D6&gt;=7 | 《죽음》"}}</x:v>
      </x:c>
      <x:c r="AV6" s="246"/>
      <x:c r="AW6" s="246"/>
      <x:c r="AX6" s="246"/>
      <x:c r="AY6" s="246"/>
      <x:c r="AZ6" s="246"/>
      <x:c r="BA6" s="246"/>
      <x:c r="BB6" s="246"/>
      <x:c r="BC6" s="246"/>
      <x:c r="BD6" s="246"/>
      <x:c r="BE6" s="246"/>
      <x:c r="BF6" s="246"/>
      <x:c r="BG6" s="246"/>
      <x:c r="BH6" s="246"/>
      <x:c r="BI6" s="246"/>
      <x:c r="BJ6" s="246"/>
      <x:c r="BK6" s="246"/>
      <x:c r="BL6" s="3"/>
    </x:row>
    <x:row r="7" spans="1:64" ht="22.5" customHeight="1">
      <x:c r="A7" s="2"/>
      <x:c r="B7" s="8"/>
      <x:c r="C7" s="200"/>
      <x:c r="D7" s="269"/>
      <x:c r="E7" s="269"/>
      <x:c r="F7" s="269"/>
      <x:c r="G7" s="269"/>
      <x:c r="H7" s="269"/>
      <x:c r="I7" s="269"/>
      <x:c r="J7" s="269"/>
      <x:c r="K7" s="269"/>
      <x:c r="L7" s="148"/>
      <x:c r="M7" s="1"/>
      <x:c r="N7" s="259" t="s">
        <x:v>1734</x:v>
      </x:c>
      <x:c r="O7" s="259"/>
      <x:c r="P7" s="259"/>
      <x:c r="Q7" s="148"/>
      <x:c r="R7" s="1"/>
      <x:c r="S7" s="243"/>
      <x:c r="T7" s="1"/>
      <x:c r="U7" s="1"/>
      <x:c r="V7" s="262" t="s">
        <x:v>1104</x:v>
      </x:c>
      <x:c r="W7" s="262"/>
      <x:c r="X7" s="262"/>
      <x:c r="Y7" s="262"/>
      <x:c r="Z7" s="239" t="s">
        <x:v>1735</x:v>
      </x:c>
      <x:c r="AA7" s="239"/>
      <x:c r="AB7" s="228" t="s">
        <x:v>1736</x:v>
      </x:c>
      <x:c r="AC7" s="152"/>
      <x:c r="AD7" s="152"/>
      <x:c r="AE7" s="152"/>
      <x:c r="AF7" s="152"/>
      <x:c r="AG7" s="152"/>
      <x:c r="AH7" s="239" t="s">
        <x:v>1737</x:v>
      </x:c>
      <x:c r="AI7" s="239"/>
      <x:c r="AJ7" s="228" t="s">
        <x:v>1740</x:v>
      </x:c>
      <x:c r="AK7" s="152"/>
      <x:c r="AL7" s="152"/>
      <x:c r="AM7" s="152"/>
      <x:c r="AN7" s="152"/>
      <x:c r="AO7" s="152"/>
      <x:c r="AP7" s="152"/>
      <x:c r="AQ7" s="152"/>
      <x:c r="AR7" s="9"/>
      <x:c r="AS7" s="2"/>
      <x:c r="AT7" s="3"/>
      <x:c r="AU7" s="246"/>
      <x:c r="AV7" s="246"/>
      <x:c r="AW7" s="246"/>
      <x:c r="AX7" s="246"/>
      <x:c r="AY7" s="246"/>
      <x:c r="AZ7" s="246"/>
      <x:c r="BA7" s="246"/>
      <x:c r="BB7" s="246"/>
      <x:c r="BC7" s="246"/>
      <x:c r="BD7" s="246"/>
      <x:c r="BE7" s="246"/>
      <x:c r="BF7" s="246"/>
      <x:c r="BG7" s="246"/>
      <x:c r="BH7" s="246"/>
      <x:c r="BI7" s="246"/>
      <x:c r="BJ7" s="246"/>
      <x:c r="BK7" s="246"/>
      <x:c r="BL7" s="3"/>
    </x:row>
    <x:row r="8" spans="1:64" ht="22.5" customHeight="1">
      <x:c r="A8" s="2"/>
      <x:c r="B8" s="8"/>
      <x:c r="C8" s="200"/>
      <x:c r="D8" s="269"/>
      <x:c r="E8" s="269"/>
      <x:c r="F8" s="269"/>
      <x:c r="G8" s="269"/>
      <x:c r="H8" s="269"/>
      <x:c r="I8" s="269"/>
      <x:c r="J8" s="269"/>
      <x:c r="K8" s="269"/>
      <x:c r="L8" s="148"/>
      <x:c r="M8" s="1"/>
      <x:c r="N8" s="258"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CODEX</x:v>
      </x:c>
      <x:c r="O8" s="258"/>
      <x:c r="P8" s="258"/>
      <x:c r="Q8" s="148"/>
      <x:c r="R8" s="1"/>
      <x:c r="S8" s="243"/>
      <x:c r="T8" s="1"/>
      <x:c r="U8" s="1"/>
      <x:c r="V8" s="228" t="s">
        <x:v>967</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6"/>
      <x:c r="AV8" s="246"/>
      <x:c r="AW8" s="246"/>
      <x:c r="AX8" s="246"/>
      <x:c r="AY8" s="246"/>
      <x:c r="AZ8" s="246"/>
      <x:c r="BA8" s="246"/>
      <x:c r="BB8" s="246"/>
      <x:c r="BC8" s="246"/>
      <x:c r="BD8" s="246"/>
      <x:c r="BE8" s="246"/>
      <x:c r="BF8" s="246"/>
      <x:c r="BG8" s="246"/>
      <x:c r="BH8" s="246"/>
      <x:c r="BI8" s="246"/>
      <x:c r="BJ8" s="246"/>
      <x:c r="BK8" s="246"/>
      <x:c r="BL8" s="3"/>
    </x:row>
    <x:row r="9" spans="1:64" ht="22.5" customHeight="1">
      <x:c r="A9" s="2"/>
      <x:c r="B9" s="8"/>
      <x:c r="C9" s="200"/>
      <x:c r="D9" s="269"/>
      <x:c r="E9" s="269"/>
      <x:c r="F9" s="269"/>
      <x:c r="G9" s="269"/>
      <x:c r="H9" s="269"/>
      <x:c r="I9" s="269"/>
      <x:c r="J9" s="269"/>
      <x:c r="K9" s="269"/>
      <x:c r="L9" s="148"/>
      <x:c r="M9" s="2"/>
      <x:c r="N9" s="259" t="s">
        <x:v>1754</x:v>
      </x:c>
      <x:c r="O9" s="259"/>
      <x:c r="P9" s="259"/>
      <x:c r="Q9" s="148"/>
      <x:c r="R9" s="1"/>
      <x:c r="S9" s="243"/>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7" t="s">
        <x:v>963</x:v>
      </x:c>
      <x:c r="AV9" s="247"/>
      <x:c r="AW9" s="247"/>
      <x:c r="AX9" s="247"/>
      <x:c r="AY9" s="247"/>
      <x:c r="AZ9" s="247"/>
      <x:c r="BA9" s="247"/>
      <x:c r="BB9" s="247"/>
      <x:c r="BC9" s="247"/>
      <x:c r="BD9" s="247"/>
      <x:c r="BE9" s="247"/>
      <x:c r="BF9" s="247"/>
      <x:c r="BG9" s="247"/>
      <x:c r="BH9" s="247"/>
      <x:c r="BI9" s="247"/>
      <x:c r="BJ9" s="247"/>
      <x:c r="BK9" s="247"/>
      <x:c r="BL9" s="3"/>
    </x:row>
    <x:row r="10" spans="1:64" ht="22.5" customHeight="1">
      <x:c r="A10" s="2"/>
      <x:c r="B10" s="8"/>
      <x:c r="C10" s="200"/>
      <x:c r="D10" s="269"/>
      <x:c r="E10" s="269"/>
      <x:c r="F10" s="269"/>
      <x:c r="G10" s="269"/>
      <x:c r="H10" s="269"/>
      <x:c r="I10" s="269"/>
      <x:c r="J10" s="269"/>
      <x:c r="K10" s="269"/>
      <x:c r="L10" s="148"/>
      <x:c r="M10" s="2"/>
      <x:c r="N10" s="268" t="s">
        <x:v>1103</x:v>
      </x:c>
      <x:c r="O10" s="268"/>
      <x:c r="P10" s="268"/>
      <x:c r="Q10" s="10">
        <x:v>4</x:v>
      </x:c>
      <x:c r="R10" s="1"/>
      <x:c r="S10" s="266"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CODEX</x:v>
      </x:c>
      <x:c r="T10" s="1"/>
      <x:c r="U10" s="1"/>
      <x:c r="V10" s="262" t="s">
        <x:v>966</x:v>
      </x:c>
      <x:c r="W10" s="262"/>
      <x:c r="X10" s="262"/>
      <x:c r="Y10" s="262"/>
      <x:c r="Z10" s="228" t="s">
        <x:v>1740</x:v>
      </x:c>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6" t="str">
        <x:f>IFERROR(__xludf.DUMMYFUNCTION("substitute(textjoin("""",true,AU85:BE92, filter(AV94:BE112,AX94:AX112&lt;&gt;"""",BD94:BD112&lt;&gt;""""),AU113),""
"","" "")"),"{""kind"":""character"",""data"":{""name"":""그레이스 루미나티오"",""initiative"":0,""status"":[{""label"":""분신 소환"",""value"":0,""max"":""4""},{""label"":""요화"",""value"":0,""max"":""4""},{""label"":""특약"",""value"":0,""max"":""4""},{""label"":""무용"",""value"":0,"&amp;"""max"":""4""},{""label"":""회복"",""value"":0,""max"":""4""}]}}")</x:f>
        <x:v>{"kind":"character","data":{"name":"그레이스 루미나티오","initiative":0,"status":[{"label":"분신 소환","value":0,"max":"4"},{"label":"요화","value":0,"max":"4"},{"label":"특약","value":0,"max":"4"},{"label":"무용","value":0,"max":"4"},{"label":"회복","value":0,"max":"4"}]}}</x:v>
      </x:c>
      <x:c r="AV10" s="246"/>
      <x:c r="AW10" s="246"/>
      <x:c r="AX10" s="246"/>
      <x:c r="AY10" s="246"/>
      <x:c r="AZ10" s="246"/>
      <x:c r="BA10" s="246"/>
      <x:c r="BB10" s="246"/>
      <x:c r="BC10" s="246"/>
      <x:c r="BD10" s="246"/>
      <x:c r="BE10" s="246"/>
      <x:c r="BF10" s="246"/>
      <x:c r="BG10" s="246"/>
      <x:c r="BH10" s="246"/>
      <x:c r="BI10" s="246"/>
      <x:c r="BJ10" s="246"/>
      <x:c r="BK10" s="246"/>
      <x:c r="BL10" s="3"/>
    </x:row>
    <x:row r="11" spans="1:64" ht="22.5" customHeight="1">
      <x:c r="A11" s="2"/>
      <x:c r="B11" s="8"/>
      <x:c r="C11" s="200"/>
      <x:c r="D11" s="269"/>
      <x:c r="E11" s="269"/>
      <x:c r="F11" s="269"/>
      <x:c r="G11" s="269"/>
      <x:c r="H11" s="269"/>
      <x:c r="I11" s="269"/>
      <x:c r="J11" s="269"/>
      <x:c r="K11" s="269"/>
      <x:c r="L11" s="148"/>
      <x:c r="M11" s="2"/>
      <x:c r="N11" s="268" t="s">
        <x:v>1107</x:v>
      </x:c>
      <x:c r="O11" s="268"/>
      <x:c r="P11" s="268"/>
      <x:c r="Q11" s="10">
        <x:v>4</x:v>
      </x:c>
      <x:c r="R11" s="1"/>
      <x:c r="S11" s="243"/>
      <x:c r="T11" s="1"/>
      <x:c r="U11" s="1"/>
      <x:c r="V11" s="262" t="s">
        <x:v>961</x:v>
      </x:c>
      <x:c r="W11" s="262"/>
      <x:c r="X11" s="262"/>
      <x:c r="Y11" s="262"/>
      <x:c r="Z11" s="228" t="s">
        <x:v>964</x:v>
      </x:c>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1746</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69"/>
      <x:c r="E12" s="269"/>
      <x:c r="F12" s="269"/>
      <x:c r="G12" s="269"/>
      <x:c r="H12" s="269"/>
      <x:c r="I12" s="269"/>
      <x:c r="J12" s="269"/>
      <x:c r="K12" s="269"/>
      <x:c r="L12" s="148"/>
      <x:c r="M12" s="2"/>
      <x:c r="N12" s="268" t="s">
        <x:v>1098</x:v>
      </x:c>
      <x:c r="O12" s="268"/>
      <x:c r="P12" s="268"/>
      <x:c r="Q12" s="10">
        <x:v>4</x:v>
      </x:c>
      <x:c r="R12" s="1"/>
      <x:c r="S12" s="243"/>
      <x:c r="T12" s="1"/>
      <x:c r="U12" s="1"/>
      <x:c r="V12" s="203" t="s">
        <x:v>1748</x:v>
      </x:c>
      <x:c r="W12" s="221"/>
      <x:c r="X12" s="221"/>
      <x:c r="Y12" s="204"/>
      <x:c r="Z12" s="260"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언제든지 사용할 수 있다. 「마력 리셋」을 한다.</x:v>
      </x:c>
      <x:c r="AA12" s="260"/>
      <x:c r="AB12" s="260"/>
      <x:c r="AC12" s="260"/>
      <x:c r="AD12" s="260"/>
      <x:c r="AE12" s="260"/>
      <x:c r="AF12" s="260"/>
      <x:c r="AG12" s="260"/>
      <x:c r="AH12" s="260"/>
      <x:c r="AI12" s="260"/>
      <x:c r="AJ12" s="260"/>
      <x:c r="AK12" s="260"/>
      <x:c r="AL12" s="260"/>
      <x:c r="AM12" s="260"/>
      <x:c r="AN12" s="260"/>
      <x:c r="AO12" s="260"/>
      <x:c r="AP12" s="260"/>
      <x:c r="AQ12" s="260"/>
      <x:c r="AR12" s="9"/>
      <x:c r="AS12" s="2"/>
      <x:c r="AT12" s="3"/>
      <x:c r="AU12" s="11" t="s">
        <x:v>198</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1" t="s">
        <x:v>1733</x:v>
      </x:c>
      <x:c r="O13" s="152"/>
      <x:c r="P13" s="152"/>
      <x:c r="Q13" s="197"/>
      <x:c r="R13" s="1"/>
      <x:c r="S13" s="243"/>
      <x:c r="T13" s="1"/>
      <x:c r="U13" s="1"/>
      <x:c r="V13" s="205"/>
      <x:c r="W13" s="152"/>
      <x:c r="X13" s="152"/>
      <x:c r="Y13" s="197"/>
      <x:c r="Z13" s="260"/>
      <x:c r="AA13" s="260"/>
      <x:c r="AB13" s="260"/>
      <x:c r="AC13" s="260"/>
      <x:c r="AD13" s="260"/>
      <x:c r="AE13" s="260"/>
      <x:c r="AF13" s="260"/>
      <x:c r="AG13" s="260"/>
      <x:c r="AH13" s="260"/>
      <x:c r="AI13" s="260"/>
      <x:c r="AJ13" s="260"/>
      <x:c r="AK13" s="260"/>
      <x:c r="AL13" s="260"/>
      <x:c r="AM13" s="260"/>
      <x:c r="AN13" s="260"/>
      <x:c r="AO13" s="260"/>
      <x:c r="AP13" s="260"/>
      <x:c r="AQ13" s="260"/>
      <x:c r="AR13" s="9"/>
      <x:c r="AS13" s="2"/>
      <x:c r="AT13" s="3"/>
      <x:c r="AU13" s="11" t="s">
        <x:v>1099</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0" t="s">
        <x:v>1100</x:v>
      </x:c>
      <x:c r="D14" s="270"/>
      <x:c r="E14" s="270"/>
      <x:c r="F14" s="270"/>
      <x:c r="G14" s="270"/>
      <x:c r="H14" s="270"/>
      <x:c r="I14" s="270"/>
      <x:c r="J14" s="270"/>
      <x:c r="K14" s="270"/>
      <x:c r="L14" s="270"/>
      <x:c r="M14" s="2"/>
      <x:c r="N14" s="2"/>
      <x:c r="O14" s="2"/>
      <x:c r="P14" s="2"/>
      <x:c r="Q14" s="2"/>
      <x:c r="R14" s="1"/>
      <x:c r="S14" s="243"/>
      <x:c r="T14" s="1"/>
      <x:c r="U14" s="1"/>
      <x:c r="V14" s="261" t="s">
        <x:v>1105</x:v>
      </x:c>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1746</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0" t="s">
        <x:v>416</x:v>
      </x:c>
      <x:c r="D15" s="240"/>
      <x:c r="E15" s="240"/>
      <x:c r="F15" s="240"/>
      <x:c r="G15" s="240"/>
      <x:c r="H15" s="240"/>
      <x:c r="I15" s="240"/>
      <x:c r="J15" s="240"/>
      <x:c r="K15" s="240"/>
      <x:c r="L15" s="240"/>
      <x:c r="M15" s="240"/>
      <x:c r="N15" s="240"/>
      <x:c r="O15" s="240"/>
      <x:c r="P15" s="240"/>
      <x:c r="Q15" s="240"/>
      <x:c r="R15" s="1"/>
      <x:c r="S15" s="243"/>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962</x:v>
      </x:c>
      <x:c r="AW15" s="13"/>
      <x:c r="AX15" s="14" t="str">
        <x:f>$V$8</x:f>
        <x:v>그레이스 루미나티오</x:v>
      </x:c>
      <x:c r="AY15" s="14" t="s">
        <x:v>1757</x:v>
      </x:c>
      <x:c r="AZ15" s="11" t="s">
        <x:v>1755</x:v>
      </x:c>
      <x:c r="BA15" s="11"/>
      <x:c r="BB15" s="11"/>
      <x:c r="BC15" s="11"/>
      <x:c r="BD15" s="11"/>
      <x:c r="BE15" s="11"/>
      <x:c r="BF15" s="11"/>
      <x:c r="BG15" s="11"/>
      <x:c r="BH15" s="14"/>
      <x:c r="BI15" s="11"/>
      <x:c r="BJ15" s="11"/>
      <x:c r="BK15" s="15"/>
      <x:c r="BL15" s="15"/>
    </x:row>
    <x:row r="16" spans="1:64" ht="22.5" customHeight="1">
      <x:c r="A16" s="2"/>
      <x:c r="B16" s="8"/>
      <x:c r="C16" s="240"/>
      <x:c r="D16" s="240"/>
      <x:c r="E16" s="240"/>
      <x:c r="F16" s="240"/>
      <x:c r="G16" s="240"/>
      <x:c r="H16" s="240"/>
      <x:c r="I16" s="240"/>
      <x:c r="J16" s="240"/>
      <x:c r="K16" s="240"/>
      <x:c r="L16" s="240"/>
      <x:c r="M16" s="240"/>
      <x:c r="N16" s="240"/>
      <x:c r="O16" s="240"/>
      <x:c r="P16" s="240"/>
      <x:c r="Q16" s="240"/>
      <x:c r="R16" s="1"/>
      <x:c r="S16" s="243"/>
      <x:c r="T16" s="1"/>
      <x:c r="U16" s="1"/>
      <x:c r="V16" s="203" t="s">
        <x:v>1749</x:v>
      </x:c>
      <x:c r="W16" s="221"/>
      <x:c r="X16" s="221"/>
      <x:c r="Y16" s="204"/>
      <x:c r="Z16" s="263">
        <x:v>0</x:v>
      </x:c>
      <x:c r="AA16" s="221"/>
      <x:c r="AB16" s="254" t="s">
        <x:v>1763</x:v>
      </x:c>
      <x:c r="AC16" s="221"/>
      <x:c r="AD16" s="204"/>
      <x:c r="AE16" s="2"/>
      <x:c r="AF16" s="2"/>
      <x:c r="AG16" s="2"/>
      <x:c r="AH16" s="255" t="s">
        <x:v>1756</x:v>
      </x:c>
      <x:c r="AI16" s="204"/>
      <x:c r="AJ16" s="250">
        <x:f>(SUM($AK$224:$AL$304)-(ABS(SUM($AM$224:$AM$304))))</x:f>
        <x:v>11</x:v>
      </x:c>
      <x:c r="AK16" s="256">
        <x:f>(SUM($AK$224:$AL$304))</x:f>
        <x:v>26</x:v>
      </x:c>
      <x:c r="AL16" s="221"/>
      <x:c r="AM16" s="254" t="s">
        <x:v>1763</x:v>
      </x:c>
      <x:c r="AN16" s="221"/>
      <x:c r="AO16" s="255" t="s">
        <x:v>1758</x:v>
      </x:c>
      <x:c r="AP16" s="221"/>
      <x:c r="AQ16" s="204"/>
      <x:c r="AR16" s="9"/>
      <x:c r="AS16" s="2"/>
      <x:c r="AT16" s="3"/>
      <x:c r="AU16" s="11"/>
      <x:c r="AV16" s="13" t="s">
        <x:v>1271</x:v>
      </x:c>
      <x:c r="AW16" s="11"/>
      <x:c r="AX16" s="11"/>
      <x:c r="AY16" s="14">
        <x:v>0</x:v>
      </x:c>
      <x:c r="AZ16" s="11" t="s">
        <x:v>1755</x:v>
      </x:c>
      <x:c r="BA16" s="11"/>
      <x:c r="BB16" s="11"/>
      <x:c r="BC16" s="11"/>
      <x:c r="BD16" s="11"/>
      <x:c r="BE16" s="11"/>
      <x:c r="BF16" s="11"/>
      <x:c r="BG16" s="11"/>
      <x:c r="BH16" s="11"/>
      <x:c r="BI16" s="11"/>
      <x:c r="BJ16" s="11"/>
      <x:c r="BK16" s="3"/>
      <x:c r="BL16" s="3"/>
    </x:row>
    <x:row r="17" spans="1:64" ht="11.25" customHeight="1">
      <x:c r="A17" s="2"/>
      <x:c r="B17" s="8"/>
      <x:c r="C17" s="240"/>
      <x:c r="D17" s="240"/>
      <x:c r="E17" s="240"/>
      <x:c r="F17" s="240"/>
      <x:c r="G17" s="240"/>
      <x:c r="H17" s="240"/>
      <x:c r="I17" s="240"/>
      <x:c r="J17" s="240"/>
      <x:c r="K17" s="240"/>
      <x:c r="L17" s="240"/>
      <x:c r="M17" s="240"/>
      <x:c r="N17" s="240"/>
      <x:c r="O17" s="240"/>
      <x:c r="P17" s="240"/>
      <x:c r="Q17" s="240"/>
      <x:c r="R17" s="1"/>
      <x:c r="S17" s="243"/>
      <x:c r="T17" s="1"/>
      <x:c r="U17" s="1"/>
      <x:c r="V17" s="200"/>
      <x:c r="W17" s="203"/>
      <x:c r="X17" s="203"/>
      <x:c r="Y17" s="148"/>
      <x:c r="Z17" s="248" t="s">
        <x:v>1763</x:v>
      </x:c>
      <x:c r="AA17" s="248"/>
      <x:c r="AB17" s="248"/>
      <x:c r="AC17" s="248"/>
      <x:c r="AD17" s="148"/>
      <x:c r="AE17" s="2"/>
      <x:c r="AF17" s="2"/>
      <x:c r="AG17" s="2"/>
      <x:c r="AH17" s="200"/>
      <x:c r="AI17" s="148"/>
      <x:c r="AJ17" s="250"/>
      <x:c r="AK17" s="256"/>
      <x:c r="AL17" s="256"/>
      <x:c r="AM17" s="254"/>
      <x:c r="AN17" s="254"/>
      <x:c r="AO17" s="200"/>
      <x:c r="AP17" s="255"/>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3"/>
      <x:c r="T18" s="1"/>
      <x:c r="U18" s="1"/>
      <x:c r="V18" s="200"/>
      <x:c r="W18" s="203"/>
      <x:c r="X18" s="203"/>
      <x:c r="Y18" s="148"/>
      <x:c r="Z18" s="248" t="s">
        <x:v>1763</x:v>
      </x:c>
      <x:c r="AA18" s="248"/>
      <x:c r="AB18" s="249">
        <x:v>0</x:v>
      </x:c>
      <x:c r="AC18" s="249"/>
      <x:c r="AD18" s="148"/>
      <x:c r="AE18" s="2"/>
      <x:c r="AF18" s="2"/>
      <x:c r="AG18" s="2"/>
      <x:c r="AH18" s="200"/>
      <x:c r="AI18" s="148"/>
      <x:c r="AJ18" s="248" t="s">
        <x:v>1763</x:v>
      </x:c>
      <x:c r="AK18" s="248"/>
      <x:c r="AL18" s="248"/>
      <x:c r="AM18" s="248"/>
      <x:c r="AN18" s="248"/>
      <x:c r="AO18" s="200"/>
      <x:c r="AP18" s="255"/>
      <x:c r="AQ18" s="148"/>
      <x:c r="AR18" s="9"/>
      <x:c r="AS18" s="2"/>
      <x:c r="AT18" s="3"/>
      <x:c r="AU18" s="13" t="s">
        <x:v>965</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3"/>
      <x:c r="T19" s="1"/>
      <x:c r="U19" s="1"/>
      <x:c r="V19" s="205"/>
      <x:c r="W19" s="152"/>
      <x:c r="X19" s="152"/>
      <x:c r="Y19" s="197"/>
      <x:c r="Z19" s="152"/>
      <x:c r="AA19" s="152"/>
      <x:c r="AB19" s="152"/>
      <x:c r="AC19" s="152"/>
      <x:c r="AD19" s="197"/>
      <x:c r="AE19" s="2"/>
      <x:c r="AF19" s="2"/>
      <x:c r="AG19" s="2"/>
      <x:c r="AH19" s="200"/>
      <x:c r="AI19" s="148"/>
      <x:c r="AJ19" s="248" t="s">
        <x:v>1763</x:v>
      </x:c>
      <x:c r="AK19" s="251">
        <x:f>(SUM($AN$224:$AP$304))</x:f>
        <x:v>2</x:v>
      </x:c>
      <x:c r="AL19" s="251"/>
      <x:c r="AM19" s="252">
        <x:f>(SUM($AN$224:$AP$304)-(ABS(SUM($AQ$224:$AR$304))))</x:f>
        <x:v>2</x:v>
      </x:c>
      <x:c r="AN19" s="252"/>
      <x:c r="AO19" s="200"/>
      <x:c r="AP19" s="255"/>
      <x:c r="AQ19" s="148"/>
      <x:c r="AR19" s="9"/>
      <x:c r="AS19" s="2"/>
      <x:c r="AT19" s="3"/>
      <x:c r="AU19" s="11" t="s">
        <x:v>1747</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2" t="s">
        <x:v>969</x:v>
      </x:c>
      <x:c r="D20" s="262"/>
      <x:c r="E20" s="262"/>
      <x:c r="F20" s="262"/>
      <x:c r="G20" s="262"/>
      <x:c r="H20" s="271" t="s">
        <x:v>750</x:v>
      </x:c>
      <x:c r="I20" s="271"/>
      <x:c r="J20" s="271"/>
      <x:c r="K20" s="271"/>
      <x:c r="L20" s="271"/>
      <x:c r="M20" s="271"/>
      <x:c r="N20" s="271"/>
      <x:c r="O20" s="271"/>
      <x:c r="P20" s="271"/>
      <x:c r="Q20" s="271"/>
      <x:c r="R20" s="1"/>
      <x:c r="S20" s="243"/>
      <x:c r="T20" s="1"/>
      <x:c r="U20" s="1"/>
      <x:c r="V20" s="264" t="s">
        <x:v>1101</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734</x:v>
      </x:c>
      <x:c r="AW20" s="13"/>
      <x:c r="AX20" s="11"/>
      <x:c r="AY20" s="11"/>
      <x:c r="AZ20" s="11"/>
      <x:c r="BA20" s="11">
        <x:f t="shared" ref="BA20:BA21" si="0">0</x:f>
        <x:v>0</x:v>
      </x:c>
      <x:c r="BB20" s="11" t="s">
        <x:v>1108</x:v>
      </x:c>
      <x:c r="BC20" s="11">
        <x:f t="shared" ref="BC20:BC21" si="1">0</x:f>
        <x:v>0</x:v>
      </x:c>
      <x:c r="BD20" s="11" t="s">
        <x:v>1764</x:v>
      </x:c>
      <x:c r="BE20" s="11"/>
      <x:c r="BF20" s="11"/>
      <x:c r="BG20" s="11"/>
      <x:c r="BH20" s="11"/>
      <x:c r="BI20" s="11"/>
      <x:c r="BJ20" s="11"/>
      <x:c r="BK20" s="3"/>
      <x:c r="BL20" s="3"/>
    </x:row>
    <x:row r="21" spans="1:64" ht="22.5" customHeight="1">
      <x:c r="A21" s="2"/>
      <x:c r="B21" s="8"/>
      <x:c r="C21" s="262"/>
      <x:c r="D21" s="262"/>
      <x:c r="E21" s="262"/>
      <x:c r="F21" s="262"/>
      <x:c r="G21" s="262"/>
      <x:c r="H21" s="152"/>
      <x:c r="I21" s="152"/>
      <x:c r="J21" s="152"/>
      <x:c r="K21" s="152"/>
      <x:c r="L21" s="152"/>
      <x:c r="M21" s="152"/>
      <x:c r="N21" s="152"/>
      <x:c r="O21" s="152"/>
      <x:c r="P21" s="152"/>
      <x:c r="Q21" s="152"/>
      <x:c r="R21" s="1"/>
      <x:c r="S21" s="243"/>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1603</x:v>
      </x:c>
      <x:c r="AW21" s="13"/>
      <x:c r="AX21" s="11"/>
      <x:c r="AY21" s="11"/>
      <x:c r="AZ21" s="11"/>
      <x:c r="BA21" s="11">
        <x:f t="shared" si="0"/>
        <x:v>0</x:v>
      </x:c>
      <x:c r="BB21" s="11" t="s">
        <x:v>1108</x:v>
      </x:c>
      <x:c r="BC21" s="11">
        <x:f t="shared" si="1"/>
        <x:v>0</x:v>
      </x:c>
      <x:c r="BD21" s="11" t="s">
        <x:v>1764</x:v>
      </x:c>
      <x:c r="BE21" s="11"/>
      <x:c r="BF21" s="11"/>
      <x:c r="BG21" s="11"/>
      <x:c r="BH21" s="11"/>
      <x:c r="BI21" s="11"/>
      <x:c r="BJ21" s="11"/>
      <x:c r="BK21" s="3"/>
      <x:c r="BL21" s="3"/>
    </x:row>
    <x:row r="22" spans="1:64" ht="22.5" customHeight="1">
      <x:c r="A22" s="2"/>
      <x:c r="B22" s="8"/>
      <x:c r="C22" s="262" t="s">
        <x:v>968</x:v>
      </x:c>
      <x:c r="D22" s="262"/>
      <x:c r="E22" s="262"/>
      <x:c r="F22" s="262"/>
      <x:c r="G22" s="262"/>
      <x:c r="H22" s="271" t="s">
        <x:v>209</x:v>
      </x:c>
      <x:c r="I22" s="271"/>
      <x:c r="J22" s="271"/>
      <x:c r="K22" s="271"/>
      <x:c r="L22" s="271"/>
      <x:c r="M22" s="271"/>
      <x:c r="N22" s="271"/>
      <x:c r="O22" s="271"/>
      <x:c r="P22" s="271"/>
      <x:c r="Q22" s="271"/>
      <x:c r="R22" s="1"/>
      <x:c r="S22" s="243"/>
      <x:c r="T22" s="1"/>
      <x:c r="U22" s="1"/>
      <x:c r="V22" s="262" t="s">
        <x:v>1102</x:v>
      </x:c>
      <x:c r="W22" s="262"/>
      <x:c r="X22" s="262"/>
      <x:c r="Y22" s="262"/>
      <x:c r="Z22" s="17" t="s">
        <x:v>1759</x:v>
      </x:c>
      <x:c r="AA22" s="228"/>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748</x:v>
      </x:c>
      <x:c r="AW22" s="13"/>
      <x:c r="AX22" s="11"/>
      <x:c r="AY22" s="11"/>
      <x:c r="AZ22" s="11"/>
      <x:c r="BA22" s="11">
        <x:f>$Q$10</x:f>
        <x:v>4</x:v>
      </x:c>
      <x:c r="BB22" s="11" t="s">
        <x:v>1108</x:v>
      </x:c>
      <x:c r="BC22" s="11">
        <x:f>$Q$10</x:f>
        <x:v>4</x:v>
      </x:c>
      <x:c r="BD22" s="11" t="s">
        <x:v>1764</x:v>
      </x:c>
      <x:c r="BE22" s="11"/>
      <x:c r="BF22" s="11"/>
      <x:c r="BG22" s="11"/>
      <x:c r="BH22" s="11"/>
      <x:c r="BI22" s="11"/>
      <x:c r="BJ22" s="11"/>
      <x:c r="BK22" s="3"/>
      <x:c r="BL22" s="3"/>
    </x:row>
    <x:row r="23" spans="1:64" ht="22.5" customHeight="1">
      <x:c r="A23" s="2"/>
      <x:c r="B23" s="8"/>
      <x:c r="C23" s="262"/>
      <x:c r="D23" s="262"/>
      <x:c r="E23" s="262"/>
      <x:c r="F23" s="262"/>
      <x:c r="G23" s="262"/>
      <x:c r="H23" s="152"/>
      <x:c r="I23" s="152"/>
      <x:c r="J23" s="152"/>
      <x:c r="K23" s="152"/>
      <x:c r="L23" s="152"/>
      <x:c r="M23" s="152"/>
      <x:c r="N23" s="152"/>
      <x:c r="O23" s="152"/>
      <x:c r="P23" s="152"/>
      <x:c r="Q23" s="152"/>
      <x:c r="R23" s="1"/>
      <x:c r="S23" s="243"/>
      <x:c r="T23" s="1"/>
      <x:c r="U23" s="1"/>
      <x:c r="V23" s="262"/>
      <x:c r="W23" s="262"/>
      <x:c r="X23" s="262"/>
      <x:c r="Y23" s="262"/>
      <x:c r="Z23" s="17" t="s">
        <x:v>1759</x:v>
      </x:c>
      <x:c r="AA23" s="228"/>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753</x:v>
      </x:c>
      <x:c r="AW23" s="13"/>
      <x:c r="AX23" s="11"/>
      <x:c r="AY23" s="11"/>
      <x:c r="AZ23" s="11"/>
      <x:c r="BA23" s="11">
        <x:f>$Q$11</x:f>
        <x:v>4</x:v>
      </x:c>
      <x:c r="BB23" s="11" t="s">
        <x:v>1108</x:v>
      </x:c>
      <x:c r="BC23" s="11">
        <x:f>$Q$11</x:f>
        <x:v>4</x:v>
      </x:c>
      <x:c r="BD23" s="11" t="s">
        <x:v>1764</x:v>
      </x:c>
      <x:c r="BE23" s="11"/>
      <x:c r="BF23" s="11"/>
      <x:c r="BG23" s="11"/>
      <x:c r="BH23" s="11"/>
      <x:c r="BI23" s="11"/>
      <x:c r="BJ23" s="11"/>
      <x:c r="BK23" s="3"/>
      <x:c r="BL23" s="3"/>
    </x:row>
    <x:row r="24" spans="1:64" ht="22.5" customHeight="1">
      <x:c r="A24" s="2"/>
      <x:c r="B24" s="8"/>
      <x:c r="C24" s="262" t="s">
        <x:v>1106</x:v>
      </x:c>
      <x:c r="D24" s="262"/>
      <x:c r="E24" s="262"/>
      <x:c r="F24" s="262"/>
      <x:c r="G24" s="262"/>
      <x:c r="H24" s="271" t="s">
        <x:v>821</x:v>
      </x:c>
      <x:c r="I24" s="271"/>
      <x:c r="J24" s="271"/>
      <x:c r="K24" s="271"/>
      <x:c r="L24" s="271"/>
      <x:c r="M24" s="271"/>
      <x:c r="N24" s="271"/>
      <x:c r="O24" s="271"/>
      <x:c r="P24" s="271"/>
      <x:c r="Q24" s="271"/>
      <x:c r="R24" s="1"/>
      <x:c r="S24" s="243"/>
      <x:c r="T24" s="1"/>
      <x:c r="U24" s="1"/>
      <x:c r="V24" s="262"/>
      <x:c r="W24" s="262"/>
      <x:c r="X24" s="262"/>
      <x:c r="Y24" s="262"/>
      <x:c r="Z24" s="17" t="s">
        <x:v>1759</x:v>
      </x:c>
      <x:c r="AA24" s="228"/>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755</x:v>
      </x:c>
      <x:c r="AW24" s="13"/>
      <x:c r="AX24" s="11"/>
      <x:c r="AY24" s="11"/>
      <x:c r="AZ24" s="11"/>
      <x:c r="BA24" s="11">
        <x:f>$Q$12</x:f>
        <x:v>4</x:v>
      </x:c>
      <x:c r="BB24" s="11" t="s">
        <x:v>1108</x:v>
      </x:c>
      <x:c r="BC24" s="11">
        <x:f>$Q$12</x:f>
        <x:v>4</x:v>
      </x:c>
      <x:c r="BD24" s="14" t="s">
        <x:v>1753</x:v>
      </x:c>
      <x:c r="BE24" s="11"/>
      <x:c r="BF24" s="11"/>
      <x:c r="BG24" s="11"/>
      <x:c r="BH24" s="11"/>
      <x:c r="BI24" s="11"/>
      <x:c r="BJ24" s="11"/>
      <x:c r="BK24" s="3"/>
      <x:c r="BL24" s="3"/>
    </x:row>
    <x:row r="25" spans="1:64" ht="22.5" customHeight="1">
      <x:c r="A25" s="2"/>
      <x:c r="B25" s="8"/>
      <x:c r="C25" s="262"/>
      <x:c r="D25" s="262"/>
      <x:c r="E25" s="262"/>
      <x:c r="F25" s="262"/>
      <x:c r="G25" s="262"/>
      <x:c r="H25" s="152"/>
      <x:c r="I25" s="152"/>
      <x:c r="J25" s="152"/>
      <x:c r="K25" s="152"/>
      <x:c r="L25" s="152"/>
      <x:c r="M25" s="152"/>
      <x:c r="N25" s="152"/>
      <x:c r="O25" s="152"/>
      <x:c r="P25" s="152"/>
      <x:c r="Q25" s="152"/>
      <x:c r="R25" s="1"/>
      <x:c r="S25" s="243"/>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1761</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3"/>
      <x:c r="T26" s="1"/>
      <x:c r="U26" s="1"/>
      <x:c r="V26" s="262" t="s">
        <x:v>1109</x:v>
      </x:c>
      <x:c r="W26" s="262"/>
      <x:c r="X26" s="262"/>
      <x:c r="Y26" s="262"/>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1732</x:v>
      </x:c>
      <x:c r="D27" s="20"/>
      <x:c r="E27" s="20"/>
      <x:c r="F27" s="20"/>
      <x:c r="G27" s="20"/>
      <x:c r="H27" s="20"/>
      <x:c r="I27" s="20"/>
      <x:c r="J27" s="20"/>
      <x:c r="K27" s="20"/>
      <x:c r="L27" s="20"/>
      <x:c r="M27" s="20"/>
      <x:c r="N27" s="20"/>
      <x:c r="O27" s="20"/>
      <x:c r="P27" s="20"/>
      <x:c r="Q27" s="20"/>
      <x:c r="R27" s="20"/>
      <x:c r="S27" s="267"/>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1732</x:v>
      </x:c>
      <x:c r="AR27" s="2"/>
      <x:c r="AS27" s="2"/>
      <x:c r="AT27" s="3"/>
      <x:c r="AU27" s="14" t="s">
        <x:v>1254</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101</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3" t="str">
        <x:f>IFERROR(__xludf.DUMMYFUNCTION("SUBSTITUTE(textjoin(""\n\n"",true,filter(AV39:AV57,AU39:AU57)),""
"","" | "")"),"【긴급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「(특기명"&amp;")의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절반(나머"&amp;"지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캐릭"&amp;"터 | 코스트: 노래 X | 드라마 장면에 사용할 수 있다. 지정특기 판정에 성공하면 목표의 【마력】을 「소비한 마소 수×3」점 까지 회복할 수 있다. 회복하는 수치는 각 목표에 원하는 대로 배분할 수 있다.")</x:f>
        <x:v>【긴급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V28" s="253"/>
      <x:c r="AW28" s="253"/>
      <x:c r="AX28" s="253"/>
      <x:c r="AY28" s="253"/>
      <x:c r="AZ28" s="253"/>
      <x:c r="BA28" s="253"/>
      <x:c r="BB28" s="253"/>
      <x:c r="BC28" s="253"/>
      <x:c r="BD28" s="253"/>
      <x:c r="BE28" s="253"/>
      <x:c r="BF28" s="253"/>
      <x:c r="BG28" s="253"/>
      <x:c r="BH28" s="253"/>
      <x:c r="BI28" s="253"/>
      <x:c r="BJ28" s="253"/>
      <x:c r="BK28" s="253"/>
      <x:c r="BL28" s="3"/>
    </x:row>
    <x:row r="29" spans="1:64" ht="13.19999999999999928946">
      <x:c r="A29" s="2"/>
      <x:c r="B29" s="23"/>
      <x:c r="C29" s="154" t="s">
        <x:v>1733</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3"/>
      <x:c r="AV29" s="253"/>
      <x:c r="AW29" s="253"/>
      <x:c r="AX29" s="253"/>
      <x:c r="AY29" s="253"/>
      <x:c r="AZ29" s="253"/>
      <x:c r="BA29" s="253"/>
      <x:c r="BB29" s="253"/>
      <x:c r="BC29" s="253"/>
      <x:c r="BD29" s="253"/>
      <x:c r="BE29" s="253"/>
      <x:c r="BF29" s="253"/>
      <x:c r="BG29" s="253"/>
      <x:c r="BH29" s="253"/>
      <x:c r="BI29" s="253"/>
      <x:c r="BJ29" s="253"/>
      <x:c r="BK29" s="253"/>
      <x:c r="BL29" s="3"/>
    </x:row>
    <x:row r="30" spans="1:64" ht="22.5" customHeight="1">
      <x:c r="A30" s="2"/>
      <x:c r="B30" s="24" t="s">
        <x:v>1733</x:v>
      </x:c>
      <x:c r="C30" s="25" t="s">
        <x:v>1733</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1751</x:v>
      </x:c>
      <x:c r="AU30" s="28" t="str">
        <x:f ca="1">"\n\n2D6&gt;="&amp;$I$47&amp;" | "&amp;"《"&amp;$F$47&amp;"》"</x:f>
        <x:v>\n\n2D6&gt;=9 | 《황금》</x:v>
      </x:c>
      <x:c r="AV30" s="29" t="str">
        <x:f ca="1">"\n\n2D6&gt;="&amp;$I$48&amp;" | "&amp;"《"&amp;$F$48&amp;"》"</x:f>
        <x:v>\n\n2D6&gt;=8 | 《대지》</x:v>
      </x:c>
      <x:c r="AW30" s="29" t="str">
        <x:f ca="1">"\n\n2D6&gt;="&amp;$I$49&amp;" | "&amp;"《"&amp;$F$49&amp;"》"</x:f>
        <x:v>\n\n2D6&gt;=7 | 《숲》</x:v>
      </x:c>
      <x:c r="AX30" s="30" t="str">
        <x:f ca="1">"\n\n2D6&gt;="&amp;$I$50&amp;" | "&amp;"《"&amp;$F$50&amp;"》"</x:f>
        <x:v>\n\n2D6&gt;=8 | 《길》</x:v>
      </x:c>
      <x:c r="AY30" s="30" t="str">
        <x:f ca="1">"\n\n2D6&gt;="&amp;$I$51&amp;" | "&amp;"《"&amp;$F$51&amp;"》"</x:f>
        <x:v>\n\n2D6&gt;=9 | 《바다》</x:v>
      </x:c>
      <x:c r="AZ30" s="30" t="str">
        <x:f ca="1">"\n\n2D6&gt;="&amp;$I$52&amp;" | "&amp;"《"&amp;$F$52&amp;"》"</x:f>
        <x:v>\n\n2D6&gt;=8 | 《정적》</x:v>
      </x:c>
      <x:c r="BA30" s="29" t="str">
        <x:f ca="1">"\n\n2D6&gt;="&amp;$I$53&amp;" | "&amp;"《"&amp;$F$53&amp;"》"</x:f>
        <x:v>\n\n2D6&gt;=7 | 《비》</x:v>
      </x:c>
      <x:c r="BB30" s="29" t="str">
        <x:f ca="1">"\n\n2D6&gt;="&amp;$I$54&amp;" | "&amp;"《"&amp;$F$54&amp;"》"</x:f>
        <x:v>\n\n2D6&gt;=6 | 《폭풍》</x:v>
      </x:c>
      <x:c r="BC30" s="29" t="str">
        <x:f>"\n\n2D6&gt;="&amp;$I$55&amp;" | "&amp;"《"&amp;$F$55&amp;"》"</x:f>
        <x:v>\n\n2D6&gt;=5 | 《태양》</x:v>
      </x:c>
      <x:c r="BD30" s="29" t="str">
        <x:f ca="1">"\n\n2D6&gt;="&amp;$I$56&amp;" | "&amp;"《"&amp;$F$56&amp;"》"</x:f>
        <x:v>\n\n2D6&gt;=6 | 《천공》</x:v>
      </x:c>
      <x:c r="BE30" s="29" t="str">
        <x:f ca="1">"\n\n2D6&gt;="&amp;$I$57&amp;" | "&amp;"《"&amp;$F$57&amp;"》"</x:f>
        <x:v>\n\n2D6&gt;=7 | 《이계》</x:v>
      </x:c>
      <x:c r="BF30" s="30"/>
      <x:c r="BG30" s="30"/>
      <x:c r="BH30" s="30"/>
      <x:c r="BI30" s="29"/>
      <x:c r="BJ30" s="29"/>
      <x:c r="BK30" s="3"/>
      <x:c r="BL30" s="3"/>
    </x:row>
    <x:row r="31" spans="1:64" ht="30" customHeight="1">
      <x:c r="A31" s="2"/>
      <x:c r="B31" s="272" t="s">
        <x:v>1733</x:v>
      </x:c>
      <x:c r="C31" s="272"/>
      <x:c r="D31" s="2"/>
      <x:c r="E31" s="2"/>
      <x:c r="F31" s="273" t="s">
        <x:v>1752</x:v>
      </x:c>
      <x:c r="G31" s="221"/>
      <x:c r="H31" s="221"/>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마법으로 누군가의 소원을 이룬다.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1742</x:v>
      </x:c>
      <x:c r="AU31" s="28" t="str">
        <x:f ca="1">"\n\n2D6&gt;="&amp;$N$47&amp;" | "&amp;"《"&amp;$L$47&amp;"》"</x:f>
        <x:v>\n\n2D6&gt;=7 | 《살》</x:v>
      </x:c>
      <x:c r="AV31" s="29" t="str">
        <x:f ca="1">"\n\n2D6&gt;="&amp;$N$48&amp;" | "&amp;"《"&amp;$L$48&amp;"》"</x:f>
        <x:v>\n\n2D6&gt;=6 | 《벌레》</x:v>
      </x:c>
      <x:c r="AW31" s="30" t="str">
        <x:f>"\n\n2D6&gt;="&amp;$N$49&amp;" | "&amp;"《"&amp;$L$49&amp;"》"</x:f>
        <x:v>\n\n2D6&gt;=5 | 《꽃》</x:v>
      </x:c>
      <x:c r="AX31" s="30" t="str">
        <x:f ca="1">"\n\n2D6&gt;="&amp;$N$50&amp;" | "&amp;"《"&amp;$L$50&amp;"》"</x:f>
        <x:v>\n\n2D6&gt;=6 | 《피》</x:v>
      </x:c>
      <x:c r="AY31" s="30" t="str">
        <x:f ca="1">"\n\n2D6&gt;="&amp;$N$51&amp;" | "&amp;"《"&amp;$L$51&amp;"》"</x:f>
        <x:v>\n\n2D6&gt;=7 | 《비늘》</x:v>
      </x:c>
      <x:c r="AZ31" s="29" t="str">
        <x:f ca="1">"\n\n2D6&gt;="&amp;$N$52&amp;" | "&amp;"《"&amp;$L$52&amp;"》"</x:f>
        <x:v>\n\n2D6&gt;=8 | 《혼돈》</x:v>
      </x:c>
      <x:c r="BA31" s="29" t="str">
        <x:f ca="1">"\n\n2D6&gt;="&amp;$N$53&amp;" | "&amp;"《"&amp;$L$53&amp;"》"</x:f>
        <x:v>\n\n2D6&gt;=9 | 《이빨》</x:v>
      </x:c>
      <x:c r="BB31" s="29" t="str">
        <x:f ca="1">"\n\n2D6&gt;="&amp;$N$54&amp;" | "&amp;"《"&amp;$L$54&amp;"》"</x:f>
        <x:v>\n\n2D6&gt;=8 | 《외침》</x:v>
      </x:c>
      <x:c r="BC31" s="29" t="str">
        <x:f ca="1">"\n\n2D6&gt;="&amp;$N$55&amp;" | "&amp;"《"&amp;$L$55&amp;"》"</x:f>
        <x:v>\n\n2D6&gt;=7 | 《분노》</x:v>
      </x:c>
      <x:c r="BD31" s="29" t="str">
        <x:f ca="1">"\n\n2D6&gt;="&amp;$N$56&amp;" | "&amp;"《"&amp;$L$56&amp;"》"</x:f>
        <x:v>\n\n2D6&gt;=8 | 《날개》</x:v>
      </x:c>
      <x:c r="BE31" s="29" t="str">
        <x:f ca="1">"\n\n2D6&gt;="&amp;$N$57&amp;" | "&amp;"《"&amp;$L$57&amp;"》"</x:f>
        <x:v>\n\n2D6&gt;=9 | 《에로스》</x:v>
      </x:c>
      <x:c r="BF31" s="30"/>
      <x:c r="BG31" s="30"/>
      <x:c r="BH31" s="30"/>
      <x:c r="BI31" s="29"/>
      <x:c r="BJ31" s="29"/>
      <x:c r="BK31" s="3"/>
      <x:c r="BL31" s="3"/>
    </x:row>
    <x:row r="32" spans="1:64" ht="30" customHeight="1">
      <x:c r="A32" s="2"/>
      <x:c r="B32" s="272"/>
      <x:c r="C32" s="272"/>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1762</x:v>
      </x:c>
      <x:c r="AU32" s="28" t="str">
        <x:f ca="1">"\n\n2D6&gt;="&amp;$S$47&amp;" | "&amp;"《"&amp;$Q$47&amp;"》"</x:f>
        <x:v>\n\n2D6&gt;=8 | 《중력》</x:v>
      </x:c>
      <x:c r="AV32" s="29" t="str">
        <x:f ca="1">"\n\n2D6&gt;="&amp;$S$48&amp;" | "&amp;"《"&amp;$Q$48&amp;"》"</x:f>
        <x:v>\n\n2D6&gt;=8 | 《바람》</x:v>
      </x:c>
      <x:c r="AW32" s="29" t="str">
        <x:f ca="1">"\n\n2D6&gt;="&amp;$S$49&amp;" | "&amp;"《"&amp;$Q$49&amp;"》"</x:f>
        <x:v>\n\n2D6&gt;=7 | 《흐름》</x:v>
      </x:c>
      <x:c r="AX32" s="29" t="str">
        <x:f ca="1">"\n\n2D6&gt;="&amp;$S$50&amp;" | "&amp;"《"&amp;$Q$50&amp;"》"</x:f>
        <x:v>\n\n2D6&gt;=8 | 《물》</x:v>
      </x:c>
      <x:c r="AY32" s="29" t="str">
        <x:f ca="1">"\n\n2D6&gt;="&amp;$S$51&amp;" | "&amp;"《"&amp;$Q$51&amp;"》"</x:f>
        <x:v>\n\n2D6&gt;=8 | 《파문》</x:v>
      </x:c>
      <x:c r="AZ32" s="29" t="str">
        <x:f ca="1">"\n\n2D6&gt;="&amp;$S$52&amp;" | "&amp;"《"&amp;$Q$52&amp;"》"</x:f>
        <x:v>\n\n2D6&gt;=7 | 《자유》</x:v>
      </x:c>
      <x:c r="BA32" s="29" t="str">
        <x:f ca="1">"\n\n2D6&gt;="&amp;$S$53&amp;" | "&amp;"《"&amp;$Q$53&amp;"》"</x:f>
        <x:v>\n\n2D6&gt;=8 | 《충격》</x:v>
      </x:c>
      <x:c r="BB32" s="29" t="str">
        <x:f ca="1">"\n\n2D6&gt;="&amp;$S$54&amp;" | "&amp;"《"&amp;$Q$54&amp;"》"</x:f>
        <x:v>\n\n2D6&gt;=9 | 《우레》</x:v>
      </x:c>
      <x:c r="BC32" s="29" t="str">
        <x:f ca="1">"\n\n2D6&gt;="&amp;$S$55&amp;" | "&amp;"《"&amp;$Q$55&amp;"》"</x:f>
        <x:v>\n\n2D6&gt;=9 | 《불》</x:v>
      </x:c>
      <x:c r="BD32" s="29" t="str">
        <x:f ca="1">"\n\n2D6&gt;="&amp;$S$56&amp;" | "&amp;"《"&amp;$Q$56&amp;"》"</x:f>
        <x:v>\n\n2D6&gt;=8 | 《빛》</x:v>
      </x:c>
      <x:c r="BE32" s="29" t="str">
        <x:f ca="1">"\n\n2D6&gt;="&amp;$S$57&amp;" | "&amp;"《"&amp;$Q$57&amp;"》"</x:f>
        <x:v>\n\n2D6&gt;=9 | 《원환》</x:v>
      </x:c>
      <x:c r="BF32" s="29"/>
      <x:c r="BG32" s="30"/>
      <x:c r="BH32" s="30"/>
      <x:c r="BI32" s="29"/>
      <x:c r="BJ32" s="29"/>
      <x:c r="BK32" s="3"/>
      <x:c r="BL32" s="3"/>
    </x:row>
    <x:row r="33" spans="1:64" ht="30" customHeight="1">
      <x:c r="A33" s="2"/>
      <x:c r="B33" s="272"/>
      <x:c r="C33" s="272"/>
      <x:c r="D33" s="2"/>
      <x:c r="E33" s="2"/>
      <x:c r="F33" s="274"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〈대법전〉의 노예로 일하는 특수한 마도서. 강력한 구속 마법(기어스)으로 〈단장〉 회수를 위해 봉사할 것을 강요당하고 있는 이들. 유용한 마법을 구사하는 〈금서〉 출신의 마도서도 많다.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1767</x:v>
      </x:c>
      <x:c r="AU33" s="28" t="str">
        <x:f ca="1">"\n\n2D6&gt;="&amp;$AA$47&amp;" | "&amp;"《"&amp;$W$47&amp;"》"</x:f>
        <x:v>\n\n2D6&gt;=6 | 《이야기》</x:v>
      </x:c>
      <x:c r="AV33" s="29" t="str">
        <x:f ca="1">"\n\n2D6&gt;="&amp;$AA$48&amp;" | "&amp;"《"&amp;$W$48&amp;"》"</x:f>
        <x:v>\n\n2D6&gt;=7 | 《선율》</x:v>
      </x:c>
      <x:c r="AW33" s="30" t="str">
        <x:f ca="1">"\n\n2D6&gt;="&amp;$AA$49&amp;" | "&amp;"《"&amp;$W$49&amp;"》"</x:f>
        <x:v>\n\n2D6&gt;=8 | 《눈물》</x:v>
      </x:c>
      <x:c r="AX33" s="30" t="str">
        <x:f ca="1">"\n\n2D6&gt;="&amp;$AA$50&amp;" | "&amp;"《"&amp;$W$50&amp;"》"</x:f>
        <x:v>\n\n2D6&gt;=7 | 《이별》</x:v>
      </x:c>
      <x:c r="AY33" s="30" t="str">
        <x:f ca="1">"\n\n2D6&gt;="&amp;$AA$51&amp;" | "&amp;"《"&amp;$W$51&amp;"》"</x:f>
        <x:v>\n\n2D6&gt;=6 | 《미소》</x:v>
      </x:c>
      <x:c r="AZ33" s="29" t="str">
        <x:f>"\n\n2D6&gt;="&amp;$AA$52&amp;" | "&amp;"《"&amp;$W$52&amp;"》"</x:f>
        <x:v>\n\n2D6&gt;=5 | 《마음》</x:v>
      </x:c>
      <x:c r="BA33" s="29" t="str">
        <x:f ca="1">"\n\n2D6&gt;="&amp;$AA$53&amp;" | "&amp;"《"&amp;$W$53&amp;"》"</x:f>
        <x:v>\n\n2D6&gt;=6 | 《승리》</x:v>
      </x:c>
      <x:c r="BB33" s="29" t="str">
        <x:f ca="1">"\n\n2D6&gt;="&amp;$AA$54&amp;" | "&amp;"《"&amp;$W$54&amp;"》"</x:f>
        <x:v>\n\n2D6&gt;=7 | 《사랑》</x:v>
      </x:c>
      <x:c r="BC33" s="29" t="str">
        <x:f ca="1">"\n\n2D6&gt;="&amp;$AA$55&amp;" | "&amp;"《"&amp;$W$55&amp;"》"</x:f>
        <x:v>\n\n2D6&gt;=7 | 《정열》</x:v>
      </x:c>
      <x:c r="BD33" s="29" t="str">
        <x:f ca="1">"\n\n2D6&gt;="&amp;$AA$56&amp;" | "&amp;"《"&amp;$W$56&amp;"》"</x:f>
        <x:v>\n\n2D6&gt;=6 | 《치유》</x:v>
      </x:c>
      <x:c r="BE33" s="29" t="str">
        <x:f ca="1">"\n\n2D6&gt;="&amp;$AA$57&amp;" | "&amp;"《"&amp;$W$57&amp;"》"</x:f>
        <x:v>\n\n2D6&gt;=7 | 《시간》</x:v>
      </x:c>
      <x:c r="BF33" s="29"/>
      <x:c r="BG33" s="30"/>
      <x:c r="BH33" s="30"/>
      <x:c r="BI33" s="29"/>
      <x:c r="BJ33" s="29"/>
      <x:c r="BK33" s="3"/>
      <x:c r="BL33" s="3"/>
    </x:row>
    <x:row r="34" spans="1:64" ht="30" customHeight="1">
      <x:c r="A34" s="2"/>
      <x:c r="B34" s="272"/>
      <x:c r="C34" s="272"/>
      <x:c r="D34" s="2"/>
      <x:c r="E34" s="2"/>
      <x:c r="F34" s="274" t="str">
        <x:f>IF(OR($N$9="이상향",$N$9="구세계 질서",$N$9="분서관",$N$9="어둠의 심장",$N$9="혼혈주의자"),"학파 소개","기관 소개")</x:f>
        <x:v>기관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1765</x:v>
      </x:c>
      <x:c r="AU34" s="28" t="str">
        <x:f>"\n\n2D6&gt;="&amp;$AH$47&amp;" | "&amp;"《"&amp;$AE$47&amp;"》"</x:f>
        <x:v>\n\n2D6&gt;=5 | 《추억》</x:v>
      </x:c>
      <x:c r="AV34" s="29" t="str">
        <x:f ca="1">"\n\n2D6&gt;="&amp;$AH$48&amp;" | "&amp;"《"&amp;$AE$48&amp;"》"</x:f>
        <x:v>\n\n2D6&gt;=6 | 《수수께끼》</x:v>
      </x:c>
      <x:c r="AW34" s="30" t="str">
        <x:f ca="1">"\n\n2D6&gt;="&amp;$AH$49&amp;" | "&amp;"《"&amp;$AE$49&amp;"》"</x:f>
        <x:v>\n\n2D6&gt;=7 | 《거짓》</x:v>
      </x:c>
      <x:c r="AX34" s="30" t="str">
        <x:f ca="1">"\n\n2D6&gt;="&amp;$AH$50&amp;" | "&amp;"《"&amp;$AE$50&amp;"》"</x:f>
        <x:v>\n\n2D6&gt;=8 | 《불안》</x:v>
      </x:c>
      <x:c r="AY34" s="30" t="str">
        <x:f ca="1">"\n\n2D6&gt;="&amp;$AH$51&amp;" | "&amp;"《"&amp;$AE$51&amp;"》"</x:f>
        <x:v>\n\n2D6&gt;=7 | 《잠》</x:v>
      </x:c>
      <x:c r="AZ34" s="29" t="str">
        <x:f ca="1">"\n\n2D6&gt;="&amp;$AH$52&amp;" | "&amp;"《"&amp;$AE$52&amp;"》"</x:f>
        <x:v>\n\n2D6&gt;=6 | 《우연》</x:v>
      </x:c>
      <x:c r="BA34" s="29" t="str">
        <x:f ca="1">"\n\n2D6&gt;="&amp;$AH$53&amp;" | "&amp;"《"&amp;$AE$53&amp;"》"</x:f>
        <x:v>\n\n2D6&gt;=7 | 《환각》</x:v>
      </x:c>
      <x:c r="BB34" s="29" t="str">
        <x:f ca="1">"\n\n2D6&gt;="&amp;$AH$54&amp;" | "&amp;"《"&amp;$AE$54&amp;"》"</x:f>
        <x:v>\n\n2D6&gt;=7 | 《광기》</x:v>
      </x:c>
      <x:c r="BC34" s="29" t="str">
        <x:f ca="1">"\n\n2D6&gt;="&amp;$AH$55&amp;" | "&amp;"《"&amp;$AE$55&amp;"》"</x:f>
        <x:v>\n\n2D6&gt;=6 | 《기도》</x:v>
      </x:c>
      <x:c r="BD34" s="29" t="str">
        <x:f>"\n\n2D6&gt;="&amp;$AH$56&amp;" | "&amp;"《"&amp;$AE$56&amp;"》"</x:f>
        <x:v>\n\n2D6&gt;=5 | 《희망》</x:v>
      </x:c>
      <x:c r="BE34" s="29" t="str">
        <x:f ca="1">"\n\n2D6&gt;="&amp;$AH$57&amp;" | "&amp;"《"&amp;$AE$57&amp;"》"</x:f>
        <x:v>\n\n2D6&gt;=6 | 《미래》</x:v>
      </x:c>
      <x:c r="BF34" s="13"/>
      <x:c r="BG34" s="29"/>
      <x:c r="BH34" s="29"/>
      <x:c r="BI34" s="29"/>
      <x:c r="BJ34" s="29"/>
      <x:c r="BK34" s="3"/>
      <x:c r="BL34" s="3"/>
    </x:row>
    <x:row r="35" spans="1:64" ht="30" customHeight="1">
      <x:c r="A35" s="2"/>
      <x:c r="B35" s="272"/>
      <x:c r="C35" s="272"/>
      <x:c r="D35" s="2"/>
      <x:c r="E35" s="2"/>
      <x:c r="F35" s="147" t="s">
        <x:v>1766</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1760</x:v>
      </x:c>
      <x:c r="AU35" s="28" t="str">
        <x:f ca="1">"\n\n2D6&gt;="&amp;$AQ$47&amp;" | "&amp;"《"&amp;$AK$47&amp;"》"</x:f>
        <x:v>\n\n2D6&gt;=6 | 《심연》</x:v>
      </x:c>
      <x:c r="AV35" s="29" t="str">
        <x:f ca="1">"\n\n2D6&gt;="&amp;$AQ$48&amp;" | "&amp;"《"&amp;$AK$48&amp;"》"</x:f>
        <x:v>\n\n2D6&gt;=7 | 《부패》</x:v>
      </x:c>
      <x:c r="AW35" s="30" t="str">
        <x:f ca="1">"\n\n2D6&gt;="&amp;$AQ$49&amp;" | "&amp;"《"&amp;$AK$49&amp;"》"</x:f>
        <x:v>\n\n2D6&gt;=8 | 《배신》</x:v>
      </x:c>
      <x:c r="AX35" s="30" t="str">
        <x:f ca="1">"\n\n2D6&gt;="&amp;$AQ$50&amp;" | "&amp;"《"&amp;$AK$50&amp;"》"</x:f>
        <x:v>\n\n2D6&gt;=9 | 《방황》</x:v>
      </x:c>
      <x:c r="AY35" s="30" t="str">
        <x:f ca="1">"\n\n2D6&gt;="&amp;$AQ$51&amp;" | "&amp;"《"&amp;$AK$51&amp;"》"</x:f>
        <x:v>\n\n2D6&gt;=8 | 《나태》</x:v>
      </x:c>
      <x:c r="AZ35" s="29" t="str">
        <x:f ca="1">"\n\n2D6&gt;="&amp;$AQ$52&amp;" | "&amp;"《"&amp;$AK$52&amp;"》"</x:f>
        <x:v>\n\n2D6&gt;=7 | 《왜곡》</x:v>
      </x:c>
      <x:c r="BA35" s="29" t="str">
        <x:f ca="1">"\n\n2D6&gt;="&amp;$AQ$53&amp;" | "&amp;"《"&amp;$AK$53&amp;"》"</x:f>
        <x:v>\n\n2D6&gt;=8 | 《불행》</x:v>
      </x:c>
      <x:c r="BB35" s="29" t="str">
        <x:f ca="1">"\n\n2D6&gt;="&amp;$AQ$54&amp;" | "&amp;"《"&amp;$AK$54&amp;"》"</x:f>
        <x:v>\n\n2D6&gt;=8 | 《바보》</x:v>
      </x:c>
      <x:c r="BC35" s="29" t="str">
        <x:f ca="1">"\n\n2D6&gt;="&amp;$AQ$55&amp;" | "&amp;"《"&amp;$AK$55&amp;"》"</x:f>
        <x:v>\n\n2D6&gt;=7 | 《악의》</x:v>
      </x:c>
      <x:c r="BD35" s="29" t="str">
        <x:f ca="1">"\n\n2D6&gt;="&amp;$AQ$56&amp;" | "&amp;"《"&amp;$AK$56&amp;"》"</x:f>
        <x:v>\n\n2D6&gt;=6 | 《절망》</x:v>
      </x:c>
      <x:c r="BE35" s="29" t="str">
        <x:f ca="1">"\n\n2D6&gt;="&amp;$AQ$57&amp;" | "&amp;"《"&amp;$AK$57&amp;"》"</x:f>
        <x:v>\n\n2D6&gt;=7 | 《죽음》</x:v>
      </x:c>
      <x:c r="BF35" s="13"/>
      <x:c r="BG35" s="29"/>
      <x:c r="BH35" s="29"/>
      <x:c r="BI35" s="29"/>
      <x:c r="BJ35" s="29"/>
      <x:c r="BK35" s="3"/>
      <x:c r="BL35" s="3"/>
    </x:row>
    <x:row r="36" spans="1:64" ht="30" customHeight="1">
      <x:c r="A36" s="2"/>
      <x:c r="B36" s="272"/>
      <x:c r="C36" s="272"/>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1738</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2"/>
      <x:c r="C37" s="272"/>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2"/>
      <x:c r="C38" s="272"/>
      <x:c r="D38" s="2"/>
      <x:c r="E38" s="2"/>
      <x:c r="F38" s="147" t="s">
        <x:v>1121</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2"/>
      <x:c r="C39" s="272"/>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9" s="13"/>
      <x:c r="AX39" s="13"/>
      <x:c r="AY39" s="13"/>
      <x:c r="AZ39" s="11"/>
      <x:c r="BA39" s="11"/>
      <x:c r="BB39" s="11"/>
      <x:c r="BC39" s="11"/>
      <x:c r="BD39" s="11"/>
      <x:c r="BE39" s="38"/>
      <x:c r="BF39" s="13"/>
      <x:c r="BG39" s="13"/>
      <x:c r="BH39" s="13"/>
      <x:c r="BI39" s="11"/>
      <x:c r="BJ39" s="11"/>
      <x:c r="BK39" s="3"/>
      <x:c r="BL39" s="3"/>
    </x:row>
    <x:row r="40" spans="1:64" ht="30" customHeight="1">
      <x:c r="A40" s="2"/>
      <x:c r="B40" s="272"/>
      <x:c r="C40" s="272"/>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40" s="13"/>
      <x:c r="AX40" s="13"/>
      <x:c r="AY40" s="13"/>
      <x:c r="AZ40" s="11"/>
      <x:c r="BA40" s="11"/>
      <x:c r="BB40" s="11"/>
      <x:c r="BC40" s="11"/>
      <x:c r="BD40" s="11"/>
      <x:c r="BE40" s="38"/>
      <x:c r="BF40" s="13"/>
      <x:c r="BG40" s="13"/>
      <x:c r="BH40" s="13"/>
      <x:c r="BI40" s="11"/>
      <x:c r="BJ40" s="11"/>
      <x:c r="BK40" s="3"/>
      <x:c r="BL40" s="3"/>
    </x:row>
    <x:row r="41" spans="1:64" ht="30" customHeight="1">
      <x:c r="A41" s="2"/>
      <x:c r="B41" s="272"/>
      <x:c r="C41" s="272"/>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【요화】 | 타입: 주문 | 지정특기: 《꽃》 | 목표: 단일 | 코스트: 짐승 1 | 마법전에서 자기 차례에 사용할 수 있다. 지정특기 판정에 성공하면 목표에게 자신이 사역하는 원형의 수만큼 대미지를 입힌다.</x:v>
      </x:c>
      <x:c r="AW41" s="13"/>
      <x:c r="AX41" s="13"/>
      <x:c r="AY41" s="13"/>
      <x:c r="AZ41" s="11"/>
      <x:c r="BA41" s="11"/>
      <x:c r="BB41" s="11"/>
      <x:c r="BC41" s="11"/>
      <x:c r="BD41" s="11"/>
      <x:c r="BE41" s="38"/>
      <x:c r="BF41" s="13"/>
      <x:c r="BG41" s="13"/>
      <x:c r="BH41" s="13"/>
      <x:c r="BI41" s="11"/>
      <x:c r="BJ41" s="11"/>
      <x:c r="BK41" s="3"/>
      <x:c r="BL41" s="3"/>
    </x:row>
    <x:row r="42" spans="1:64" ht="30" customHeight="1">
      <x:c r="A42" s="2"/>
      <x:c r="B42" s="272"/>
      <x:c r="C42" s="272"/>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【특약】 | 타입: 장비 | 지정특기: 없음 | 목표: 자신 | 코스트: 없음 | 자신의 【마력】과 【일시적 마력】의 합계치가 자기 마력 최대치의 절반(나머지 올림) 이하인 상태라면, 목표에게 【추가 대미지2】를 부여한다.</x:v>
      </x:c>
      <x:c r="AW42" s="11"/>
      <x:c r="AX42" s="11"/>
      <x:c r="AY42" s="11"/>
      <x:c r="AZ42" s="11"/>
      <x:c r="BA42" s="11"/>
      <x:c r="BB42" s="11"/>
      <x:c r="BC42" s="11"/>
      <x:c r="BD42" s="11"/>
      <x:c r="BE42" s="40"/>
      <x:c r="BF42" s="11"/>
      <x:c r="BG42" s="11"/>
      <x:c r="BH42" s="11"/>
      <x:c r="BI42" s="11"/>
      <x:c r="BJ42" s="11"/>
      <x:c r="BK42" s="3"/>
      <x:c r="BL42" s="3"/>
    </x:row>
    <x:row r="43" spans="1:64" ht="22.5" customHeight="1">
      <x:c r="A43" s="2"/>
      <x:c r="B43" s="272"/>
      <x:c r="C43" s="272"/>
      <x:c r="D43" s="43" t="s">
        <x:v>1732</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1733</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W44" s="13"/>
      <x:c r="AX44" s="13"/>
      <x:c r="AY44" s="13"/>
      <x:c r="AZ44" s="11"/>
      <x:c r="BA44" s="11"/>
      <x:c r="BB44" s="11"/>
      <x:c r="BC44" s="11"/>
      <x:c r="BD44" s="11"/>
      <x:c r="BE44" s="38"/>
      <x:c r="BF44" s="13"/>
      <x:c r="BG44" s="13"/>
      <x:c r="BH44" s="13"/>
      <x:c r="BI44" s="11"/>
      <x:c r="BJ44" s="11"/>
      <x:c r="BK44" s="3"/>
      <x:c r="BL44" s="3"/>
    </x:row>
    <x:row r="45" spans="1:64" customHeight="1">
      <x:c r="A45" s="2"/>
      <x:c r="B45" s="153" t="s">
        <x:v>43</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 xml:space="preserve">【】 | 타입:  | 지정특기:  | 목표:  | 코스트:  | </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1733</x:v>
      </x:c>
      <x:c r="C46" s="139"/>
      <x:c r="D46" s="45" t="s">
        <x:v>1733</x:v>
      </x:c>
      <x:c r="E46" s="45" t="s">
        <x:v>1733</x:v>
      </x:c>
      <x:c r="F46" s="140" t="s">
        <x:v>1131</x:v>
      </x:c>
      <x:c r="G46" s="139"/>
      <x:c r="H46" s="139"/>
      <x:c r="I46" s="45" t="b">
        <x:v>0</x:v>
      </x:c>
      <x:c r="J46" s="138" t="s">
        <x:v>1733</x:v>
      </x:c>
      <x:c r="K46" s="139"/>
      <x:c r="L46" s="140" t="s">
        <x:v>1135</x:v>
      </x:c>
      <x:c r="M46" s="139"/>
      <x:c r="N46" s="45" t="b">
        <x:v>0</x:v>
      </x:c>
      <x:c r="O46" s="138" t="s">
        <x:v>1733</x:v>
      </x:c>
      <x:c r="P46" s="139"/>
      <x:c r="Q46" s="140" t="s">
        <x:v>1126</x:v>
      </x:c>
      <x:c r="R46" s="139"/>
      <x:c r="S46" s="45" t="b">
        <x:v>0</x:v>
      </x:c>
      <x:c r="T46" s="138" t="s">
        <x:v>1733</x:v>
      </x:c>
      <x:c r="U46" s="139"/>
      <x:c r="V46" s="139"/>
      <x:c r="W46" s="140" t="s">
        <x:v>1125</x:v>
      </x:c>
      <x:c r="X46" s="139"/>
      <x:c r="Y46" s="139"/>
      <x:c r="Z46" s="139"/>
      <x:c r="AA46" s="45" t="b">
        <x:v>0</x:v>
      </x:c>
      <x:c r="AB46" s="138" t="s">
        <x:v>1733</x:v>
      </x:c>
      <x:c r="AC46" s="139"/>
      <x:c r="AD46" s="139"/>
      <x:c r="AE46" s="140" t="s">
        <x:v>1133</x:v>
      </x:c>
      <x:c r="AF46" s="139"/>
      <x:c r="AG46" s="139"/>
      <x:c r="AH46" s="45" t="b">
        <x:v>0</x:v>
      </x:c>
      <x:c r="AI46" s="138" t="s">
        <x:v>1733</x:v>
      </x:c>
      <x:c r="AJ46" s="139"/>
      <x:c r="AK46" s="140" t="s">
        <x:v>1136</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 xml:space="preserve">【】 | 타입:  | 지정특기:  | 목표:  | 코스트:  | </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5"/>
      <x:c r="E47" s="46" t="b">
        <x:v>0</x:v>
      </x:c>
      <x:c r="F47" s="144" t="s">
        <x:v>1739</x:v>
      </x:c>
      <x:c r="G47" s="145"/>
      <x:c r="H47" s="146"/>
      <x:c r="I47" s="47">
        <x:f ca="1">IF(E47=TRUE,5,IF(OR($I$58="별",$I$58="짐승"),MIN(N47+1,I48+1,12),IF(OR($I$58="힘",$I$58="노래",$I$58="꿈",$I$58="어둠"),MIN(N47+2,I48+1,12),IF($I$58="",MIN(N47+2,I48+1,12),12))))</x:f>
        <x:v>9</x:v>
      </x:c>
      <x:c r="J47" s="141"/>
      <x:c r="K47" s="48" t="b">
        <x:v>0</x:v>
      </x:c>
      <x:c r="L47" s="144" t="s">
        <x:v>1750</x:v>
      </x:c>
      <x:c r="M47" s="146"/>
      <x:c r="N47" s="49">
        <x:f ca="1">IF(K47=TRUE,5,IF(OR($I$58="짐승",$I$58="힘"),MIN(I47+1,N48+1,S47+1,12),IF($I$58="별",MIN(I47+1,N48+1,S47+2,12),IF(OR($I$58="노래",$I$58="꿈",$I$58="어둠"),MIN(I47+2,N48+1,S47+2,12),IF($I$58="",MIN(I47+2,N48+1,S47+2,12),12)))))</x:f>
        <x:v>7</x:v>
      </x:c>
      <x:c r="O47" s="141"/>
      <x:c r="P47" s="48" t="b">
        <x:v>0</x:v>
      </x:c>
      <x:c r="Q47" s="144" t="s">
        <x:v>1768</x:v>
      </x:c>
      <x:c r="R47" s="146"/>
      <x:c r="S47" s="50">
        <x:f ca="1">IF(P47=TRUE,5,IF(OR($I$58="짐승",$I$58="힘",$I$58="노래"),MIN(N47+1,S48+1,AA47+1,12),IF(OR($I$58="별",$I$58="꿈",$I$58="어둠"),MIN(N47+2,S48+1,AA47+2,12),IF($I$58="",MIN(N47+2,S48+1,AA47+2,12)))))</x:f>
        <x:v>8</x:v>
      </x:c>
      <x:c r="T47" s="141"/>
      <x:c r="U47" s="278" t="b">
        <x:v>0</x:v>
      </x:c>
      <x:c r="V47" s="146"/>
      <x:c r="W47" s="144" t="s">
        <x:v>1741</x:v>
      </x:c>
      <x:c r="X47" s="145"/>
      <x:c r="Y47" s="145"/>
      <x:c r="Z47" s="146"/>
      <x:c r="AA47" s="49">
        <x:f ca="1">IF(U47=TRUE,5,IF(OR($I$58="힘",$I$58="노래",$I$58="꿈"),MIN(S47+1,AA48+1,AH47+1,12),IF(OR($I$58="별",$I$58="짐승",$I$58="어둠"),MIN(S47+2,AA48+1,AH47+2,12),IF($I$58="",MIN(S47+2,AA48+1,AH47+2,12),12))))</x:f>
        <x:v>6</x:v>
      </x:c>
      <x:c r="AB47" s="141"/>
      <x:c r="AC47" s="278" t="b">
        <x:v>1</x:v>
      </x:c>
      <x:c r="AD47" s="146"/>
      <x:c r="AE47" s="144" t="s">
        <x:v>1769</x:v>
      </x:c>
      <x:c r="AF47" s="145"/>
      <x:c r="AG47" s="146"/>
      <x:c r="AH47" s="49">
        <x:f>IF(AC47=TRUE,5,IF(OR($I$58="노래",$I$58="꿈"),MIN(AA47+1,AH48+1,AQ47+1,12),IF($I$58="어둠",MIN(AA47+2,AH48+1,AQ47+1,12),IF(OR($I$58="별",$I$58="짐승",$I$58="힘"),MIN(AA47+2,AH48+1,AQ47+2,12),IF($I$58="",MIN(AA47+2,AH48+1,AQ47+2,12),12)))))</x:f>
        <x:v>5</x:v>
      </x:c>
      <x:c r="AI47" s="141"/>
      <x:c r="AJ47" s="48" t="b">
        <x:v>0</x:v>
      </x:c>
      <x:c r="AK47" s="144" t="s">
        <x:v>1743</x:v>
      </x:c>
      <x:c r="AL47" s="145"/>
      <x:c r="AM47" s="145"/>
      <x:c r="AN47" s="145"/>
      <x:c r="AO47" s="145"/>
      <x:c r="AP47" s="146"/>
      <x:c r="AQ47" s="279">
        <x:f ca="1">IF(AJ47=TRUE,5,IF(OR($I$58="어둠",$I$58="꿈"),MIN(AH47+1,AQ48+1,12),IF(OR($I$58="별",$I$58="짐승",$I$58="힘",$I$58="노래"),MIN(AH47+2,AQ48+1,12),IF($I$58="",MIN(AH47+1,AQ48+1,12),12))))</x:f>
        <x:v>6</x:v>
      </x:c>
      <x:c r="AR47" s="212"/>
      <x:c r="AS47" s="1"/>
      <x:c r="AT47" s="15">
        <x:v>8</x:v>
      </x:c>
      <x:c r="AU47" s="44" t="b">
        <x:v>0</x:v>
      </x:c>
      <x:c r="AV47" s="14" t="str">
        <x:f>"【"&amp;$D$144&amp;"】 | 타입: "&amp;$L$143&amp;" | 지정특기: "&amp;$L$145&amp;" | 목표: "&amp;$M$143&amp;" | 코스트: "&amp;$M$145&amp;" | "&amp;$X$142</x:f>
        <x:v xml:space="preserve">【】 | 타입:  | 지정특기:  | 목표:  | 코스트:  | </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6"/>
      <x:c r="E48" s="51" t="b">
        <x:v>0</x:v>
      </x:c>
      <x:c r="F48" s="130" t="s">
        <x:v>1744</x:v>
      </x:c>
      <x:c r="G48" s="131"/>
      <x:c r="H48" s="132"/>
      <x:c r="I48" s="52">
        <x:f t="shared" aca="1" ref="I48:I56" si="2">IF(E48=TRUE,5,IF(OR($I$58="별",$I$58="짐승"),MIN(I47+1,N48+1,I49+1,12),IF(OR($I$58="힘",$I$58="노래",$I$58="꿈",$I$58="어둠"),MIN(I47+1,N48+2,I49+1,12),IF($I$58="",MIN(I47+1,N48+2,I49+1,12),12))))</x:f>
        <x:v>8</x:v>
      </x:c>
      <x:c r="J48" s="142"/>
      <x:c r="K48" s="51" t="b">
        <x:v>0</x:v>
      </x:c>
      <x:c r="L48" s="130" t="s">
        <x:v>1745</x:v>
      </x:c>
      <x:c r="M48" s="132"/>
      <x:c r="N48" s="53">
        <x:f t="shared" aca="1" ref="N48:N56" si="3">IF(K48=TRUE,5,IF(OR($I$58="짐승",$I$58="힘"),MIN(I48+1,N47+1,N49+1,S48+1,12),IF($I$58="별",MIN(I48+1,N47+1,N49+1,S48+2,12),IF(OR($I$58="노래",$I$58="꿈",$I$58="어둠"),MIN(I48+2,N47+1,N49+1,S48+2,12),IF($I$58="",MIN(I48+2,N47+1,N49+1,S48+2,12),12)))))</x:f>
        <x:v>6</x:v>
      </x:c>
      <x:c r="O48" s="142"/>
      <x:c r="P48" s="51" t="b">
        <x:v>0</x:v>
      </x:c>
      <x:c r="Q48" s="130" t="s">
        <x:v>1783</x:v>
      </x:c>
      <x:c r="R48" s="132"/>
      <x:c r="S48" s="54">
        <x:f t="shared" aca="1" ref="S48:S56" si="4">IF(P48=TRUE,5,IF(OR($I$58="짐승",$I$58="힘",$I$58="노래"),MIN(N48+1,S47+1,S49+1,AA48+1,12),IF(OR($I$58="별",$I$58="꿈",$I$58="어둠"),MIN(N48+2,S47+1,S49+1,AA48+2,12),IF($I$58="",MIN(N48+2,S47+1,S49+1,AA48+2,12)))))</x:f>
        <x:v>8</x:v>
      </x:c>
      <x:c r="T48" s="142"/>
      <x:c r="U48" s="133" t="b">
        <x:v>0</x:v>
      </x:c>
      <x:c r="V48" s="132"/>
      <x:c r="W48" s="130" t="s">
        <x:v>1772</x:v>
      </x:c>
      <x:c r="X48" s="131"/>
      <x:c r="Y48" s="131"/>
      <x:c r="Z48" s="132"/>
      <x:c r="AA48" s="53">
        <x:f t="shared" aca="1" ref="AA48:AA56" si="5">IF(U48=TRUE,5,IF(OR($I$58="힘",$I$58="노래",$I$58="꿈"),MIN(S48+1,AA47+1,AA49+1,AH48+1,12),IF(OR($I$58="별",$I$58="짐승",$I$58="어둠"),MIN(S48+2,AA47+1,AA49+1,AH48+2,12),IF($I$58="",MIN(S48+2,AA47+1,AA49+1,AH48+2,12),12))))</x:f>
        <x:v>7</x:v>
      </x:c>
      <x:c r="AB48" s="142"/>
      <x:c r="AC48" s="133" t="b">
        <x:v>0</x:v>
      </x:c>
      <x:c r="AD48" s="132"/>
      <x:c r="AE48" s="130" t="s">
        <x:v>1130</x:v>
      </x:c>
      <x:c r="AF48" s="131"/>
      <x:c r="AG48" s="132"/>
      <x:c r="AH48" s="53">
        <x:f t="shared" aca="1" ref="AH48:AH56" si="6">IF(AC48=TRUE,5,IF(OR($I$58="노래",$I$58="꿈"),MIN(AA48+1,AH47+1,AH49+1,AQ48+1,12),IF($I$58="어둠",MIN(AA48+2,AH47+1,AH49+1,AQ48+1,12),IF(OR($I$58="별",$I$58="짐승",$I$58="힘"),MIN(AA48+2,AH47+1,AH49+1,AQ48+2,12),IF($I$58="",MIN(AA48+2,AH47+1,AH49+1,AQ48+2,12),12)))))</x:f>
        <x:v>6</x:v>
      </x:c>
      <x:c r="AI48" s="142"/>
      <x:c r="AJ48" s="51" t="b">
        <x:v>0</x:v>
      </x:c>
      <x:c r="AK48" s="130" t="s">
        <x:v>1773</x:v>
      </x:c>
      <x:c r="AL48" s="131"/>
      <x:c r="AM48" s="131"/>
      <x:c r="AN48" s="131"/>
      <x:c r="AO48" s="131"/>
      <x:c r="AP48" s="132"/>
      <x:c r="AQ48" s="168">
        <x:f t="shared" aca="1" ref="AQ48:AQ56" si="7">IF(AJ48=TRUE,5,IF(OR($I$58="어둠",$I$58="꿈"),MIN(AH48+1,AQ47+1,AQ49+1,12),IF(OR($I$58="별",$I$58="짐승",$I$58="힘",$I$58="노래"),MIN(AH48+2,AQ47+1,AQ49+1,12),IF($I$58="",MIN(AH48+2,AQ47+1,AQ49+1,12),12))))</x:f>
        <x:v>7</x:v>
      </x:c>
      <x:c r="AR48" s="169"/>
      <x:c r="AS48" s="1"/>
      <x:c r="AT48" s="15">
        <x:v>9</x:v>
      </x:c>
      <x:c r="AU48" s="44" t="b">
        <x:v>0</x:v>
      </x:c>
      <x:c r="AV48" s="14" t="str">
        <x:f>"【"&amp;$D$150&amp;"】 | 타입: "&amp;$L$149&amp;" | 지정특기: "&amp;$L$151&amp;" | 목표: "&amp;$M$149&amp;" | 코스트: "&amp;$M$151&amp;" | "&amp;$X$148</x:f>
        <x:v xml:space="preserve">【】 | 타입:  | 지정특기:  | 목표:  | 코스트:  | </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6"/>
      <x:c r="E49" s="55" t="b">
        <x:v>0</x:v>
      </x:c>
      <x:c r="F49" s="130" t="s">
        <x:v>1770</x:v>
      </x:c>
      <x:c r="G49" s="131"/>
      <x:c r="H49" s="132"/>
      <x:c r="I49" s="52">
        <x:f t="shared" si="2"/>
        <x:v>7</x:v>
      </x:c>
      <x:c r="J49" s="142"/>
      <x:c r="K49" s="55" t="b">
        <x:v>1</x:v>
      </x:c>
      <x:c r="L49" s="130" t="s">
        <x:v>1796</x:v>
      </x:c>
      <x:c r="M49" s="132"/>
      <x:c r="N49" s="53">
        <x:f t="shared" si="3"/>
        <x:v>5</x:v>
      </x:c>
      <x:c r="O49" s="142"/>
      <x:c r="P49" s="55" t="b">
        <x:v>0</x:v>
      </x:c>
      <x:c r="Q49" s="130" t="s">
        <x:v>1774</x:v>
      </x:c>
      <x:c r="R49" s="132"/>
      <x:c r="S49" s="54">
        <x:f t="shared" si="4"/>
        <x:v>7</x:v>
      </x:c>
      <x:c r="T49" s="142"/>
      <x:c r="U49" s="133" t="b">
        <x:v>0</x:v>
      </x:c>
      <x:c r="V49" s="132"/>
      <x:c r="W49" s="130" t="s">
        <x:v>1800</x:v>
      </x:c>
      <x:c r="X49" s="131"/>
      <x:c r="Y49" s="131"/>
      <x:c r="Z49" s="132"/>
      <x:c r="AA49" s="53">
        <x:f t="shared" si="5"/>
        <x:v>8</x:v>
      </x:c>
      <x:c r="AB49" s="142"/>
      <x:c r="AC49" s="133" t="b">
        <x:v>0</x:v>
      </x:c>
      <x:c r="AD49" s="132"/>
      <x:c r="AE49" s="130" t="s">
        <x:v>1798</x:v>
      </x:c>
      <x:c r="AF49" s="131"/>
      <x:c r="AG49" s="132"/>
      <x:c r="AH49" s="53">
        <x:f t="shared" si="6"/>
        <x:v>7</x:v>
      </x:c>
      <x:c r="AI49" s="142"/>
      <x:c r="AJ49" s="51" t="b">
        <x:v>0</x:v>
      </x:c>
      <x:c r="AK49" s="130" t="s">
        <x:v>1782</x:v>
      </x:c>
      <x:c r="AL49" s="131"/>
      <x:c r="AM49" s="131"/>
      <x:c r="AN49" s="131"/>
      <x:c r="AO49" s="131"/>
      <x:c r="AP49" s="132"/>
      <x:c r="AQ49" s="168">
        <x:f t="shared" si="7"/>
        <x:v>8</x:v>
      </x:c>
      <x:c r="AR49" s="169"/>
      <x:c r="AS49" s="1"/>
      <x:c r="AT49" s="15">
        <x:v>0</x:v>
      </x:c>
      <x:c r="AU49" s="44" t="b">
        <x:v>0</x:v>
      </x:c>
      <x:c r="AV49" s="14" t="str">
        <x:f>"【"&amp;$D$156&amp;"】 | 타입: "&amp;$L$155&amp;" | 지정특기: "&amp;$L$157&amp;" | 목표: "&amp;$M$155&amp;" | 코스트: "&amp;$M$157&amp;" | "&amp;$X$154</x:f>
        <x:v xml:space="preserve">【】 | 타입:  | 지정특기:  | 목표:  | 코스트:  | </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6"/>
      <x:c r="E50" s="51" t="b">
        <x:v>0</x:v>
      </x:c>
      <x:c r="F50" s="130" t="s">
        <x:v>1778</x:v>
      </x:c>
      <x:c r="G50" s="131"/>
      <x:c r="H50" s="132"/>
      <x:c r="I50" s="52">
        <x:f t="shared" si="2"/>
        <x:v>8</x:v>
      </x:c>
      <x:c r="J50" s="142"/>
      <x:c r="K50" s="51" t="b">
        <x:v>0</x:v>
      </x:c>
      <x:c r="L50" s="130" t="s">
        <x:v>1799</x:v>
      </x:c>
      <x:c r="M50" s="132"/>
      <x:c r="N50" s="53">
        <x:f t="shared" si="3"/>
        <x:v>6</x:v>
      </x:c>
      <x:c r="O50" s="142"/>
      <x:c r="P50" s="55" t="b">
        <x:v>0</x:v>
      </x:c>
      <x:c r="Q50" s="130" t="s">
        <x:v>1795</x:v>
      </x:c>
      <x:c r="R50" s="132"/>
      <x:c r="S50" s="54">
        <x:f t="shared" si="4"/>
        <x:v>8</x:v>
      </x:c>
      <x:c r="T50" s="142"/>
      <x:c r="U50" s="133" t="b">
        <x:v>0</x:v>
      </x:c>
      <x:c r="V50" s="132"/>
      <x:c r="W50" s="130" t="s">
        <x:v>1797</x:v>
      </x:c>
      <x:c r="X50" s="131"/>
      <x:c r="Y50" s="131"/>
      <x:c r="Z50" s="132"/>
      <x:c r="AA50" s="53">
        <x:f t="shared" si="5"/>
        <x:v>7</x:v>
      </x:c>
      <x:c r="AB50" s="142"/>
      <x:c r="AC50" s="133" t="b">
        <x:v>0</x:v>
      </x:c>
      <x:c r="AD50" s="132"/>
      <x:c r="AE50" s="130" t="s">
        <x:v>1779</x:v>
      </x:c>
      <x:c r="AF50" s="131"/>
      <x:c r="AG50" s="132"/>
      <x:c r="AH50" s="53">
        <x:f t="shared" si="6"/>
        <x:v>8</x:v>
      </x:c>
      <x:c r="AI50" s="142"/>
      <x:c r="AJ50" s="51" t="b">
        <x:v>0</x:v>
      </x:c>
      <x:c r="AK50" s="130" t="s">
        <x:v>1775</x:v>
      </x:c>
      <x:c r="AL50" s="131"/>
      <x:c r="AM50" s="131"/>
      <x:c r="AN50" s="131"/>
      <x:c r="AO50" s="131"/>
      <x:c r="AP50" s="132"/>
      <x:c r="AQ50" s="168">
        <x:f t="shared" si="7"/>
        <x:v>9</x:v>
      </x:c>
      <x:c r="AR50" s="169"/>
      <x:c r="AS50" s="1"/>
      <x:c r="AT50" s="15">
        <x:v>1</x:v>
      </x:c>
      <x:c r="AU50" s="44" t="b">
        <x:v>0</x:v>
      </x:c>
      <x:c r="AV50" s="14" t="str">
        <x:f>"【"&amp;$D$162&amp;"】 | 타입: "&amp;$L$161&amp;" | 지정특기: "&amp;$L$163&amp;" | 목표: "&amp;$M$161&amp;" | 코스트: "&amp;$M$163&amp;" | "&amp;$X$160</x:f>
        <x:v xml:space="preserve">【】 | 타입:  | 지정특기:  | 목표:  | 코스트:  | </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6"/>
      <x:c r="E51" s="55" t="b">
        <x:v>0</x:v>
      </x:c>
      <x:c r="F51" s="130" t="s">
        <x:v>1801</x:v>
      </x:c>
      <x:c r="G51" s="131"/>
      <x:c r="H51" s="132"/>
      <x:c r="I51" s="52">
        <x:f t="shared" si="2"/>
        <x:v>9</x:v>
      </x:c>
      <x:c r="J51" s="142"/>
      <x:c r="K51" s="51" t="b">
        <x:v>0</x:v>
      </x:c>
      <x:c r="L51" s="130" t="s">
        <x:v>1777</x:v>
      </x:c>
      <x:c r="M51" s="132"/>
      <x:c r="N51" s="53">
        <x:f t="shared" si="3"/>
        <x:v>7</x:v>
      </x:c>
      <x:c r="O51" s="142"/>
      <x:c r="P51" s="55" t="b">
        <x:v>0</x:v>
      </x:c>
      <x:c r="Q51" s="130" t="s">
        <x:v>1791</x:v>
      </x:c>
      <x:c r="R51" s="132"/>
      <x:c r="S51" s="54">
        <x:f t="shared" si="4"/>
        <x:v>8</x:v>
      </x:c>
      <x:c r="T51" s="142"/>
      <x:c r="U51" s="133" t="b">
        <x:v>0</x:v>
      </x:c>
      <x:c r="V51" s="132"/>
      <x:c r="W51" s="130" t="s">
        <x:v>1776</x:v>
      </x:c>
      <x:c r="X51" s="131"/>
      <x:c r="Y51" s="131"/>
      <x:c r="Z51" s="132"/>
      <x:c r="AA51" s="53">
        <x:f t="shared" si="5"/>
        <x:v>6</x:v>
      </x:c>
      <x:c r="AB51" s="142"/>
      <x:c r="AC51" s="133" t="b">
        <x:v>0</x:v>
      </x:c>
      <x:c r="AD51" s="132"/>
      <x:c r="AE51" s="130" t="s">
        <x:v>1787</x:v>
      </x:c>
      <x:c r="AF51" s="131"/>
      <x:c r="AG51" s="132"/>
      <x:c r="AH51" s="53">
        <x:f t="shared" si="6"/>
        <x:v>7</x:v>
      </x:c>
      <x:c r="AI51" s="142"/>
      <x:c r="AJ51" s="55" t="b">
        <x:v>0</x:v>
      </x:c>
      <x:c r="AK51" s="130" t="s">
        <x:v>1781</x:v>
      </x:c>
      <x:c r="AL51" s="131"/>
      <x:c r="AM51" s="131"/>
      <x:c r="AN51" s="131"/>
      <x:c r="AO51" s="131"/>
      <x:c r="AP51" s="132"/>
      <x:c r="AQ51" s="168">
        <x:f t="shared" si="7"/>
        <x:v>8</x:v>
      </x:c>
      <x:c r="AR51" s="169"/>
      <x:c r="AS51" s="1"/>
      <x:c r="AT51" s="15">
        <x:v>2</x:v>
      </x:c>
      <x:c r="AU51" s="44" t="b">
        <x:v>0</x:v>
      </x:c>
      <x:c r="AV51" s="14" t="str">
        <x:f>"【"&amp;$D$168&amp;"】 | 타입: "&amp;$L$167&amp;" | 지정특기: "&amp;$L$169&amp;" | 목표: "&amp;$M$167&amp;" | 코스트: "&amp;$M$169&amp;" | "&amp;$X$166</x:f>
        <x:v xml:space="preserve">【】 | 타입:  | 지정특기:  | 목표:  | 코스트:  | </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6"/>
      <x:c r="E52" s="55" t="b">
        <x:v>0</x:v>
      </x:c>
      <x:c r="F52" s="130" t="s">
        <x:v>1771</x:v>
      </x:c>
      <x:c r="G52" s="131"/>
      <x:c r="H52" s="132"/>
      <x:c r="I52" s="52">
        <x:f t="shared" si="2"/>
        <x:v>8</x:v>
      </x:c>
      <x:c r="J52" s="142"/>
      <x:c r="K52" s="55" t="b">
        <x:v>0</x:v>
      </x:c>
      <x:c r="L52" s="130" t="s">
        <x:v>1780</x:v>
      </x:c>
      <x:c r="M52" s="132"/>
      <x:c r="N52" s="53">
        <x:f t="shared" si="3"/>
        <x:v>8</x:v>
      </x:c>
      <x:c r="O52" s="142"/>
      <x:c r="P52" s="51" t="b">
        <x:v>0</x:v>
      </x:c>
      <x:c r="Q52" s="130" t="s">
        <x:v>1784</x:v>
      </x:c>
      <x:c r="R52" s="132"/>
      <x:c r="S52" s="54">
        <x:f t="shared" si="4"/>
        <x:v>7</x:v>
      </x:c>
      <x:c r="T52" s="142"/>
      <x:c r="U52" s="133" t="b">
        <x:v>1</x:v>
      </x:c>
      <x:c r="V52" s="132"/>
      <x:c r="W52" s="130" t="s">
        <x:v>1785</x:v>
      </x:c>
      <x:c r="X52" s="131"/>
      <x:c r="Y52" s="131"/>
      <x:c r="Z52" s="132"/>
      <x:c r="AA52" s="53">
        <x:f t="shared" si="5"/>
        <x:v>5</x:v>
      </x:c>
      <x:c r="AB52" s="142"/>
      <x:c r="AC52" s="133" t="b">
        <x:v>0</x:v>
      </x:c>
      <x:c r="AD52" s="132"/>
      <x:c r="AE52" s="130" t="s">
        <x:v>1786</x:v>
      </x:c>
      <x:c r="AF52" s="131"/>
      <x:c r="AG52" s="132"/>
      <x:c r="AH52" s="53">
        <x:f t="shared" si="6"/>
        <x:v>6</x:v>
      </x:c>
      <x:c r="AI52" s="142"/>
      <x:c r="AJ52" s="55" t="b">
        <x:v>0</x:v>
      </x:c>
      <x:c r="AK52" s="130" t="s">
        <x:v>1788</x:v>
      </x:c>
      <x:c r="AL52" s="131"/>
      <x:c r="AM52" s="131"/>
      <x:c r="AN52" s="131"/>
      <x:c r="AO52" s="131"/>
      <x:c r="AP52" s="132"/>
      <x:c r="AQ52" s="168">
        <x:f t="shared" si="7"/>
        <x:v>7</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6"/>
      <x:c r="E53" s="55" t="b">
        <x:v>0</x:v>
      </x:c>
      <x:c r="F53" s="130" t="s">
        <x:v>1789</x:v>
      </x:c>
      <x:c r="G53" s="131"/>
      <x:c r="H53" s="132"/>
      <x:c r="I53" s="52">
        <x:f t="shared" si="2"/>
        <x:v>7</x:v>
      </x:c>
      <x:c r="J53" s="142"/>
      <x:c r="K53" s="55" t="b">
        <x:v>0</x:v>
      </x:c>
      <x:c r="L53" s="130" t="s">
        <x:v>1790</x:v>
      </x:c>
      <x:c r="M53" s="132"/>
      <x:c r="N53" s="53">
        <x:f t="shared" si="3"/>
        <x:v>9</x:v>
      </x:c>
      <x:c r="O53" s="142"/>
      <x:c r="P53" s="55" t="b">
        <x:v>0</x:v>
      </x:c>
      <x:c r="Q53" s="130" t="s">
        <x:v>1792</x:v>
      </x:c>
      <x:c r="R53" s="132"/>
      <x:c r="S53" s="54">
        <x:f t="shared" si="4"/>
        <x:v>8</x:v>
      </x:c>
      <x:c r="T53" s="142"/>
      <x:c r="U53" s="133" t="b">
        <x:v>0</x:v>
      </x:c>
      <x:c r="V53" s="132"/>
      <x:c r="W53" s="130" t="s">
        <x:v>1793</x:v>
      </x:c>
      <x:c r="X53" s="131"/>
      <x:c r="Y53" s="131"/>
      <x:c r="Z53" s="132"/>
      <x:c r="AA53" s="53">
        <x:f t="shared" si="5"/>
        <x:v>6</x:v>
      </x:c>
      <x:c r="AB53" s="142"/>
      <x:c r="AC53" s="133" t="b">
        <x:v>0</x:v>
      </x:c>
      <x:c r="AD53" s="132"/>
      <x:c r="AE53" s="130" t="s">
        <x:v>1794</x:v>
      </x:c>
      <x:c r="AF53" s="131"/>
      <x:c r="AG53" s="132"/>
      <x:c r="AH53" s="53">
        <x:f t="shared" si="6"/>
        <x:v>7</x:v>
      </x:c>
      <x:c r="AI53" s="142"/>
      <x:c r="AJ53" s="51" t="b">
        <x:v>0</x:v>
      </x:c>
      <x:c r="AK53" s="130" t="s">
        <x:v>1822</x:v>
      </x:c>
      <x:c r="AL53" s="131"/>
      <x:c r="AM53" s="131"/>
      <x:c r="AN53" s="131"/>
      <x:c r="AO53" s="131"/>
      <x:c r="AP53" s="132"/>
      <x:c r="AQ53" s="168">
        <x:f t="shared" si="7"/>
        <x:v>8</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6"/>
      <x:c r="E54" s="51" t="b">
        <x:v>0</x:v>
      </x:c>
      <x:c r="F54" s="130" t="s">
        <x:v>1830</x:v>
      </x:c>
      <x:c r="G54" s="131"/>
      <x:c r="H54" s="132"/>
      <x:c r="I54" s="52">
        <x:f t="shared" si="2"/>
        <x:v>6</x:v>
      </x:c>
      <x:c r="J54" s="142"/>
      <x:c r="K54" s="51" t="b">
        <x:v>0</x:v>
      </x:c>
      <x:c r="L54" s="130" t="s">
        <x:v>1818</x:v>
      </x:c>
      <x:c r="M54" s="132"/>
      <x:c r="N54" s="53">
        <x:f t="shared" si="3"/>
        <x:v>8</x:v>
      </x:c>
      <x:c r="O54" s="142"/>
      <x:c r="P54" s="55" t="b">
        <x:v>0</x:v>
      </x:c>
      <x:c r="Q54" s="130" t="s">
        <x:v>1802</x:v>
      </x:c>
      <x:c r="R54" s="132"/>
      <x:c r="S54" s="54">
        <x:f t="shared" si="4"/>
        <x:v>9</x:v>
      </x:c>
      <x:c r="T54" s="142"/>
      <x:c r="U54" s="133" t="b">
        <x:v>0</x:v>
      </x:c>
      <x:c r="V54" s="132"/>
      <x:c r="W54" s="130" t="s">
        <x:v>1804</x:v>
      </x:c>
      <x:c r="X54" s="131"/>
      <x:c r="Y54" s="131"/>
      <x:c r="Z54" s="132"/>
      <x:c r="AA54" s="53">
        <x:f t="shared" si="5"/>
        <x:v>7</x:v>
      </x:c>
      <x:c r="AB54" s="142"/>
      <x:c r="AC54" s="133" t="b">
        <x:v>0</x:v>
      </x:c>
      <x:c r="AD54" s="132"/>
      <x:c r="AE54" s="130" t="s">
        <x:v>1808</x:v>
      </x:c>
      <x:c r="AF54" s="131"/>
      <x:c r="AG54" s="132"/>
      <x:c r="AH54" s="53">
        <x:f t="shared" si="6"/>
        <x:v>7</x:v>
      </x:c>
      <x:c r="AI54" s="142"/>
      <x:c r="AJ54" s="55" t="b">
        <x:v>0</x:v>
      </x:c>
      <x:c r="AK54" s="130" t="s">
        <x:v>1825</x:v>
      </x:c>
      <x:c r="AL54" s="131"/>
      <x:c r="AM54" s="131"/>
      <x:c r="AN54" s="131"/>
      <x:c r="AO54" s="131"/>
      <x:c r="AP54" s="132"/>
      <x:c r="AQ54" s="168">
        <x:f t="shared" si="7"/>
        <x:v>8</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6"/>
      <x:c r="E55" s="55" t="b">
        <x:v>1</x:v>
      </x:c>
      <x:c r="F55" s="130" t="s">
        <x:v>1823</x:v>
      </x:c>
      <x:c r="G55" s="131"/>
      <x:c r="H55" s="132"/>
      <x:c r="I55" s="52">
        <x:f t="shared" si="2"/>
        <x:v>5</x:v>
      </x:c>
      <x:c r="J55" s="142"/>
      <x:c r="K55" s="51" t="b">
        <x:v>0</x:v>
      </x:c>
      <x:c r="L55" s="130" t="s">
        <x:v>1805</x:v>
      </x:c>
      <x:c r="M55" s="132"/>
      <x:c r="N55" s="53">
        <x:f t="shared" si="3"/>
        <x:v>7</x:v>
      </x:c>
      <x:c r="O55" s="142"/>
      <x:c r="P55" s="51" t="b">
        <x:v>0</x:v>
      </x:c>
      <x:c r="Q55" s="130" t="s">
        <x:v>1819</x:v>
      </x:c>
      <x:c r="R55" s="132"/>
      <x:c r="S55" s="54">
        <x:f t="shared" si="4"/>
        <x:v>9</x:v>
      </x:c>
      <x:c r="T55" s="142"/>
      <x:c r="U55" s="133" t="b">
        <x:v>0</x:v>
      </x:c>
      <x:c r="V55" s="132"/>
      <x:c r="W55" s="130" t="s">
        <x:v>1810</x:v>
      </x:c>
      <x:c r="X55" s="131"/>
      <x:c r="Y55" s="131"/>
      <x:c r="Z55" s="132"/>
      <x:c r="AA55" s="53">
        <x:f t="shared" si="5"/>
        <x:v>7</x:v>
      </x:c>
      <x:c r="AB55" s="142"/>
      <x:c r="AC55" s="133" t="b">
        <x:v>0</x:v>
      </x:c>
      <x:c r="AD55" s="132"/>
      <x:c r="AE55" s="130" t="s">
        <x:v>1831</x:v>
      </x:c>
      <x:c r="AF55" s="131"/>
      <x:c r="AG55" s="132"/>
      <x:c r="AH55" s="53">
        <x:f t="shared" si="6"/>
        <x:v>6</x:v>
      </x:c>
      <x:c r="AI55" s="142"/>
      <x:c r="AJ55" s="55" t="b">
        <x:v>0</x:v>
      </x:c>
      <x:c r="AK55" s="130" t="s">
        <x:v>1827</x:v>
      </x:c>
      <x:c r="AL55" s="131"/>
      <x:c r="AM55" s="131"/>
      <x:c r="AN55" s="131"/>
      <x:c r="AO55" s="131"/>
      <x:c r="AP55" s="132"/>
      <x:c r="AQ55" s="168">
        <x:f t="shared" si="7"/>
        <x:v>7</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6"/>
      <x:c r="E56" s="51" t="b">
        <x:v>0</x:v>
      </x:c>
      <x:c r="F56" s="130" t="s">
        <x:v>1814</x:v>
      </x:c>
      <x:c r="G56" s="131"/>
      <x:c r="H56" s="132"/>
      <x:c r="I56" s="52">
        <x:f t="shared" si="2"/>
        <x:v>6</x:v>
      </x:c>
      <x:c r="J56" s="142"/>
      <x:c r="K56" s="55" t="b">
        <x:v>0</x:v>
      </x:c>
      <x:c r="L56" s="130" t="s">
        <x:v>1807</x:v>
      </x:c>
      <x:c r="M56" s="132"/>
      <x:c r="N56" s="53">
        <x:f t="shared" si="3"/>
        <x:v>8</x:v>
      </x:c>
      <x:c r="O56" s="142"/>
      <x:c r="P56" s="51" t="b">
        <x:v>0</x:v>
      </x:c>
      <x:c r="Q56" s="130" t="s">
        <x:v>1832</x:v>
      </x:c>
      <x:c r="R56" s="132"/>
      <x:c r="S56" s="54">
        <x:f t="shared" si="4"/>
        <x:v>8</x:v>
      </x:c>
      <x:c r="T56" s="142"/>
      <x:c r="U56" s="133" t="b">
        <x:v>0</x:v>
      </x:c>
      <x:c r="V56" s="132"/>
      <x:c r="W56" s="130" t="s">
        <x:v>1833</x:v>
      </x:c>
      <x:c r="X56" s="131"/>
      <x:c r="Y56" s="131"/>
      <x:c r="Z56" s="132"/>
      <x:c r="AA56" s="53">
        <x:f t="shared" si="5"/>
        <x:v>6</x:v>
      </x:c>
      <x:c r="AB56" s="142"/>
      <x:c r="AC56" s="133" t="b">
        <x:v>1</x:v>
      </x:c>
      <x:c r="AD56" s="132"/>
      <x:c r="AE56" s="130" t="s">
        <x:v>1806</x:v>
      </x:c>
      <x:c r="AF56" s="131"/>
      <x:c r="AG56" s="132"/>
      <x:c r="AH56" s="53">
        <x:f t="shared" si="6"/>
        <x:v>5</x:v>
      </x:c>
      <x:c r="AI56" s="142"/>
      <x:c r="AJ56" s="51" t="b">
        <x:v>0</x:v>
      </x:c>
      <x:c r="AK56" s="130" t="s">
        <x:v>1803</x:v>
      </x:c>
      <x:c r="AL56" s="131"/>
      <x:c r="AM56" s="131"/>
      <x:c r="AN56" s="131"/>
      <x:c r="AO56" s="131"/>
      <x:c r="AP56" s="132"/>
      <x:c r="AQ56" s="168">
        <x:f t="shared" si="7"/>
        <x:v>6</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7"/>
      <x:c r="E57" s="57" t="b">
        <x:v>0</x:v>
      </x:c>
      <x:c r="F57" s="136" t="s">
        <x:v>1828</x:v>
      </x:c>
      <x:c r="G57" s="137"/>
      <x:c r="H57" s="135"/>
      <x:c r="I57" s="58">
        <x:f ca="1">IF(E57=TRUE,5,IF(OR($I$58="별",$I$58="짐승"),MIN(I56+1,N57+1,12),IF(OR($I$58="힘",$I$58="노래",$I$58="꿈",$I$58="어둠"),MIN(I56+1,N57+2,12),IF($I$58="",MIN(I56+1,N57+2,12),12))))</x:f>
        <x:v>7</x:v>
      </x:c>
      <x:c r="J57" s="143"/>
      <x:c r="K57" s="57" t="b">
        <x:v>0</x:v>
      </x:c>
      <x:c r="L57" s="136" t="s">
        <x:v>1809</x:v>
      </x:c>
      <x:c r="M57" s="135"/>
      <x:c r="N57" s="59">
        <x:f ca="1">IF(K57=TRUE,5,IF(OR($I$58="짐승",$I$58="힘"),MIN(I57+1,N56+1,S57+1,12),IF($I$58="별",MIN(I57+1,N56+1,S57+2,12),IF(OR($I$58="노래",$I$58="꿈",$I$58="어둠"),MIN(I57+2,N56+1,S57+2,12),IF($I$58="",12,MIN(I57+2,N56+1,S57+2,12))))))</x:f>
        <x:v>9</x:v>
      </x:c>
      <x:c r="O57" s="143"/>
      <x:c r="P57" s="57" t="b">
        <x:v>0</x:v>
      </x:c>
      <x:c r="Q57" s="136" t="s">
        <x:v>1826</x:v>
      </x:c>
      <x:c r="R57" s="135"/>
      <x:c r="S57" s="60">
        <x:f ca="1">IF(P57=TRUE,5,IF(OR($I$58="짐승",$I$58="힘",$I$58="노래"),MIN(N57+1,S56+1,AA57+1,12),IF(OR($I$58="별",$I$58="꿈",$I$58="어둠"),MIN(N57+2,S56+1,AA57+2,12),IF($I$58="",MIN(N57+2,S56+1,AA57+2,12),12))))</x:f>
        <x:v>9</x:v>
      </x:c>
      <x:c r="T57" s="143"/>
      <x:c r="U57" s="134" t="b">
        <x:v>0</x:v>
      </x:c>
      <x:c r="V57" s="135"/>
      <x:c r="W57" s="136" t="s">
        <x:v>1824</x:v>
      </x:c>
      <x:c r="X57" s="137"/>
      <x:c r="Y57" s="137"/>
      <x:c r="Z57" s="135"/>
      <x:c r="AA57" s="59">
        <x:f ca="1">IF(U57=TRUE,5,IF(OR($I$58="힘",$I$58="노래",$I$58="꿈"),MIN(S57+1,AA56+1,AH57+1,12),IF(OR($I$58="별",$I$58="짐승",$I$58="어둠"),MIN(S57+2,AA56+1,AH57+2,12),IF($I$58="",MIN(S57+2,AA56+1,AH57+2,12),12))))</x:f>
        <x:v>7</x:v>
      </x:c>
      <x:c r="AB57" s="143"/>
      <x:c r="AC57" s="134" t="b">
        <x:v>0</x:v>
      </x:c>
      <x:c r="AD57" s="135"/>
      <x:c r="AE57" s="136" t="s">
        <x:v>1812</x:v>
      </x:c>
      <x:c r="AF57" s="137"/>
      <x:c r="AG57" s="135"/>
      <x:c r="AH57" s="59">
        <x:f ca="1">IF(AC57=TRUE,5,IF(OR($I$58="노래",$I$58="꿈"),MIN(AA57+1,AH56+1,AQ57+1,12),IF($I$58="어둠",MIN(AA57+2,AH56+1,AQ57+1,12),IF(OR($I$58="별",$I$58="짐승",$I$58="힘"),MIN(AA57+2,AH56+1,AQ57+2,12),IF($I$58="",MIN(AA57+2,AH56+1,AQ57+2,12),12)))))</x:f>
        <x:v>6</x:v>
      </x:c>
      <x:c r="AI57" s="143"/>
      <x:c r="AJ57" s="61" t="b">
        <x:v>0</x:v>
      </x:c>
      <x:c r="AK57" s="136" t="s">
        <x:v>1811</x:v>
      </x:c>
      <x:c r="AL57" s="137"/>
      <x:c r="AM57" s="137"/>
      <x:c r="AN57" s="137"/>
      <x:c r="AO57" s="137"/>
      <x:c r="AP57" s="135"/>
      <x:c r="AQ57" s="206">
        <x:f ca="1">IF(AJ57=TRUE,5,IF(OR($I$58="어둠",$I$58="꿈"),MIN(AH57+1,AQ56+1,12),IF(OR($I$58="별",$I$58="짐승",$I$58="힘",$I$58="노래"),MIN(AH57+2,AQ56+1,12),IF($I$58="",MIN(AH57+2,AQ56+1,12),12))))</x:f>
        <x:v>7</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1813</x:v>
      </x:c>
      <x:c r="C58" s="176"/>
      <x:c r="D58" s="176"/>
      <x:c r="E58" s="176"/>
      <x:c r="F58" s="176"/>
      <x:c r="G58" s="176"/>
      <x:c r="H58" s="177"/>
      <x:c r="I58" s="283" t="s">
        <x:v>1765</x:v>
      </x:c>
      <x:c r="J58" s="176"/>
      <x:c r="K58" s="176"/>
      <x:c r="L58" s="176"/>
      <x:c r="M58" s="176"/>
      <x:c r="N58" s="176"/>
      <x:c r="O58" s="177"/>
      <x:c r="P58" s="175" t="s">
        <x:v>1112</x:v>
      </x:c>
      <x:c r="Q58" s="176"/>
      <x:c r="R58" s="176"/>
      <x:c r="S58" s="176"/>
      <x:c r="T58" s="177"/>
      <x:c r="U58" s="283" t="b">
        <x:v>0</x:v>
      </x:c>
      <x:c r="V58" s="209"/>
      <x:c r="W58" s="208" t="s">
        <x:v>1815</x:v>
      </x:c>
      <x:c r="X58" s="176"/>
      <x:c r="Y58" s="176"/>
      <x:c r="Z58" s="176"/>
      <x:c r="AA58" s="176"/>
      <x:c r="AB58" s="176"/>
      <x:c r="AC58" s="176"/>
      <x:c r="AD58" s="176"/>
      <x:c r="AE58" s="176"/>
      <x:c r="AF58" s="176"/>
      <x:c r="AG58" s="176"/>
      <x:c r="AH58" s="176"/>
      <x:c r="AI58" s="176"/>
      <x:c r="AJ58" s="209"/>
      <x:c r="AK58" s="210" t="s">
        <x:v>1817</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417</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1732</x:v>
      </x:c>
      <x:c r="N60" s="67"/>
      <x:c r="O60" s="178" t="s">
        <x:v>1816</x:v>
      </x:c>
      <x:c r="P60" s="179"/>
      <x:c r="Q60" s="179"/>
      <x:c r="R60" s="179"/>
      <x:c r="S60" s="179"/>
      <x:c r="T60" s="179"/>
      <x:c r="U60" s="179"/>
      <x:c r="V60" s="179"/>
      <x:c r="W60" s="179"/>
      <x:c r="X60" s="179"/>
      <x:c r="Y60" s="179"/>
      <x:c r="Z60" s="179"/>
      <x:c r="AA60" s="68"/>
      <x:c r="AB60" s="1"/>
      <x:c r="AC60" s="69" t="s">
        <x:v>1732</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1732</x:v>
      </x:c>
      <x:c r="O61" s="180"/>
      <x:c r="P61" s="180"/>
      <x:c r="Q61" s="180"/>
      <x:c r="R61" s="180"/>
      <x:c r="S61" s="180"/>
      <x:c r="T61" s="180"/>
      <x:c r="U61" s="180"/>
      <x:c r="V61" s="180"/>
      <x:c r="W61" s="180"/>
      <x:c r="X61" s="180"/>
      <x:c r="Y61" s="180"/>
      <x:c r="Z61" s="180"/>
      <x:c r="AA61" s="72" t="s">
        <x:v>1732</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1137</x:v>
      </x:c>
      <x:c r="C63" s="139"/>
      <x:c r="D63" s="139"/>
      <x:c r="E63" s="139"/>
      <x:c r="F63" s="139"/>
      <x:c r="G63" s="139"/>
      <x:c r="H63" s="139"/>
      <x:c r="I63" s="139"/>
      <x:c r="J63" s="139"/>
      <x:c r="K63" s="139"/>
      <x:c r="L63" s="139"/>
      <x:c r="M63" s="139"/>
      <x:c r="N63" s="139"/>
      <x:c r="O63" s="139"/>
      <x:c r="P63" s="139"/>
      <x:c r="Q63" s="139"/>
      <x:c r="R63" s="167"/>
      <x:c r="S63" s="181" t="s">
        <x:v>1820</x:v>
      </x:c>
      <x:c r="T63" s="139"/>
      <x:c r="U63" s="139"/>
      <x:c r="V63" s="167"/>
      <x:c r="W63" s="181" t="s">
        <x:v>1829</x:v>
      </x:c>
      <x:c r="X63" s="139"/>
      <x:c r="Y63" s="167"/>
      <x:c r="Z63" s="181" t="s">
        <x:v>1821</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1122</x:v>
      </x:c>
      <x:c r="G64" s="170"/>
      <x:c r="H64" s="170"/>
      <x:c r="I64" s="170"/>
      <x:c r="J64" s="170"/>
      <x:c r="K64" s="170"/>
      <x:c r="L64" s="170"/>
      <x:c r="M64" s="170"/>
      <x:c r="N64" s="170"/>
      <x:c r="O64" s="170"/>
      <x:c r="P64" s="170"/>
      <x:c r="Q64" s="170"/>
      <x:c r="R64" s="171"/>
      <x:c r="S64" s="182">
        <x:v>4</x:v>
      </x:c>
      <x:c r="T64" s="182"/>
      <x:c r="U64" s="182"/>
      <x:c r="V64" s="183"/>
      <x:c r="W64" s="182" t="s">
        <x:v>1839</x:v>
      </x:c>
      <x:c r="X64" s="182"/>
      <x:c r="Y64" s="183"/>
      <x:c r="Z64" s="211" t="s">
        <x:v>119</x:v>
      </x:c>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1836</x:v>
      </x:c>
      <x:c r="G65" s="173"/>
      <x:c r="H65" s="173"/>
      <x:c r="I65" s="173"/>
      <x:c r="J65" s="173"/>
      <x:c r="K65" s="173"/>
      <x:c r="L65" s="173"/>
      <x:c r="M65" s="173"/>
      <x:c r="N65" s="173"/>
      <x:c r="O65" s="173"/>
      <x:c r="P65" s="173"/>
      <x:c r="Q65" s="173"/>
      <x:c r="R65" s="174"/>
      <x:c r="S65" s="184"/>
      <x:c r="T65" s="173"/>
      <x:c r="U65" s="173"/>
      <x:c r="V65" s="185"/>
      <x:c r="W65" s="184"/>
      <x:c r="X65" s="173"/>
      <x:c r="Y65" s="185"/>
      <x:c r="Z65" s="213" t="s">
        <x:v>1262</x:v>
      </x:c>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t="s">
        <x:v>2352</x:v>
      </x:c>
      <x:c r="G66" s="189"/>
      <x:c r="H66" s="189"/>
      <x:c r="I66" s="189"/>
      <x:c r="J66" s="189"/>
      <x:c r="K66" s="189"/>
      <x:c r="L66" s="189"/>
      <x:c r="M66" s="189"/>
      <x:c r="N66" s="189"/>
      <x:c r="O66" s="189"/>
      <x:c r="P66" s="189"/>
      <x:c r="Q66" s="189"/>
      <x:c r="R66" s="281"/>
      <x:c r="S66" s="286">
        <x:v>1</x:v>
      </x:c>
      <x:c r="T66" s="189"/>
      <x:c r="U66" s="189"/>
      <x:c r="V66" s="190"/>
      <x:c r="W66" s="182" t="s">
        <x:v>1815</x:v>
      </x:c>
      <x:c r="X66" s="182"/>
      <x:c r="Y66" s="183"/>
      <x:c r="Z66" s="215" t="s">
        <x:v>529</x:v>
      </x:c>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t="s">
        <x:v>1123</x:v>
      </x:c>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3"/>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8"/>
      <x:c r="AA83" s="165"/>
      <x:c r="AB83" s="165"/>
      <x:c r="AC83" s="165"/>
      <x:c r="AD83" s="165"/>
      <x:c r="AE83" s="165"/>
      <x:c r="AF83" s="165"/>
      <x:c r="AG83" s="165"/>
      <x:c r="AH83" s="165"/>
      <x:c r="AI83" s="165"/>
      <x:c r="AJ83" s="165"/>
      <x:c r="AK83" s="165"/>
      <x:c r="AL83" s="165"/>
      <x:c r="AM83" s="165"/>
      <x:c r="AN83" s="165"/>
      <x:c r="AO83" s="165"/>
      <x:c r="AP83" s="165"/>
      <x:c r="AQ83" s="165"/>
      <x:c r="AR83" s="219"/>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1732</x:v>
      </x:c>
      <x:c r="N85" s="67"/>
      <x:c r="O85" s="178" t="s">
        <x:v>1848</x:v>
      </x:c>
      <x:c r="P85" s="179"/>
      <x:c r="Q85" s="179"/>
      <x:c r="R85" s="179"/>
      <x:c r="S85" s="179"/>
      <x:c r="T85" s="179"/>
      <x:c r="U85" s="179"/>
      <x:c r="V85" s="179"/>
      <x:c r="W85" s="179"/>
      <x:c r="X85" s="179"/>
      <x:c r="Y85" s="179"/>
      <x:c r="Z85" s="179"/>
      <x:c r="AA85" s="68"/>
      <x:c r="AB85" s="1"/>
      <x:c r="AC85" s="69" t="s">
        <x:v>1732</x:v>
      </x:c>
      <x:c r="AD85" s="2"/>
      <x:c r="AE85" s="2"/>
      <x:c r="AF85" s="1"/>
      <x:c r="AG85" s="2"/>
      <x:c r="AH85" s="2"/>
      <x:c r="AI85" s="2"/>
      <x:c r="AJ85" s="2"/>
      <x:c r="AK85" s="2"/>
      <x:c r="AL85" s="2"/>
      <x:c r="AM85" s="2"/>
      <x:c r="AN85" s="2"/>
      <x:c r="AO85" s="2"/>
      <x:c r="AP85" s="2"/>
      <x:c r="AQ85" s="2"/>
      <x:c r="AR85" s="2"/>
      <x:c r="AS85" s="2"/>
      <x:c r="AT85" s="37"/>
      <x:c r="AU85" s="70" t="s">
        <x:v>1746</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1732</x:v>
      </x:c>
      <x:c r="O86" s="180"/>
      <x:c r="P86" s="180"/>
      <x:c r="Q86" s="180"/>
      <x:c r="R86" s="180"/>
      <x:c r="S86" s="180"/>
      <x:c r="T86" s="180"/>
      <x:c r="U86" s="180"/>
      <x:c r="V86" s="180"/>
      <x:c r="W86" s="180"/>
      <x:c r="X86" s="180"/>
      <x:c r="Y86" s="180"/>
      <x:c r="Z86" s="180"/>
      <x:c r="AA86" s="72" t="s">
        <x:v>1732</x:v>
      </x:c>
      <x:c r="AB86" s="2"/>
      <x:c r="AC86" s="2"/>
      <x:c r="AD86" s="2"/>
      <x:c r="AE86" s="2"/>
      <x:c r="AF86" s="2"/>
      <x:c r="AG86" s="2"/>
      <x:c r="AH86" s="2"/>
      <x:c r="AI86" s="2"/>
      <x:c r="AJ86" s="2"/>
      <x:c r="AK86" s="2"/>
      <x:c r="AL86" s="2"/>
      <x:c r="AM86" s="2"/>
      <x:c r="AN86" s="2"/>
      <x:c r="AO86" s="2"/>
      <x:c r="AP86" s="2"/>
      <x:c r="AQ86" s="2"/>
      <x:c r="AR86" s="2"/>
      <x:c r="AS86" s="2"/>
      <x:c r="AT86" s="37"/>
      <x:c r="AU86" s="70" t="s">
        <x:v>418</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1099</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1733</x:v>
      </x:c>
      <x:c r="C88" s="167"/>
      <x:c r="D88" s="181" t="s">
        <x:v>1129</x:v>
      </x:c>
      <x:c r="E88" s="139"/>
      <x:c r="F88" s="139"/>
      <x:c r="G88" s="139"/>
      <x:c r="H88" s="139"/>
      <x:c r="I88" s="139"/>
      <x:c r="J88" s="139"/>
      <x:c r="K88" s="167"/>
      <x:c r="L88" s="76" t="s">
        <x:v>1842</x:v>
      </x:c>
      <x:c r="M88" s="181" t="s">
        <x:v>1845</x:v>
      </x:c>
      <x:c r="N88" s="139"/>
      <x:c r="O88" s="139"/>
      <x:c r="P88" s="139"/>
      <x:c r="Q88" s="139"/>
      <x:c r="R88" s="139"/>
      <x:c r="S88" s="139"/>
      <x:c r="T88" s="139"/>
      <x:c r="U88" s="167"/>
      <x:c r="V88" s="203" t="s">
        <x:v>1748</x:v>
      </x:c>
      <x:c r="W88" s="204"/>
      <x:c r="X88" s="220" t="str">
        <x:f>IF(D90&lt;&gt;"",VLOOKUP(D90,$C$312:$K$955,7,FALSE),"")</x:f>
        <x:v>무작위로 특기 하나를 선택한다. 그것이 지정특기가 된다. 지정특기 판정에 성공하면 「(특기명)의 정령」을 한 개체 소환할 수 있다.</x:v>
      </x:c>
      <x:c r="Y88" s="221"/>
      <x:c r="Z88" s="221"/>
      <x:c r="AA88" s="221"/>
      <x:c r="AB88" s="221"/>
      <x:c r="AC88" s="221"/>
      <x:c r="AD88" s="221"/>
      <x:c r="AE88" s="221"/>
      <x:c r="AF88" s="221"/>
      <x:c r="AG88" s="221"/>
      <x:c r="AH88" s="221"/>
      <x:c r="AI88" s="221"/>
      <x:c r="AJ88" s="221"/>
      <x:c r="AK88" s="221"/>
      <x:c r="AL88" s="221"/>
      <x:c r="AM88" s="221"/>
      <x:c r="AN88" s="221"/>
      <x:c r="AO88" s="221"/>
      <x:c r="AP88" s="221"/>
      <x:c r="AQ88" s="221"/>
      <x:c r="AR88" s="204"/>
      <x:c r="AS88" s="2"/>
      <x:c r="AT88" s="37"/>
      <x:c r="AU88" s="70" t="s">
        <x:v>1746</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콜링</x:v>
      </x:c>
      <x:c r="E89" s="198"/>
      <x:c r="F89" s="198"/>
      <x:c r="G89" s="198"/>
      <x:c r="H89" s="198"/>
      <x:c r="I89" s="198"/>
      <x:c r="J89" s="198"/>
      <x:c r="K89" s="198"/>
      <x:c r="L89" s="73" t="str">
        <x:f>IF(D90&lt;&gt;"",VLOOKUP(D90,$C$312:$K$955,3,FALSE),"")</x:f>
        <x:v>소환</x:v>
      </x:c>
      <x:c r="M89" s="202" t="str">
        <x:f>IF(D90&lt;&gt;"",VLOOKUP(D90,$C$312:$K$955,4,FALSE),"")</x:f>
        <x:v>없음</x:v>
      </x:c>
      <x:c r="N89" s="202"/>
      <x:c r="O89" s="202"/>
      <x:c r="P89" s="202"/>
      <x:c r="Q89" s="202"/>
      <x:c r="R89" s="202"/>
      <x:c r="S89" s="202"/>
      <x:c r="T89" s="202"/>
      <x:c r="U89" s="202"/>
      <x:c r="V89" s="200"/>
      <x:c r="W89" s="148"/>
      <x:c r="X89" s="220"/>
      <x:c r="Y89" s="220"/>
      <x:c r="Z89" s="220"/>
      <x:c r="AA89" s="220"/>
      <x:c r="AB89" s="220"/>
      <x:c r="AC89" s="220"/>
      <x:c r="AD89" s="220"/>
      <x:c r="AE89" s="220"/>
      <x:c r="AF89" s="220"/>
      <x:c r="AG89" s="220"/>
      <x:c r="AH89" s="220"/>
      <x:c r="AI89" s="220"/>
      <x:c r="AJ89" s="220"/>
      <x:c r="AK89" s="220"/>
      <x:c r="AL89" s="220"/>
      <x:c r="AM89" s="220"/>
      <x:c r="AN89" s="220"/>
      <x:c r="AO89" s="220"/>
      <x:c r="AP89" s="220"/>
      <x:c r="AQ89" s="220"/>
      <x:c r="AR89" s="148"/>
      <x:c r="AS89" s="2"/>
      <x:c r="AT89" s="37"/>
      <x:c r="AU89" s="70"/>
      <x:c r="AV89" s="77" t="s">
        <x:v>2343</x:v>
      </x:c>
      <x:c r="AW89" s="22"/>
      <x:c r="AX89" s="22" t="str">
        <x:f>$V$8</x:f>
        <x:v>그레이스 루미나티오</x:v>
      </x:c>
      <x:c r="AY89" s="77" t="s">
        <x:v>1850</x:v>
      </x:c>
      <x:c r="AZ89" s="63"/>
      <x:c r="BA89" s="63"/>
      <x:c r="BB89" s="63"/>
      <x:c r="BC89" s="63"/>
      <x:c r="BD89" s="37"/>
      <x:c r="BE89" s="37"/>
      <x:c r="BF89" s="3"/>
      <x:c r="BG89" s="3"/>
      <x:c r="BH89" s="3"/>
      <x:c r="BI89" s="3"/>
      <x:c r="BJ89" s="3"/>
      <x:c r="BK89" s="3"/>
      <x:c r="BL89" s="3"/>
    </x:row>
    <x:row r="90" spans="1:64" ht="26.25" customHeight="1">
      <x:c r="A90" s="2"/>
      <x:c r="B90" s="200"/>
      <x:c r="C90" s="183"/>
      <x:c r="D90" s="199" t="s">
        <x:v>1127</x:v>
      </x:c>
      <x:c r="E90" s="173"/>
      <x:c r="F90" s="173"/>
      <x:c r="G90" s="173"/>
      <x:c r="H90" s="173"/>
      <x:c r="I90" s="173"/>
      <x:c r="J90" s="173"/>
      <x:c r="K90" s="173"/>
      <x:c r="L90" s="76" t="s">
        <x:v>1124</x:v>
      </x:c>
      <x:c r="M90" s="181" t="s">
        <x:v>1840</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1272</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1862</x:v>
      </x:c>
      <x:c r="C91" s="139"/>
      <x:c r="D91" s="139"/>
      <x:c r="E91" s="167"/>
      <x:c r="F91" s="284" t="s">
        <x:v>1120</x:v>
      </x:c>
      <x:c r="G91" s="173"/>
      <x:c r="H91" s="173"/>
      <x:c r="I91" s="173"/>
      <x:c r="J91" s="173"/>
      <x:c r="K91" s="185"/>
      <x:c r="L91" s="78" t="str">
        <x:f>IF(D90&lt;&gt;"",VLOOKUP(D90,$C$312:$K$955,5,FALSE),"")</x:f>
        <x:v>가변</x:v>
      </x:c>
      <x:c r="M91" s="201" t="str">
        <x:f>IF(D90&lt;&gt;"",VLOOKUP(D90,$C$312:$K$955,6,FALSE),"")</x:f>
        <x:v>없음</x:v>
      </x:c>
      <x:c r="N91" s="173"/>
      <x:c r="O91" s="173"/>
      <x:c r="P91" s="173"/>
      <x:c r="Q91" s="173"/>
      <x:c r="R91" s="173"/>
      <x:c r="S91" s="173"/>
      <x:c r="T91" s="173"/>
      <x:c r="U91" s="173"/>
      <x:c r="V91" s="181" t="s">
        <x:v>1843</x:v>
      </x:c>
      <x:c r="W91" s="167"/>
      <x:c r="X91" s="222" t="str">
        <x:f>IF(D90&lt;&gt;"",VLOOKUP(D90,$C$312:$K$955,8,FALSE),"")</x:f>
        <x:v>향기로운 바람이여, 회답하는 이를 옮겨오라!</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965</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1863</x:v>
      </x:c>
      <x:c r="C92" s="152"/>
      <x:c r="D92" s="197"/>
      <x:c r="E92" s="285" t="str">
        <x:f>IF(D90&lt;&gt;"",VLOOKUP(D90,$C$312:$K$955,9,FALSE),"")</x:f>
        <x:v>자기 주위에 있는 정령을 불러낸다. 이 마법이라면 계약하지 않은 정령도 부름에 응해줄 때가 있다.</x:v>
      </x:c>
      <x:c r="F92" s="152"/>
      <x:c r="G92" s="152"/>
      <x:c r="H92" s="152"/>
      <x:c r="I92" s="152"/>
      <x:c r="J92" s="152"/>
      <x:c r="K92" s="152"/>
      <x:c r="L92" s="152"/>
      <x:c r="M92" s="152"/>
      <x:c r="N92" s="152"/>
      <x:c r="O92" s="152"/>
      <x:c r="P92" s="152"/>
      <x:c r="Q92" s="152"/>
      <x:c r="R92" s="152"/>
      <x:c r="S92" s="152"/>
      <x:c r="T92" s="152"/>
      <x:c r="U92" s="152"/>
      <x:c r="V92" s="196" t="s">
        <x:v>1849</x:v>
      </x:c>
      <x:c r="W92" s="197"/>
      <x:c r="X92" s="223" t="s">
        <x:v>1604</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4"/>
      <x:c r="AS92" s="2"/>
      <x:c r="AT92" s="37"/>
      <x:c r="AU92" s="70" t="s">
        <x:v>1747</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1733</x:v>
      </x:c>
      <x:c r="C94" s="167"/>
      <x:c r="D94" s="181" t="s">
        <x:v>1129</x:v>
      </x:c>
      <x:c r="E94" s="139"/>
      <x:c r="F94" s="139"/>
      <x:c r="G94" s="139"/>
      <x:c r="H94" s="139"/>
      <x:c r="I94" s="139"/>
      <x:c r="J94" s="139"/>
      <x:c r="K94" s="167"/>
      <x:c r="L94" s="76" t="s">
        <x:v>1842</x:v>
      </x:c>
      <x:c r="M94" s="181" t="s">
        <x:v>1845</x:v>
      </x:c>
      <x:c r="N94" s="139"/>
      <x:c r="O94" s="139"/>
      <x:c r="P94" s="139"/>
      <x:c r="Q94" s="139"/>
      <x:c r="R94" s="139"/>
      <x:c r="S94" s="139"/>
      <x:c r="T94" s="139"/>
      <x:c r="U94" s="167"/>
      <x:c r="V94" s="203" t="s">
        <x:v>1748</x:v>
      </x:c>
      <x:c r="W94" s="204"/>
      <x:c r="X94" s="220" t="str">
        <x:f>IF(D96&lt;&gt;"",VLOOKUP(D96,$C$312:$K$955,7,FALSE),"")</x:f>
        <x:v>자기 영역에서 무작위로 특기 하나를 선택한다. 그것이 지정특기가 된다. 지정특기 판정에 성공했다면 자신이 남성일 경우 「(특기명)의 처녀」를, 여성일 경우 「(특기명)의 기사」를 한 개체 소환할 수 있다.</x:v>
      </x:c>
      <x:c r="Y94" s="221"/>
      <x:c r="Z94" s="221"/>
      <x:c r="AA94" s="221"/>
      <x:c r="AB94" s="221"/>
      <x:c r="AC94" s="221"/>
      <x:c r="AD94" s="221"/>
      <x:c r="AE94" s="221"/>
      <x:c r="AF94" s="221"/>
      <x:c r="AG94" s="221"/>
      <x:c r="AH94" s="221"/>
      <x:c r="AI94" s="221"/>
      <x:c r="AJ94" s="221"/>
      <x:c r="AK94" s="221"/>
      <x:c r="AL94" s="221"/>
      <x:c r="AM94" s="221"/>
      <x:c r="AN94" s="221"/>
      <x:c r="AO94" s="221"/>
      <x:c r="AP94" s="221"/>
      <x:c r="AQ94" s="221"/>
      <x:c r="AR94" s="204"/>
      <x:c r="AS94" s="2"/>
      <x:c r="AT94" s="79">
        <x:v>1</x:v>
      </x:c>
      <x:c r="AU94" s="22"/>
      <x:c r="AV94" s="70" t="s">
        <x:v>2344</x:v>
      </x:c>
      <x:c r="AW94" s="80"/>
      <x:c r="AX94" s="81" t="str">
        <x:f>$D$96</x:f>
        <x:v>분신 소환</x:v>
      </x:c>
      <x:c r="AY94" s="77" t="s">
        <x:v>1850</x:v>
      </x:c>
      <x:c r="AZ94" s="77" t="s">
        <x:v>2342</x:v>
      </x:c>
      <x:c r="BA94" s="22"/>
      <x:c r="BB94" s="77"/>
      <x:c r="BC94" s="77" t="s">
        <x:v>1128</x:v>
      </x:c>
      <x:c r="BD94" s="22">
        <x:f t="shared" ref="BD94:BD112" si="9">IF(AX94&lt;&gt;"",$Q$12,"")</x:f>
        <x:v>4</x:v>
      </x:c>
      <x:c r="BE94" s="77" t="s">
        <x:v>1834</x:v>
      </x:c>
      <x:c r="BF94" s="3"/>
      <x:c r="BG94" s="3"/>
      <x:c r="BH94" s="3"/>
      <x:c r="BI94" s="3"/>
      <x:c r="BJ94" s="3"/>
      <x:c r="BK94" s="3"/>
      <x:c r="BL94" s="3"/>
    </x:row>
    <x:row r="95" spans="1:64" ht="26.25" customHeight="1">
      <x:c r="A95" s="2"/>
      <x:c r="B95" s="186" t="b">
        <x:v>0</x:v>
      </x:c>
      <x:c r="C95" s="183"/>
      <x:c r="D95" s="198" t="str">
        <x:f>IF(D96&lt;&gt;"",VLOOKUP(D96,$C$312:$K$955,2,FALSE),"")</x:f>
        <x:v>서몬 아니마/아니무스</x:v>
      </x:c>
      <x:c r="E95" s="198"/>
      <x:c r="F95" s="198"/>
      <x:c r="G95" s="198"/>
      <x:c r="H95" s="198"/>
      <x:c r="I95" s="198"/>
      <x:c r="J95" s="198"/>
      <x:c r="K95" s="198"/>
      <x:c r="L95" s="73" t="str">
        <x:f>IF(D96&lt;&gt;"",VLOOKUP(D96,$C$312:$K$955,3,FALSE),"")</x:f>
        <x:v>소환</x:v>
      </x:c>
      <x:c r="M95" s="202" t="str">
        <x:f>IF(D96&lt;&gt;"",VLOOKUP(D96,$C$312:$K$955,4,FALSE),"")</x:f>
        <x:v>없음</x:v>
      </x:c>
      <x:c r="N95" s="202"/>
      <x:c r="O95" s="202"/>
      <x:c r="P95" s="202"/>
      <x:c r="Q95" s="202"/>
      <x:c r="R95" s="202"/>
      <x:c r="S95" s="202"/>
      <x:c r="T95" s="202"/>
      <x:c r="U95" s="202"/>
      <x:c r="V95" s="200"/>
      <x:c r="W95" s="148"/>
      <x:c r="X95" s="220"/>
      <x:c r="Y95" s="220"/>
      <x:c r="Z95" s="220"/>
      <x:c r="AA95" s="220"/>
      <x:c r="AB95" s="220"/>
      <x:c r="AC95" s="220"/>
      <x:c r="AD95" s="220"/>
      <x:c r="AE95" s="220"/>
      <x:c r="AF95" s="220"/>
      <x:c r="AG95" s="220"/>
      <x:c r="AH95" s="220"/>
      <x:c r="AI95" s="220"/>
      <x:c r="AJ95" s="220"/>
      <x:c r="AK95" s="220"/>
      <x:c r="AL95" s="220"/>
      <x:c r="AM95" s="220"/>
      <x:c r="AN95" s="220"/>
      <x:c r="AO95" s="220"/>
      <x:c r="AP95" s="220"/>
      <x:c r="AQ95" s="220"/>
      <x:c r="AR95" s="148"/>
      <x:c r="AS95" s="2"/>
      <x:c r="AT95" s="79">
        <x:v>2</x:v>
      </x:c>
      <x:c r="AU95" s="22"/>
      <x:c r="AV95" s="70" t="s">
        <x:v>2344</x:v>
      </x:c>
      <x:c r="AW95" s="80"/>
      <x:c r="AX95" s="81" t="str">
        <x:f>$D$102</x:f>
        <x:v>요화</x:v>
      </x:c>
      <x:c r="AY95" s="77" t="s">
        <x:v>1850</x:v>
      </x:c>
      <x:c r="AZ95" s="77" t="s">
        <x:v>2342</x:v>
      </x:c>
      <x:c r="BA95" s="22"/>
      <x:c r="BB95" s="77"/>
      <x:c r="BC95" s="77" t="s">
        <x:v>1128</x:v>
      </x:c>
      <x:c r="BD95" s="22">
        <x:f t="shared" si="9"/>
        <x:v>4</x:v>
      </x:c>
      <x:c r="BE95" s="77" t="s">
        <x:v>1854</x:v>
      </x:c>
      <x:c r="BF95" s="3"/>
      <x:c r="BG95" s="3"/>
      <x:c r="BH95" s="3"/>
      <x:c r="BI95" s="3"/>
      <x:c r="BJ95" s="3"/>
      <x:c r="BK95" s="3"/>
      <x:c r="BL95" s="3"/>
    </x:row>
    <x:row r="96" spans="1:64" ht="26.25" customHeight="1">
      <x:c r="A96" s="2"/>
      <x:c r="B96" s="200"/>
      <x:c r="C96" s="183"/>
      <x:c r="D96" s="199" t="s">
        <x:v>1138</x:v>
      </x:c>
      <x:c r="E96" s="173"/>
      <x:c r="F96" s="173"/>
      <x:c r="G96" s="173"/>
      <x:c r="H96" s="173"/>
      <x:c r="I96" s="173"/>
      <x:c r="J96" s="173"/>
      <x:c r="K96" s="173"/>
      <x:c r="L96" s="76" t="s">
        <x:v>1124</x:v>
      </x:c>
      <x:c r="M96" s="181" t="s">
        <x:v>1840</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2345</x:v>
      </x:c>
      <x:c r="AW96" s="80"/>
      <x:c r="AX96" s="81" t="str">
        <x:f>$D$108</x:f>
        <x:v>특약</x:v>
      </x:c>
      <x:c r="AY96" s="77" t="s">
        <x:v>1850</x:v>
      </x:c>
      <x:c r="AZ96" s="77" t="s">
        <x:v>2342</x:v>
      </x:c>
      <x:c r="BA96" s="22"/>
      <x:c r="BB96" s="77"/>
      <x:c r="BC96" s="77" t="s">
        <x:v>1128</x:v>
      </x:c>
      <x:c r="BD96" s="22">
        <x:f t="shared" si="9"/>
        <x:v>4</x:v>
      </x:c>
      <x:c r="BE96" s="77" t="s">
        <x:v>1854</x:v>
      </x:c>
      <x:c r="BF96" s="3"/>
      <x:c r="BG96" s="3"/>
      <x:c r="BH96" s="3"/>
      <x:c r="BI96" s="3"/>
      <x:c r="BJ96" s="3"/>
      <x:c r="BK96" s="3"/>
      <x:c r="BL96" s="3"/>
    </x:row>
    <x:row r="97" spans="1:64" ht="26.25" customHeight="1">
      <x:c r="A97" s="2"/>
      <x:c r="B97" s="181" t="s">
        <x:v>1862</x:v>
      </x:c>
      <x:c r="C97" s="139"/>
      <x:c r="D97" s="139"/>
      <x:c r="E97" s="167"/>
      <x:c r="F97" s="284" t="s">
        <x:v>1120</x:v>
      </x:c>
      <x:c r="G97" s="173"/>
      <x:c r="H97" s="173"/>
      <x:c r="I97" s="173"/>
      <x:c r="J97" s="173"/>
      <x:c r="K97" s="185"/>
      <x:c r="L97" s="78" t="str">
        <x:f>IF(D96&lt;&gt;"",VLOOKUP(D96,$C$312:$K$955,5,FALSE),"")</x:f>
        <x:v>가변</x:v>
      </x:c>
      <x:c r="M97" s="201" t="str">
        <x:f>IF(D96&lt;&gt;"",VLOOKUP(D96,$C$312:$K$955,6,FALSE),"")</x:f>
        <x:v>자기 영역의 마소 1</x:v>
      </x:c>
      <x:c r="N97" s="173"/>
      <x:c r="O97" s="173"/>
      <x:c r="P97" s="173"/>
      <x:c r="Q97" s="173"/>
      <x:c r="R97" s="173"/>
      <x:c r="S97" s="173"/>
      <x:c r="T97" s="173"/>
      <x:c r="U97" s="173"/>
      <x:c r="V97" s="181" t="s">
        <x:v>1843</x:v>
      </x:c>
      <x:c r="W97" s="167"/>
      <x:c r="X97" s="222" t="str">
        <x:f>IF(D96&lt;&gt;"",VLOOKUP(D96,$C$312:$K$955,8,FALSE),"")</x:f>
        <x:v>스쳐지나가라, 주마등이여. 그림자를 이루어라, 이상(이데아)의 닮은 꼴이여.</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2345</x:v>
      </x:c>
      <x:c r="AW97" s="80"/>
      <x:c r="AX97" s="81" t="str">
        <x:f>$D$114</x:f>
        <x:v>무용</x:v>
      </x:c>
      <x:c r="AY97" s="77" t="s">
        <x:v>1850</x:v>
      </x:c>
      <x:c r="AZ97" s="77" t="s">
        <x:v>2342</x:v>
      </x:c>
      <x:c r="BA97" s="22"/>
      <x:c r="BB97" s="77"/>
      <x:c r="BC97" s="77" t="s">
        <x:v>1128</x:v>
      </x:c>
      <x:c r="BD97" s="22">
        <x:f t="shared" si="9"/>
        <x:v>4</x:v>
      </x:c>
      <x:c r="BE97" s="77" t="s">
        <x:v>1854</x:v>
      </x:c>
      <x:c r="BF97" s="3"/>
      <x:c r="BG97" s="3"/>
      <x:c r="BH97" s="3"/>
      <x:c r="BI97" s="3"/>
      <x:c r="BJ97" s="3"/>
      <x:c r="BK97" s="3"/>
      <x:c r="BL97" s="3"/>
    </x:row>
    <x:row r="98" spans="1:64" ht="26.25" customHeight="1">
      <x:c r="A98" s="2"/>
      <x:c r="B98" s="196" t="s">
        <x:v>1863</x:v>
      </x:c>
      <x:c r="C98" s="152"/>
      <x:c r="D98" s="197"/>
      <x:c r="E98" s="285" t="str">
        <x:f>IF(D96&lt;&gt;"",VLOOKUP(D96,$C$312:$K$955,9,FALSE),"")</x:f>
        <x:v>자기 내면의 이성상(異性像)을 구현한 원형을 소환해서 사역한다.</x:v>
      </x:c>
      <x:c r="F98" s="152"/>
      <x:c r="G98" s="152"/>
      <x:c r="H98" s="152"/>
      <x:c r="I98" s="152"/>
      <x:c r="J98" s="152"/>
      <x:c r="K98" s="152"/>
      <x:c r="L98" s="152"/>
      <x:c r="M98" s="152"/>
      <x:c r="N98" s="152"/>
      <x:c r="O98" s="152"/>
      <x:c r="P98" s="152"/>
      <x:c r="Q98" s="152"/>
      <x:c r="R98" s="152"/>
      <x:c r="S98" s="152"/>
      <x:c r="T98" s="152"/>
      <x:c r="U98" s="152"/>
      <x:c r="V98" s="196" t="s">
        <x:v>1849</x:v>
      </x:c>
      <x:c r="W98" s="197"/>
      <x:c r="X98" s="223" t="s">
        <x:v>824</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4"/>
      <x:c r="AS98" s="2"/>
      <x:c r="AT98" s="79">
        <x:v>5</x:v>
      </x:c>
      <x:c r="AU98" s="22"/>
      <x:c r="AV98" s="70" t="s">
        <x:v>2345</x:v>
      </x:c>
      <x:c r="AW98" s="80"/>
      <x:c r="AX98" s="81" t="str">
        <x:f>$D$120</x:f>
        <x:v>회복</x:v>
      </x:c>
      <x:c r="AY98" s="77" t="s">
        <x:v>1850</x:v>
      </x:c>
      <x:c r="AZ98" s="77" t="s">
        <x:v>2342</x:v>
      </x:c>
      <x:c r="BA98" s="22"/>
      <x:c r="BB98" s="77"/>
      <x:c r="BC98" s="77" t="s">
        <x:v>1128</x:v>
      </x:c>
      <x:c r="BD98" s="22">
        <x:f t="shared" si="9"/>
        <x:v>4</x:v>
      </x:c>
      <x:c r="BE98" s="77" t="s">
        <x:v>1854</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2345</x:v>
      </x:c>
      <x:c r="AW99" s="80"/>
      <x:c r="AX99" s="81">
        <x:f>$D$126</x:f>
        <x:v>0</x:v>
      </x:c>
      <x:c r="AY99" s="77" t="s">
        <x:v>1850</x:v>
      </x:c>
      <x:c r="AZ99" s="77" t="s">
        <x:v>2342</x:v>
      </x:c>
      <x:c r="BA99" s="22"/>
      <x:c r="BB99" s="77"/>
      <x:c r="BC99" s="77" t="s">
        <x:v>1128</x:v>
      </x:c>
      <x:c r="BD99" s="22">
        <x:f t="shared" si="9"/>
        <x:v>4</x:v>
      </x:c>
      <x:c r="BE99" s="77" t="s">
        <x:v>1854</x:v>
      </x:c>
      <x:c r="BF99" s="3"/>
      <x:c r="BG99" s="3"/>
      <x:c r="BH99" s="3"/>
      <x:c r="BI99" s="3"/>
      <x:c r="BJ99" s="3"/>
      <x:c r="BK99" s="3"/>
      <x:c r="BL99" s="3"/>
    </x:row>
    <x:row r="100" spans="1:64" ht="26.25" customHeight="1">
      <x:c r="A100" s="2"/>
      <x:c r="B100" s="195" t="s">
        <x:v>1733</x:v>
      </x:c>
      <x:c r="C100" s="167"/>
      <x:c r="D100" s="181" t="s">
        <x:v>1129</x:v>
      </x:c>
      <x:c r="E100" s="139"/>
      <x:c r="F100" s="139"/>
      <x:c r="G100" s="139"/>
      <x:c r="H100" s="139"/>
      <x:c r="I100" s="139"/>
      <x:c r="J100" s="139"/>
      <x:c r="K100" s="167"/>
      <x:c r="L100" s="76" t="s">
        <x:v>1842</x:v>
      </x:c>
      <x:c r="M100" s="181" t="s">
        <x:v>1845</x:v>
      </x:c>
      <x:c r="N100" s="139"/>
      <x:c r="O100" s="139"/>
      <x:c r="P100" s="139"/>
      <x:c r="Q100" s="139"/>
      <x:c r="R100" s="139"/>
      <x:c r="S100" s="139"/>
      <x:c r="T100" s="139"/>
      <x:c r="U100" s="167"/>
      <x:c r="V100" s="203" t="s">
        <x:v>1748</x:v>
      </x:c>
      <x:c r="W100" s="204"/>
      <x:c r="X100" s="220" t="str">
        <x:f>IF(D102&lt;&gt;"",VLOOKUP(D102,$C$312:$K$955,7,FALSE),"")</x:f>
        <x:v>마법전에서 자기 차례에 사용할 수 있다. 지정특기 판정에 성공하면 목표에게 자신이 사역하는 원형의 수만큼 대미지를 입힌다.</x:v>
      </x:c>
      <x:c r="Y100" s="221"/>
      <x:c r="Z100" s="221"/>
      <x:c r="AA100" s="221"/>
      <x:c r="AB100" s="221"/>
      <x:c r="AC100" s="221"/>
      <x:c r="AD100" s="221"/>
      <x:c r="AE100" s="221"/>
      <x:c r="AF100" s="221"/>
      <x:c r="AG100" s="221"/>
      <x:c r="AH100" s="221"/>
      <x:c r="AI100" s="221"/>
      <x:c r="AJ100" s="221"/>
      <x:c r="AK100" s="221"/>
      <x:c r="AL100" s="221"/>
      <x:c r="AM100" s="221"/>
      <x:c r="AN100" s="221"/>
      <x:c r="AO100" s="221"/>
      <x:c r="AP100" s="221"/>
      <x:c r="AQ100" s="221"/>
      <x:c r="AR100" s="204"/>
      <x:c r="AS100" s="2"/>
      <x:c r="AT100" s="79">
        <x:v>7</x:v>
      </x:c>
      <x:c r="AU100" s="22"/>
      <x:c r="AV100" s="70" t="s">
        <x:v>2345</x:v>
      </x:c>
      <x:c r="AW100" s="80"/>
      <x:c r="AX100" s="81">
        <x:f>$D$132</x:f>
        <x:v>0</x:v>
      </x:c>
      <x:c r="AY100" s="77" t="s">
        <x:v>1850</x:v>
      </x:c>
      <x:c r="AZ100" s="77" t="s">
        <x:v>2342</x:v>
      </x:c>
      <x:c r="BA100" s="22"/>
      <x:c r="BB100" s="77"/>
      <x:c r="BC100" s="77" t="s">
        <x:v>1128</x:v>
      </x:c>
      <x:c r="BD100" s="22">
        <x:f t="shared" si="9"/>
        <x:v>4</x:v>
      </x:c>
      <x:c r="BE100" s="77" t="s">
        <x:v>1854</x:v>
      </x:c>
      <x:c r="BF100" s="3"/>
      <x:c r="BG100" s="3"/>
      <x:c r="BH100" s="3"/>
      <x:c r="BI100" s="3"/>
      <x:c r="BJ100" s="3"/>
      <x:c r="BK100" s="3"/>
      <x:c r="BL100" s="3"/>
    </x:row>
    <x:row r="101" spans="1:64" ht="26.25" customHeight="1">
      <x:c r="A101" s="2"/>
      <x:c r="B101" s="186" t="b">
        <x:v>0</x:v>
      </x:c>
      <x:c r="C101" s="183"/>
      <x:c r="D101" s="198" t="str">
        <x:f>IF(D102&lt;&gt;"",VLOOKUP(D102,$C$312:$K$955,2,FALSE),"")</x:f>
        <x:v>알라우네</x:v>
      </x:c>
      <x:c r="E101" s="198"/>
      <x:c r="F101" s="198"/>
      <x:c r="G101" s="198"/>
      <x:c r="H101" s="198"/>
      <x:c r="I101" s="198"/>
      <x:c r="J101" s="198"/>
      <x:c r="K101" s="198"/>
      <x:c r="L101" s="73" t="str">
        <x:f>IF(D102&lt;&gt;"",VLOOKUP(D102,$C$312:$K$955,3,FALSE),"")</x:f>
        <x:v>주문</x:v>
      </x:c>
      <x:c r="M101" s="202" t="str">
        <x:f>IF(D102&lt;&gt;"",VLOOKUP(D102,$C$312:$K$955,4,FALSE),"")</x:f>
        <x:v>단일</x:v>
      </x:c>
      <x:c r="N101" s="202"/>
      <x:c r="O101" s="202"/>
      <x:c r="P101" s="202"/>
      <x:c r="Q101" s="202"/>
      <x:c r="R101" s="202"/>
      <x:c r="S101" s="202"/>
      <x:c r="T101" s="202"/>
      <x:c r="U101" s="202"/>
      <x:c r="V101" s="200"/>
      <x:c r="W101" s="148"/>
      <x:c r="X101" s="220"/>
      <x:c r="Y101" s="220"/>
      <x:c r="Z101" s="220"/>
      <x:c r="AA101" s="220"/>
      <x:c r="AB101" s="220"/>
      <x:c r="AC101" s="220"/>
      <x:c r="AD101" s="220"/>
      <x:c r="AE101" s="220"/>
      <x:c r="AF101" s="220"/>
      <x:c r="AG101" s="220"/>
      <x:c r="AH101" s="220"/>
      <x:c r="AI101" s="220"/>
      <x:c r="AJ101" s="220"/>
      <x:c r="AK101" s="220"/>
      <x:c r="AL101" s="220"/>
      <x:c r="AM101" s="220"/>
      <x:c r="AN101" s="220"/>
      <x:c r="AO101" s="220"/>
      <x:c r="AP101" s="220"/>
      <x:c r="AQ101" s="220"/>
      <x:c r="AR101" s="148"/>
      <x:c r="AS101" s="2"/>
      <x:c r="AT101" s="79">
        <x:v>8</x:v>
      </x:c>
      <x:c r="AU101" s="22"/>
      <x:c r="AV101" s="70" t="s">
        <x:v>2345</x:v>
      </x:c>
      <x:c r="AW101" s="80"/>
      <x:c r="AX101" s="81">
        <x:f>$D$138</x:f>
        <x:v>0</x:v>
      </x:c>
      <x:c r="AY101" s="77" t="s">
        <x:v>1850</x:v>
      </x:c>
      <x:c r="AZ101" s="77" t="s">
        <x:v>2342</x:v>
      </x:c>
      <x:c r="BA101" s="22"/>
      <x:c r="BB101" s="77"/>
      <x:c r="BC101" s="77" t="s">
        <x:v>1128</x:v>
      </x:c>
      <x:c r="BD101" s="22">
        <x:f t="shared" si="9"/>
        <x:v>4</x:v>
      </x:c>
      <x:c r="BE101" s="77" t="s">
        <x:v>1854</x:v>
      </x:c>
      <x:c r="BF101" s="3"/>
      <x:c r="BG101" s="3"/>
      <x:c r="BH101" s="3"/>
      <x:c r="BI101" s="3"/>
      <x:c r="BJ101" s="3"/>
      <x:c r="BK101" s="3"/>
      <x:c r="BL101" s="3"/>
    </x:row>
    <x:row r="102" spans="1:64" ht="26.25" customHeight="1">
      <x:c r="A102" s="2"/>
      <x:c r="B102" s="200"/>
      <x:c r="C102" s="183"/>
      <x:c r="D102" s="199" t="s">
        <x:v>1860</x:v>
      </x:c>
      <x:c r="E102" s="173"/>
      <x:c r="F102" s="173"/>
      <x:c r="G102" s="173"/>
      <x:c r="H102" s="173"/>
      <x:c r="I102" s="173"/>
      <x:c r="J102" s="173"/>
      <x:c r="K102" s="173"/>
      <x:c r="L102" s="76" t="s">
        <x:v>1124</x:v>
      </x:c>
      <x:c r="M102" s="181" t="s">
        <x:v>1840</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2345</x:v>
      </x:c>
      <x:c r="AW102" s="80"/>
      <x:c r="AX102" s="81">
        <x:f>$D$144</x:f>
        <x:v>0</x:v>
      </x:c>
      <x:c r="AY102" s="77" t="s">
        <x:v>1850</x:v>
      </x:c>
      <x:c r="AZ102" s="77" t="s">
        <x:v>2342</x:v>
      </x:c>
      <x:c r="BA102" s="22"/>
      <x:c r="BB102" s="77"/>
      <x:c r="BC102" s="77" t="s">
        <x:v>1128</x:v>
      </x:c>
      <x:c r="BD102" s="22">
        <x:f t="shared" si="9"/>
        <x:v>4</x:v>
      </x:c>
      <x:c r="BE102" s="77" t="s">
        <x:v>1854</x:v>
      </x:c>
      <x:c r="BF102" s="3"/>
      <x:c r="BG102" s="3"/>
      <x:c r="BH102" s="3"/>
      <x:c r="BI102" s="3"/>
      <x:c r="BJ102" s="3"/>
      <x:c r="BK102" s="3"/>
      <x:c r="BL102" s="3"/>
    </x:row>
    <x:row r="103" spans="1:64" ht="26.25" customHeight="1">
      <x:c r="A103" s="2"/>
      <x:c r="B103" s="181" t="s">
        <x:v>1862</x:v>
      </x:c>
      <x:c r="C103" s="139"/>
      <x:c r="D103" s="139"/>
      <x:c r="E103" s="167"/>
      <x:c r="F103" s="284" t="s">
        <x:v>1120</x:v>
      </x:c>
      <x:c r="G103" s="173"/>
      <x:c r="H103" s="173"/>
      <x:c r="I103" s="173"/>
      <x:c r="J103" s="173"/>
      <x:c r="K103" s="185"/>
      <x:c r="L103" s="78" t="str">
        <x:f>IF(D102&lt;&gt;"",VLOOKUP(D102,$C$312:$K$955,5,FALSE),"")</x:f>
        <x:v>《꽃》</x:v>
      </x:c>
      <x:c r="M103" s="201" t="str">
        <x:f>IF(D102&lt;&gt;"",VLOOKUP(D102,$C$312:$K$955,6,FALSE),"")</x:f>
        <x:v>짐승 1</x:v>
      </x:c>
      <x:c r="N103" s="173"/>
      <x:c r="O103" s="173"/>
      <x:c r="P103" s="173"/>
      <x:c r="Q103" s="173"/>
      <x:c r="R103" s="173"/>
      <x:c r="S103" s="173"/>
      <x:c r="T103" s="173"/>
      <x:c r="U103" s="173"/>
      <x:c r="V103" s="181" t="s">
        <x:v>1843</x:v>
      </x:c>
      <x:c r="W103" s="167"/>
      <x:c r="X103" s="222" t="str">
        <x:f>IF(D102&lt;&gt;"",VLOOKUP(D102,$C$312:$K$955,8,FALSE),"")</x:f>
        <x:v>휘감아서 흐드러지게 꽃을 피우며 찢어 갈겨라, 재앙의 헛꽃이여!</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2345</x:v>
      </x:c>
      <x:c r="AW103" s="80"/>
      <x:c r="AX103" s="81">
        <x:f>$D$150</x:f>
        <x:v>0</x:v>
      </x:c>
      <x:c r="AY103" s="77" t="s">
        <x:v>1850</x:v>
      </x:c>
      <x:c r="AZ103" s="77" t="s">
        <x:v>2342</x:v>
      </x:c>
      <x:c r="BA103" s="22"/>
      <x:c r="BB103" s="77"/>
      <x:c r="BC103" s="77" t="s">
        <x:v>1128</x:v>
      </x:c>
      <x:c r="BD103" s="22">
        <x:f t="shared" si="9"/>
        <x:v>4</x:v>
      </x:c>
      <x:c r="BE103" s="77" t="s">
        <x:v>1854</x:v>
      </x:c>
      <x:c r="BF103" s="3"/>
      <x:c r="BG103" s="3"/>
      <x:c r="BH103" s="3"/>
      <x:c r="BI103" s="3"/>
      <x:c r="BJ103" s="3"/>
      <x:c r="BK103" s="3"/>
      <x:c r="BL103" s="3"/>
    </x:row>
    <x:row r="104" spans="1:64" ht="26.25" customHeight="1">
      <x:c r="A104" s="2"/>
      <x:c r="B104" s="196" t="s">
        <x:v>1863</x:v>
      </x:c>
      <x:c r="C104" s="152"/>
      <x:c r="D104" s="197"/>
      <x:c r="E104" s="285" t="str">
        <x:f>IF(D102&lt;&gt;"",VLOOKUP(D102,$C$312:$K$955,9,FALSE),"")</x:f>
        <x:v>일시적으로 자신의 원형을 마력을 흡수하는 요화로 변화시킨다.</x:v>
      </x:c>
      <x:c r="F104" s="152"/>
      <x:c r="G104" s="152"/>
      <x:c r="H104" s="152"/>
      <x:c r="I104" s="152"/>
      <x:c r="J104" s="152"/>
      <x:c r="K104" s="152"/>
      <x:c r="L104" s="152"/>
      <x:c r="M104" s="152"/>
      <x:c r="N104" s="152"/>
      <x:c r="O104" s="152"/>
      <x:c r="P104" s="152"/>
      <x:c r="Q104" s="152"/>
      <x:c r="R104" s="152"/>
      <x:c r="S104" s="152"/>
      <x:c r="T104" s="152"/>
      <x:c r="U104" s="152"/>
      <x:c r="V104" s="196" t="s">
        <x:v>1849</x:v>
      </x:c>
      <x:c r="W104" s="197"/>
      <x:c r="X104" s="223" t="s">
        <x:v>419</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4"/>
      <x:c r="AS104" s="2"/>
      <x:c r="AT104" s="79">
        <x:v>1</x:v>
      </x:c>
      <x:c r="AU104" s="22"/>
      <x:c r="AV104" s="70" t="s">
        <x:v>2345</x:v>
      </x:c>
      <x:c r="AW104" s="80"/>
      <x:c r="AX104" s="81">
        <x:f>$D$156</x:f>
        <x:v>0</x:v>
      </x:c>
      <x:c r="AY104" s="77" t="s">
        <x:v>1850</x:v>
      </x:c>
      <x:c r="AZ104" s="77" t="s">
        <x:v>2342</x:v>
      </x:c>
      <x:c r="BA104" s="22"/>
      <x:c r="BB104" s="77"/>
      <x:c r="BC104" s="77" t="s">
        <x:v>1128</x:v>
      </x:c>
      <x:c r="BD104" s="22">
        <x:f t="shared" si="9"/>
        <x:v>4</x:v>
      </x:c>
      <x:c r="BE104" s="77" t="s">
        <x:v>1854</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2345</x:v>
      </x:c>
      <x:c r="AW105" s="80"/>
      <x:c r="AX105" s="81">
        <x:f>$D$162</x:f>
        <x:v>0</x:v>
      </x:c>
      <x:c r="AY105" s="77" t="s">
        <x:v>1850</x:v>
      </x:c>
      <x:c r="AZ105" s="77" t="s">
        <x:v>2342</x:v>
      </x:c>
      <x:c r="BA105" s="22"/>
      <x:c r="BB105" s="77"/>
      <x:c r="BC105" s="77" t="s">
        <x:v>1128</x:v>
      </x:c>
      <x:c r="BD105" s="22">
        <x:f t="shared" si="9"/>
        <x:v>4</x:v>
      </x:c>
      <x:c r="BE105" s="77" t="s">
        <x:v>1854</x:v>
      </x:c>
      <x:c r="BF105" s="64"/>
      <x:c r="BG105" s="64"/>
      <x:c r="BH105" s="64"/>
      <x:c r="BI105" s="64"/>
      <x:c r="BJ105" s="64"/>
      <x:c r="BK105" s="64"/>
      <x:c r="BL105" s="64"/>
    </x:row>
    <x:row r="106" spans="1:64" ht="26.25" customHeight="1">
      <x:c r="A106" s="2"/>
      <x:c r="B106" s="195" t="s">
        <x:v>1733</x:v>
      </x:c>
      <x:c r="C106" s="167"/>
      <x:c r="D106" s="181" t="s">
        <x:v>1129</x:v>
      </x:c>
      <x:c r="E106" s="139"/>
      <x:c r="F106" s="139"/>
      <x:c r="G106" s="139"/>
      <x:c r="H106" s="139"/>
      <x:c r="I106" s="139"/>
      <x:c r="J106" s="139"/>
      <x:c r="K106" s="167"/>
      <x:c r="L106" s="76" t="s">
        <x:v>1842</x:v>
      </x:c>
      <x:c r="M106" s="181" t="s">
        <x:v>1845</x:v>
      </x:c>
      <x:c r="N106" s="139"/>
      <x:c r="O106" s="139"/>
      <x:c r="P106" s="139"/>
      <x:c r="Q106" s="139"/>
      <x:c r="R106" s="139"/>
      <x:c r="S106" s="139"/>
      <x:c r="T106" s="139"/>
      <x:c r="U106" s="167"/>
      <x:c r="V106" s="203" t="s">
        <x:v>1748</x:v>
      </x:c>
      <x:c r="W106" s="204"/>
      <x:c r="X106" s="220" t="str">
        <x:f>IF(D108&lt;&gt;"",VLOOKUP(D108,$C$312:$K$955,7,FALSE),"")</x:f>
        <x:v>자신의 【마력】과 【일시적 마력】의 합계치가 자기 마력 최대치의 절반(나머지 올림) 이하인 상태라면, 목표에게 【추가 대미지2】를 부여한다.</x:v>
      </x:c>
      <x:c r="Y106" s="221"/>
      <x:c r="Z106" s="221"/>
      <x:c r="AA106" s="221"/>
      <x:c r="AB106" s="221"/>
      <x:c r="AC106" s="221"/>
      <x:c r="AD106" s="221"/>
      <x:c r="AE106" s="221"/>
      <x:c r="AF106" s="221"/>
      <x:c r="AG106" s="221"/>
      <x:c r="AH106" s="221"/>
      <x:c r="AI106" s="221"/>
      <x:c r="AJ106" s="221"/>
      <x:c r="AK106" s="221"/>
      <x:c r="AL106" s="221"/>
      <x:c r="AM106" s="221"/>
      <x:c r="AN106" s="221"/>
      <x:c r="AO106" s="221"/>
      <x:c r="AP106" s="221"/>
      <x:c r="AQ106" s="221"/>
      <x:c r="AR106" s="204"/>
      <x:c r="AS106" s="2"/>
      <x:c r="AT106" s="79">
        <x:v>3</x:v>
      </x:c>
      <x:c r="AU106" s="22"/>
      <x:c r="AV106" s="70" t="s">
        <x:v>2345</x:v>
      </x:c>
      <x:c r="AW106" s="80"/>
      <x:c r="AX106" s="81">
        <x:f>$D$168</x:f>
        <x:v>0</x:v>
      </x:c>
      <x:c r="AY106" s="77" t="s">
        <x:v>1850</x:v>
      </x:c>
      <x:c r="AZ106" s="77" t="s">
        <x:v>2342</x:v>
      </x:c>
      <x:c r="BA106" s="22"/>
      <x:c r="BB106" s="77"/>
      <x:c r="BC106" s="77" t="s">
        <x:v>1128</x:v>
      </x:c>
      <x:c r="BD106" s="22">
        <x:f t="shared" si="9"/>
        <x:v>4</x:v>
      </x:c>
      <x:c r="BE106" s="77" t="s">
        <x:v>1854</x:v>
      </x:c>
      <x:c r="BF106" s="64"/>
      <x:c r="BG106" s="64"/>
      <x:c r="BH106" s="64"/>
      <x:c r="BI106" s="64"/>
      <x:c r="BJ106" s="64"/>
      <x:c r="BK106" s="64"/>
      <x:c r="BL106" s="64"/>
    </x:row>
    <x:row r="107" spans="1:64" ht="26.25" customHeight="1">
      <x:c r="A107" s="2"/>
      <x:c r="B107" s="186" t="b">
        <x:v>0</x:v>
      </x:c>
      <x:c r="C107" s="183"/>
      <x:c r="D107" s="198" t="str">
        <x:f>IF(D108&lt;&gt;"",VLOOKUP(D108,$C$312:$K$955,2,FALSE),"")</x:f>
        <x:v>커버넌트</x:v>
      </x:c>
      <x:c r="E107" s="198"/>
      <x:c r="F107" s="198"/>
      <x:c r="G107" s="198"/>
      <x:c r="H107" s="198"/>
      <x:c r="I107" s="198"/>
      <x:c r="J107" s="198"/>
      <x:c r="K107" s="198"/>
      <x:c r="L107" s="73" t="str">
        <x:f>IF(D108&lt;&gt;"",VLOOKUP(D108,$C$312:$K$955,3,FALSE),"")</x:f>
        <x:v>장비</x:v>
      </x:c>
      <x:c r="M107" s="202" t="str">
        <x:f>IF(D108&lt;&gt;"",VLOOKUP(D108,$C$312:$K$955,4,FALSE),"")</x:f>
        <x:v>자신</x:v>
      </x:c>
      <x:c r="N107" s="202"/>
      <x:c r="O107" s="202"/>
      <x:c r="P107" s="202"/>
      <x:c r="Q107" s="202"/>
      <x:c r="R107" s="202"/>
      <x:c r="S107" s="202"/>
      <x:c r="T107" s="202"/>
      <x:c r="U107" s="202"/>
      <x:c r="V107" s="200"/>
      <x:c r="W107" s="148"/>
      <x:c r="X107" s="220"/>
      <x:c r="Y107" s="220"/>
      <x:c r="Z107" s="220"/>
      <x:c r="AA107" s="220"/>
      <x:c r="AB107" s="220"/>
      <x:c r="AC107" s="220"/>
      <x:c r="AD107" s="220"/>
      <x:c r="AE107" s="220"/>
      <x:c r="AF107" s="220"/>
      <x:c r="AG107" s="220"/>
      <x:c r="AH107" s="220"/>
      <x:c r="AI107" s="220"/>
      <x:c r="AJ107" s="220"/>
      <x:c r="AK107" s="220"/>
      <x:c r="AL107" s="220"/>
      <x:c r="AM107" s="220"/>
      <x:c r="AN107" s="220"/>
      <x:c r="AO107" s="220"/>
      <x:c r="AP107" s="220"/>
      <x:c r="AQ107" s="220"/>
      <x:c r="AR107" s="148"/>
      <x:c r="AS107" s="2"/>
      <x:c r="AT107" s="79">
        <x:v>4</x:v>
      </x:c>
      <x:c r="AU107" s="22"/>
      <x:c r="AV107" s="70" t="s">
        <x:v>2345</x:v>
      </x:c>
      <x:c r="AW107" s="80"/>
      <x:c r="AX107" s="81">
        <x:f>$D$174</x:f>
        <x:v>0</x:v>
      </x:c>
      <x:c r="AY107" s="77" t="s">
        <x:v>1850</x:v>
      </x:c>
      <x:c r="AZ107" s="77" t="s">
        <x:v>2342</x:v>
      </x:c>
      <x:c r="BA107" s="22"/>
      <x:c r="BB107" s="77"/>
      <x:c r="BC107" s="77" t="s">
        <x:v>1128</x:v>
      </x:c>
      <x:c r="BD107" s="22">
        <x:f t="shared" si="9"/>
        <x:v>4</x:v>
      </x:c>
      <x:c r="BE107" s="77" t="s">
        <x:v>1854</x:v>
      </x:c>
      <x:c r="BF107" s="64"/>
      <x:c r="BG107" s="64"/>
      <x:c r="BH107" s="64"/>
      <x:c r="BI107" s="64"/>
      <x:c r="BJ107" s="64"/>
      <x:c r="BK107" s="64"/>
      <x:c r="BL107" s="64"/>
    </x:row>
    <x:row r="108" spans="1:64" ht="26.25" customHeight="1">
      <x:c r="A108" s="2"/>
      <x:c r="B108" s="200"/>
      <x:c r="C108" s="183"/>
      <x:c r="D108" s="199" t="s">
        <x:v>1865</x:v>
      </x:c>
      <x:c r="E108" s="173"/>
      <x:c r="F108" s="173"/>
      <x:c r="G108" s="173"/>
      <x:c r="H108" s="173"/>
      <x:c r="I108" s="173"/>
      <x:c r="J108" s="173"/>
      <x:c r="K108" s="173"/>
      <x:c r="L108" s="76" t="s">
        <x:v>1124</x:v>
      </x:c>
      <x:c r="M108" s="181" t="s">
        <x:v>1840</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2345</x:v>
      </x:c>
      <x:c r="AW108" s="80"/>
      <x:c r="AX108" s="81">
        <x:f>$D$180</x:f>
        <x:v>0</x:v>
      </x:c>
      <x:c r="AY108" s="77" t="s">
        <x:v>1850</x:v>
      </x:c>
      <x:c r="AZ108" s="77" t="s">
        <x:v>2342</x:v>
      </x:c>
      <x:c r="BA108" s="22"/>
      <x:c r="BB108" s="77"/>
      <x:c r="BC108" s="77" t="s">
        <x:v>1128</x:v>
      </x:c>
      <x:c r="BD108" s="22">
        <x:f t="shared" si="9"/>
        <x:v>4</x:v>
      </x:c>
      <x:c r="BE108" s="77" t="s">
        <x:v>1854</x:v>
      </x:c>
      <x:c r="BF108" s="11"/>
      <x:c r="BG108" s="64"/>
      <x:c r="BH108" s="64"/>
      <x:c r="BI108" s="64"/>
      <x:c r="BJ108" s="64"/>
      <x:c r="BK108" s="64"/>
      <x:c r="BL108" s="64"/>
    </x:row>
    <x:row r="109" spans="1:64" ht="26.25" customHeight="1">
      <x:c r="A109" s="2"/>
      <x:c r="B109" s="181" t="s">
        <x:v>1862</x:v>
      </x:c>
      <x:c r="C109" s="139"/>
      <x:c r="D109" s="139"/>
      <x:c r="E109" s="167"/>
      <x:c r="F109" s="284" t="s">
        <x:v>1120</x:v>
      </x:c>
      <x:c r="G109" s="173"/>
      <x:c r="H109" s="173"/>
      <x:c r="I109" s="173"/>
      <x:c r="J109" s="173"/>
      <x:c r="K109" s="185"/>
      <x:c r="L109" s="78" t="str">
        <x:f>IF(D108&lt;&gt;"",VLOOKUP(D108,$C$312:$K$955,5,FALSE),"")</x:f>
        <x:v>없음</x:v>
      </x:c>
      <x:c r="M109" s="201" t="str">
        <x:f>IF(D108&lt;&gt;"",VLOOKUP(D108,$C$312:$K$955,6,FALSE),"")</x:f>
        <x:v>없음</x:v>
      </x:c>
      <x:c r="N109" s="173"/>
      <x:c r="O109" s="173"/>
      <x:c r="P109" s="173"/>
      <x:c r="Q109" s="173"/>
      <x:c r="R109" s="173"/>
      <x:c r="S109" s="173"/>
      <x:c r="T109" s="173"/>
      <x:c r="U109" s="173"/>
      <x:c r="V109" s="181" t="s">
        <x:v>1843</x:v>
      </x:c>
      <x:c r="W109" s="167"/>
      <x:c r="X109" s="222" t="str">
        <x:f>IF(D108&lt;&gt;"",VLOOKUP(D108,$C$312:$K$955,8,FALSE),"")</x:f>
        <x:v>나의 피로 자유를 얻으리라. 이루어질지어다!</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2345</x:v>
      </x:c>
      <x:c r="AW109" s="80"/>
      <x:c r="AX109" s="81">
        <x:f>$D$186</x:f>
        <x:v>0</x:v>
      </x:c>
      <x:c r="AY109" s="77" t="s">
        <x:v>1850</x:v>
      </x:c>
      <x:c r="AZ109" s="77" t="s">
        <x:v>2342</x:v>
      </x:c>
      <x:c r="BA109" s="22"/>
      <x:c r="BB109" s="77"/>
      <x:c r="BC109" s="77" t="s">
        <x:v>1128</x:v>
      </x:c>
      <x:c r="BD109" s="22">
        <x:f t="shared" si="9"/>
        <x:v>4</x:v>
      </x:c>
      <x:c r="BE109" s="77" t="s">
        <x:v>1854</x:v>
      </x:c>
      <x:c r="BF109" s="11"/>
      <x:c r="BG109" s="64"/>
      <x:c r="BH109" s="64"/>
      <x:c r="BI109" s="64"/>
      <x:c r="BJ109" s="64"/>
      <x:c r="BK109" s="64"/>
      <x:c r="BL109" s="64"/>
    </x:row>
    <x:row r="110" spans="1:64" ht="26.25" customHeight="1">
      <x:c r="A110" s="2"/>
      <x:c r="B110" s="196" t="s">
        <x:v>1863</x:v>
      </x:c>
      <x:c r="C110" s="152"/>
      <x:c r="D110" s="197"/>
      <x:c r="E110" s="285" t="str">
        <x:f>IF(D108&lt;&gt;"",VLOOKUP(D108,$C$312:$K$955,9,FALSE),"")</x:f>
        <x:v>소멸의 위기에 처했을 때만 한정적으로 구속 마법을 해제하는 계약.</x:v>
      </x:c>
      <x:c r="F110" s="152"/>
      <x:c r="G110" s="152"/>
      <x:c r="H110" s="152"/>
      <x:c r="I110" s="152"/>
      <x:c r="J110" s="152"/>
      <x:c r="K110" s="152"/>
      <x:c r="L110" s="152"/>
      <x:c r="M110" s="152"/>
      <x:c r="N110" s="152"/>
      <x:c r="O110" s="152"/>
      <x:c r="P110" s="152"/>
      <x:c r="Q110" s="152"/>
      <x:c r="R110" s="152"/>
      <x:c r="S110" s="152"/>
      <x:c r="T110" s="152"/>
      <x:c r="U110" s="152"/>
      <x:c r="V110" s="196" t="s">
        <x:v>1849</x:v>
      </x:c>
      <x:c r="W110" s="197"/>
      <x:c r="X110" s="223" t="s">
        <x:v>203</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4"/>
      <x:c r="AS110" s="2"/>
      <x:c r="AT110" s="79">
        <x:v>7</x:v>
      </x:c>
      <x:c r="AU110" s="22"/>
      <x:c r="AV110" s="70" t="s">
        <x:v>2345</x:v>
      </x:c>
      <x:c r="AW110" s="80"/>
      <x:c r="AX110" s="81">
        <x:f>$D$192</x:f>
        <x:v>0</x:v>
      </x:c>
      <x:c r="AY110" s="77" t="s">
        <x:v>1850</x:v>
      </x:c>
      <x:c r="AZ110" s="77" t="s">
        <x:v>2342</x:v>
      </x:c>
      <x:c r="BA110" s="22"/>
      <x:c r="BB110" s="77"/>
      <x:c r="BC110" s="77" t="s">
        <x:v>1128</x:v>
      </x:c>
      <x:c r="BD110" s="22">
        <x:f t="shared" si="9"/>
        <x:v>4</x:v>
      </x:c>
      <x:c r="BE110" s="77" t="s">
        <x:v>1854</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2345</x:v>
      </x:c>
      <x:c r="AW111" s="80"/>
      <x:c r="AX111" s="81">
        <x:f>$D$198</x:f>
        <x:v>0</x:v>
      </x:c>
      <x:c r="AY111" s="77" t="s">
        <x:v>1850</x:v>
      </x:c>
      <x:c r="AZ111" s="77" t="s">
        <x:v>2342</x:v>
      </x:c>
      <x:c r="BA111" s="22"/>
      <x:c r="BB111" s="77"/>
      <x:c r="BC111" s="77" t="s">
        <x:v>1128</x:v>
      </x:c>
      <x:c r="BD111" s="22">
        <x:f t="shared" si="9"/>
        <x:v>4</x:v>
      </x:c>
      <x:c r="BE111" s="77" t="s">
        <x:v>1854</x:v>
      </x:c>
      <x:c r="BF111" s="11"/>
      <x:c r="BG111" s="64"/>
      <x:c r="BH111" s="64"/>
      <x:c r="BI111" s="64"/>
      <x:c r="BJ111" s="64"/>
      <x:c r="BK111" s="64"/>
      <x:c r="BL111" s="64"/>
    </x:row>
    <x:row r="112" spans="1:64" ht="26.25" customHeight="1">
      <x:c r="A112" s="2"/>
      <x:c r="B112" s="195" t="s">
        <x:v>1733</x:v>
      </x:c>
      <x:c r="C112" s="167"/>
      <x:c r="D112" s="181" t="s">
        <x:v>1129</x:v>
      </x:c>
      <x:c r="E112" s="139"/>
      <x:c r="F112" s="139"/>
      <x:c r="G112" s="139"/>
      <x:c r="H112" s="139"/>
      <x:c r="I112" s="139"/>
      <x:c r="J112" s="139"/>
      <x:c r="K112" s="167"/>
      <x:c r="L112" s="76" t="s">
        <x:v>1842</x:v>
      </x:c>
      <x:c r="M112" s="181" t="s">
        <x:v>1845</x:v>
      </x:c>
      <x:c r="N112" s="139"/>
      <x:c r="O112" s="139"/>
      <x:c r="P112" s="139"/>
      <x:c r="Q112" s="139"/>
      <x:c r="R112" s="139"/>
      <x:c r="S112" s="139"/>
      <x:c r="T112" s="139"/>
      <x:c r="U112" s="167"/>
      <x:c r="V112" s="203" t="s">
        <x:v>1748</x:v>
      </x:c>
      <x:c r="W112" s="204"/>
      <x:c r="X112" s="220" t="str">
        <x:f>IF(D114&lt;&gt;"",VLOOKUP(D114,$C$312:$K$955,7,FALSE),"")</x:f>
        <x:v>마법전에서 자기 차례에 사용할 수 있다. 그 라운드에 자신의 공격 스텝에서 공격이 성공했을 때, 자기 영역의 숫자에 대응하는 눈의 공격 주사위가 1개 이상 남아있다면 목표에게 【추가 대미지2】를 부여한다.</x:v>
      </x:c>
      <x:c r="Y112" s="221"/>
      <x:c r="Z112" s="221"/>
      <x:c r="AA112" s="221"/>
      <x:c r="AB112" s="221"/>
      <x:c r="AC112" s="221"/>
      <x:c r="AD112" s="221"/>
      <x:c r="AE112" s="221"/>
      <x:c r="AF112" s="221"/>
      <x:c r="AG112" s="221"/>
      <x:c r="AH112" s="221"/>
      <x:c r="AI112" s="221"/>
      <x:c r="AJ112" s="221"/>
      <x:c r="AK112" s="221"/>
      <x:c r="AL112" s="221"/>
      <x:c r="AM112" s="221"/>
      <x:c r="AN112" s="221"/>
      <x:c r="AO112" s="221"/>
      <x:c r="AP112" s="221"/>
      <x:c r="AQ112" s="221"/>
      <x:c r="AR112" s="204"/>
      <x:c r="AS112" s="2"/>
      <x:c r="AT112" s="79">
        <x:v>9</x:v>
      </x:c>
      <x:c r="AU112" s="22"/>
      <x:c r="AV112" s="70" t="s">
        <x:v>2345</x:v>
      </x:c>
      <x:c r="AW112" s="80"/>
      <x:c r="AX112" s="81">
        <x:f>$D$204</x:f>
        <x:v>0</x:v>
      </x:c>
      <x:c r="AY112" s="77" t="s">
        <x:v>1850</x:v>
      </x:c>
      <x:c r="AZ112" s="77" t="s">
        <x:v>2342</x:v>
      </x:c>
      <x:c r="BA112" s="22"/>
      <x:c r="BB112" s="77"/>
      <x:c r="BC112" s="77" t="s">
        <x:v>1128</x:v>
      </x:c>
      <x:c r="BD112" s="22">
        <x:f t="shared" si="9"/>
        <x:v>4</x:v>
      </x:c>
      <x:c r="BE112" s="77" t="s">
        <x:v>1854</x:v>
      </x:c>
      <x:c r="BF112" s="11"/>
      <x:c r="BG112" s="64"/>
      <x:c r="BH112" s="64"/>
      <x:c r="BI112" s="64"/>
      <x:c r="BJ112" s="64"/>
      <x:c r="BK112" s="64"/>
      <x:c r="BL112" s="64"/>
    </x:row>
    <x:row r="113" spans="1:64" ht="26.25" customHeight="1">
      <x:c r="A113" s="2"/>
      <x:c r="B113" s="186" t="b">
        <x:v>0</x:v>
      </x:c>
      <x:c r="C113" s="183"/>
      <x:c r="D113" s="198" t="str">
        <x:f>IF(D114&lt;&gt;"",VLOOKUP(D114,$C$312:$K$955,2,FALSE),"")</x:f>
        <x:v>워페어</x:v>
      </x:c>
      <x:c r="E113" s="198"/>
      <x:c r="F113" s="198"/>
      <x:c r="G113" s="198"/>
      <x:c r="H113" s="198"/>
      <x:c r="I113" s="198"/>
      <x:c r="J113" s="198"/>
      <x:c r="K113" s="198"/>
      <x:c r="L113" s="73" t="str">
        <x:f>IF(D114&lt;&gt;"",VLOOKUP(D114,$C$312:$K$955,3,FALSE),"")</x:f>
        <x:v>주문</x:v>
      </x:c>
      <x:c r="M113" s="202" t="str">
        <x:f>IF(D114&lt;&gt;"",VLOOKUP(D114,$C$312:$K$955,4,FALSE),"")</x:f>
        <x:v>자신</x:v>
      </x:c>
      <x:c r="N113" s="202"/>
      <x:c r="O113" s="202"/>
      <x:c r="P113" s="202"/>
      <x:c r="Q113" s="202"/>
      <x:c r="R113" s="202"/>
      <x:c r="S113" s="202"/>
      <x:c r="T113" s="202"/>
      <x:c r="U113" s="202"/>
      <x:c r="V113" s="200"/>
      <x:c r="W113" s="148"/>
      <x:c r="X113" s="220"/>
      <x:c r="Y113" s="220"/>
      <x:c r="Z113" s="220"/>
      <x:c r="AA113" s="220"/>
      <x:c r="AB113" s="220"/>
      <x:c r="AC113" s="220"/>
      <x:c r="AD113" s="220"/>
      <x:c r="AE113" s="220"/>
      <x:c r="AF113" s="220"/>
      <x:c r="AG113" s="220"/>
      <x:c r="AH113" s="220"/>
      <x:c r="AI113" s="220"/>
      <x:c r="AJ113" s="220"/>
      <x:c r="AK113" s="220"/>
      <x:c r="AL113" s="220"/>
      <x:c r="AM113" s="220"/>
      <x:c r="AN113" s="220"/>
      <x:c r="AO113" s="220"/>
      <x:c r="AP113" s="220"/>
      <x:c r="AQ113" s="220"/>
      <x:c r="AR113" s="148"/>
      <x:c r="AS113" s="2"/>
      <x:c r="AT113" s="63"/>
      <x:c r="AU113" s="82" t="s">
        <x:v>1861</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t="s">
        <x:v>1851</x:v>
      </x:c>
      <x:c r="E114" s="173"/>
      <x:c r="F114" s="173"/>
      <x:c r="G114" s="173"/>
      <x:c r="H114" s="173"/>
      <x:c r="I114" s="173"/>
      <x:c r="J114" s="173"/>
      <x:c r="K114" s="173"/>
      <x:c r="L114" s="76" t="s">
        <x:v>1124</x:v>
      </x:c>
      <x:c r="M114" s="181" t="s">
        <x:v>1840</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1862</x:v>
      </x:c>
      <x:c r="C115" s="139"/>
      <x:c r="D115" s="139"/>
      <x:c r="E115" s="167"/>
      <x:c r="F115" s="284" t="s">
        <x:v>1120</x:v>
      </x:c>
      <x:c r="G115" s="173"/>
      <x:c r="H115" s="173"/>
      <x:c r="I115" s="173"/>
      <x:c r="J115" s="173"/>
      <x:c r="K115" s="185"/>
      <x:c r="L115" s="78" t="str">
        <x:f>IF(D114&lt;&gt;"",VLOOKUP(D114,$C$312:$K$955,5,FALSE),"")</x:f>
        <x:v>없음</x:v>
      </x:c>
      <x:c r="M115" s="201" t="str">
        <x:f>IF(D114&lt;&gt;"",VLOOKUP(D114,$C$312:$K$955,6,FALSE),"")</x:f>
        <x:v>자기 영역의 마소 1</x:v>
      </x:c>
      <x:c r="N115" s="173"/>
      <x:c r="O115" s="173"/>
      <x:c r="P115" s="173"/>
      <x:c r="Q115" s="173"/>
      <x:c r="R115" s="173"/>
      <x:c r="S115" s="173"/>
      <x:c r="T115" s="173"/>
      <x:c r="U115" s="173"/>
      <x:c r="V115" s="181" t="s">
        <x:v>1843</x:v>
      </x:c>
      <x:c r="W115" s="167"/>
      <x:c r="X115" s="222" t="str">
        <x:f>IF(D114&lt;&gt;"",VLOOKUP(D114,$C$312:$K$955,8,FALSE),"")</x:f>
        <x:v>깃들어라, 진정한 용기여. 진실은 가공할 그림자로다.</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1863</x:v>
      </x:c>
      <x:c r="C116" s="152"/>
      <x:c r="D116" s="197"/>
      <x:c r="E116" s="285" t="str">
        <x:f>IF(D114&lt;&gt;"",VLOOKUP(D114,$C$312:$K$955,9,FALSE),"")</x:f>
        <x:v>진정한 모습을 한정적으로 해방해서 전투력을 높인다.</x:v>
      </x:c>
      <x:c r="F116" s="152"/>
      <x:c r="G116" s="152"/>
      <x:c r="H116" s="152"/>
      <x:c r="I116" s="152"/>
      <x:c r="J116" s="152"/>
      <x:c r="K116" s="152"/>
      <x:c r="L116" s="152"/>
      <x:c r="M116" s="152"/>
      <x:c r="N116" s="152"/>
      <x:c r="O116" s="152"/>
      <x:c r="P116" s="152"/>
      <x:c r="Q116" s="152"/>
      <x:c r="R116" s="152"/>
      <x:c r="S116" s="152"/>
      <x:c r="T116" s="152"/>
      <x:c r="U116" s="152"/>
      <x:c r="V116" s="196" t="s">
        <x:v>1849</x:v>
      </x:c>
      <x:c r="W116" s="197"/>
      <x:c r="X116" s="223" t="s">
        <x:v>1273</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4"/>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1733</x:v>
      </x:c>
      <x:c r="C118" s="167"/>
      <x:c r="D118" s="181" t="s">
        <x:v>1129</x:v>
      </x:c>
      <x:c r="E118" s="139"/>
      <x:c r="F118" s="139"/>
      <x:c r="G118" s="139"/>
      <x:c r="H118" s="139"/>
      <x:c r="I118" s="139"/>
      <x:c r="J118" s="139"/>
      <x:c r="K118" s="167"/>
      <x:c r="L118" s="76" t="s">
        <x:v>1842</x:v>
      </x:c>
      <x:c r="M118" s="181" t="s">
        <x:v>1845</x:v>
      </x:c>
      <x:c r="N118" s="139"/>
      <x:c r="O118" s="139"/>
      <x:c r="P118" s="139"/>
      <x:c r="Q118" s="139"/>
      <x:c r="R118" s="139"/>
      <x:c r="S118" s="139"/>
      <x:c r="T118" s="139"/>
      <x:c r="U118" s="167"/>
      <x:c r="V118" s="203" t="s">
        <x:v>1748</x:v>
      </x:c>
      <x:c r="W118" s="204"/>
      <x:c r="X118" s="220" t="str">
        <x:f>IF(D120&lt;&gt;"",VLOOKUP(D120,$C$312:$K$955,7,FALSE),"")</x:f>
        <x:v>드라마 장면에 사용할 수 있다. 지정특기 판정에 성공하면 목표의 【마력】을 「소비한 마소 수×3」점 까지 회복할 수 있다. 회복하는 수치는 각 목표에 원하는 대로 배분할 수 있다.</x:v>
      </x:c>
      <x:c r="Y118" s="221"/>
      <x:c r="Z118" s="221"/>
      <x:c r="AA118" s="221"/>
      <x:c r="AB118" s="221"/>
      <x:c r="AC118" s="221"/>
      <x:c r="AD118" s="221"/>
      <x:c r="AE118" s="221"/>
      <x:c r="AF118" s="221"/>
      <x:c r="AG118" s="221"/>
      <x:c r="AH118" s="221"/>
      <x:c r="AI118" s="221"/>
      <x:c r="AJ118" s="221"/>
      <x:c r="AK118" s="221"/>
      <x:c r="AL118" s="221"/>
      <x:c r="AM118" s="221"/>
      <x:c r="AN118" s="221"/>
      <x:c r="AO118" s="221"/>
      <x:c r="AP118" s="221"/>
      <x:c r="AQ118" s="221"/>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힐</x:v>
      </x:c>
      <x:c r="E119" s="198"/>
      <x:c r="F119" s="198"/>
      <x:c r="G119" s="198"/>
      <x:c r="H119" s="198"/>
      <x:c r="I119" s="198"/>
      <x:c r="J119" s="198"/>
      <x:c r="K119" s="198"/>
      <x:c r="L119" s="73" t="str">
        <x:f>IF(D120&lt;&gt;"",VLOOKUP(D120,$C$312:$K$955,3,FALSE),"")</x:f>
        <x:v>주문</x:v>
      </x:c>
      <x:c r="M119" s="202" t="str">
        <x:f>IF(D120&lt;&gt;"",VLOOKUP(D120,$C$312:$K$955,4,FALSE),"")</x:f>
        <x:v>원하는 만큼의 캐릭터</x:v>
      </x:c>
      <x:c r="N119" s="202"/>
      <x:c r="O119" s="202"/>
      <x:c r="P119" s="202"/>
      <x:c r="Q119" s="202"/>
      <x:c r="R119" s="202"/>
      <x:c r="S119" s="202"/>
      <x:c r="T119" s="202"/>
      <x:c r="U119" s="202"/>
      <x:c r="V119" s="200"/>
      <x:c r="W119" s="148"/>
      <x:c r="X119" s="220"/>
      <x:c r="Y119" s="220"/>
      <x:c r="Z119" s="220"/>
      <x:c r="AA119" s="220"/>
      <x:c r="AB119" s="220"/>
      <x:c r="AC119" s="220"/>
      <x:c r="AD119" s="220"/>
      <x:c r="AE119" s="220"/>
      <x:c r="AF119" s="220"/>
      <x:c r="AG119" s="220"/>
      <x:c r="AH119" s="220"/>
      <x:c r="AI119" s="220"/>
      <x:c r="AJ119" s="220"/>
      <x:c r="AK119" s="220"/>
      <x:c r="AL119" s="220"/>
      <x:c r="AM119" s="220"/>
      <x:c r="AN119" s="220"/>
      <x:c r="AO119" s="220"/>
      <x:c r="AP119" s="220"/>
      <x:c r="AQ119" s="220"/>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t="s">
        <x:v>1858</x:v>
      </x:c>
      <x:c r="E120" s="173"/>
      <x:c r="F120" s="173"/>
      <x:c r="G120" s="173"/>
      <x:c r="H120" s="173"/>
      <x:c r="I120" s="173"/>
      <x:c r="J120" s="173"/>
      <x:c r="K120" s="173"/>
      <x:c r="L120" s="76" t="s">
        <x:v>1124</x:v>
      </x:c>
      <x:c r="M120" s="181" t="s">
        <x:v>1840</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1862</x:v>
      </x:c>
      <x:c r="C121" s="139"/>
      <x:c r="D121" s="139"/>
      <x:c r="E121" s="167"/>
      <x:c r="F121" s="284" t="s">
        <x:v>1120</x:v>
      </x:c>
      <x:c r="G121" s="173"/>
      <x:c r="H121" s="173"/>
      <x:c r="I121" s="173"/>
      <x:c r="J121" s="173"/>
      <x:c r="K121" s="185"/>
      <x:c r="L121" s="78" t="str">
        <x:f>IF(D120&lt;&gt;"",VLOOKUP(D120,$C$312:$K$955,5,FALSE),"")</x:f>
        <x:v>습득</x:v>
      </x:c>
      <x:c r="M121" s="201" t="str">
        <x:f>IF(D120&lt;&gt;"",VLOOKUP(D120,$C$312:$K$955,6,FALSE),"")</x:f>
        <x:v>노래 X</x:v>
      </x:c>
      <x:c r="N121" s="173"/>
      <x:c r="O121" s="173"/>
      <x:c r="P121" s="173"/>
      <x:c r="Q121" s="173"/>
      <x:c r="R121" s="173"/>
      <x:c r="S121" s="173"/>
      <x:c r="T121" s="173"/>
      <x:c r="U121" s="173"/>
      <x:c r="V121" s="181" t="s">
        <x:v>1843</x:v>
      </x:c>
      <x:c r="W121" s="167"/>
      <x:c r="X121" s="222" t="str">
        <x:f>IF(D120&lt;&gt;"",VLOOKUP(D120,$C$312:$K$955,8,FALSE),"")</x:f>
        <x:v>이 세상에 노래가 있는 한, 우리는 죽지 않으리.</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1863</x:v>
      </x:c>
      <x:c r="C122" s="152"/>
      <x:c r="D122" s="197"/>
      <x:c r="E122" s="285" t="str">
        <x:f>IF(D120&lt;&gt;"",VLOOKUP(D120,$C$312:$K$955,9,FALSE),"")</x:f>
        <x:v>치유의 선율로 상처를 치료한다.</x:v>
      </x:c>
      <x:c r="F122" s="152"/>
      <x:c r="G122" s="152"/>
      <x:c r="H122" s="152"/>
      <x:c r="I122" s="152"/>
      <x:c r="J122" s="152"/>
      <x:c r="K122" s="152"/>
      <x:c r="L122" s="152"/>
      <x:c r="M122" s="152"/>
      <x:c r="N122" s="152"/>
      <x:c r="O122" s="152"/>
      <x:c r="P122" s="152"/>
      <x:c r="Q122" s="152"/>
      <x:c r="R122" s="152"/>
      <x:c r="S122" s="152"/>
      <x:c r="T122" s="152"/>
      <x:c r="U122" s="152"/>
      <x:c r="V122" s="196" t="s">
        <x:v>1849</x:v>
      </x:c>
      <x:c r="W122" s="197"/>
      <x:c r="X122" s="223" t="s">
        <x:v>754</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4"/>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1733</x:v>
      </x:c>
      <x:c r="C124" s="167"/>
      <x:c r="D124" s="181" t="s">
        <x:v>1129</x:v>
      </x:c>
      <x:c r="E124" s="139"/>
      <x:c r="F124" s="139"/>
      <x:c r="G124" s="139"/>
      <x:c r="H124" s="139"/>
      <x:c r="I124" s="139"/>
      <x:c r="J124" s="139"/>
      <x:c r="K124" s="167"/>
      <x:c r="L124" s="76" t="s">
        <x:v>1842</x:v>
      </x:c>
      <x:c r="M124" s="181" t="s">
        <x:v>1845</x:v>
      </x:c>
      <x:c r="N124" s="139"/>
      <x:c r="O124" s="139"/>
      <x:c r="P124" s="139"/>
      <x:c r="Q124" s="139"/>
      <x:c r="R124" s="139"/>
      <x:c r="S124" s="139"/>
      <x:c r="T124" s="139"/>
      <x:c r="U124" s="167"/>
      <x:c r="V124" s="203" t="s">
        <x:v>1748</x:v>
      </x:c>
      <x:c r="W124" s="204"/>
      <x:c r="X124" s="220" t="str">
        <x:f>IF(D126&lt;&gt;"",VLOOKUP(D126,$C$312:$K$955,7,FALSE),"")</x:f>
        <x:v/>
      </x:c>
      <x:c r="Y124" s="221"/>
      <x:c r="Z124" s="221"/>
      <x:c r="AA124" s="221"/>
      <x:c r="AB124" s="221"/>
      <x:c r="AC124" s="221"/>
      <x:c r="AD124" s="221"/>
      <x:c r="AE124" s="221"/>
      <x:c r="AF124" s="221"/>
      <x:c r="AG124" s="221"/>
      <x:c r="AH124" s="221"/>
      <x:c r="AI124" s="221"/>
      <x:c r="AJ124" s="221"/>
      <x:c r="AK124" s="221"/>
      <x:c r="AL124" s="221"/>
      <x:c r="AM124" s="221"/>
      <x:c r="AN124" s="221"/>
      <x:c r="AO124" s="221"/>
      <x:c r="AP124" s="221"/>
      <x:c r="AQ124" s="221"/>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0</x:v>
      </x:c>
      <x:c r="C125" s="183"/>
      <x:c r="D125" s="198" t="str">
        <x:f>IF(D126&lt;&gt;"",VLOOKUP(D126,$C$312:$K$955,2,FALSE),"")</x:f>
        <x:v/>
      </x:c>
      <x:c r="E125" s="198"/>
      <x:c r="F125" s="198"/>
      <x:c r="G125" s="198"/>
      <x:c r="H125" s="198"/>
      <x:c r="I125" s="198"/>
      <x:c r="J125" s="198"/>
      <x:c r="K125" s="198"/>
      <x:c r="L125" s="73" t="str">
        <x:f>IF(D126&lt;&gt;"",VLOOKUP(D126,$C$312:$K$955,3,FALSE),"")</x:f>
        <x:v/>
      </x:c>
      <x:c r="M125" s="202" t="str">
        <x:f>IF(D126&lt;&gt;"",VLOOKUP(D126,$C$312:$K$955,4,FALSE),"")</x:f>
        <x:v/>
      </x:c>
      <x:c r="N125" s="202"/>
      <x:c r="O125" s="202"/>
      <x:c r="P125" s="202"/>
      <x:c r="Q125" s="202"/>
      <x:c r="R125" s="202"/>
      <x:c r="S125" s="202"/>
      <x:c r="T125" s="202"/>
      <x:c r="U125" s="202"/>
      <x:c r="V125" s="200"/>
      <x:c r="W125" s="148"/>
      <x:c r="X125" s="220"/>
      <x:c r="Y125" s="220"/>
      <x:c r="Z125" s="220"/>
      <x:c r="AA125" s="220"/>
      <x:c r="AB125" s="220"/>
      <x:c r="AC125" s="220"/>
      <x:c r="AD125" s="220"/>
      <x:c r="AE125" s="220"/>
      <x:c r="AF125" s="220"/>
      <x:c r="AG125" s="220"/>
      <x:c r="AH125" s="220"/>
      <x:c r="AI125" s="220"/>
      <x:c r="AJ125" s="220"/>
      <x:c r="AK125" s="220"/>
      <x:c r="AL125" s="220"/>
      <x:c r="AM125" s="220"/>
      <x:c r="AN125" s="220"/>
      <x:c r="AO125" s="220"/>
      <x:c r="AP125" s="220"/>
      <x:c r="AQ125" s="220"/>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x:c r="E126" s="173"/>
      <x:c r="F126" s="173"/>
      <x:c r="G126" s="173"/>
      <x:c r="H126" s="173"/>
      <x:c r="I126" s="173"/>
      <x:c r="J126" s="173"/>
      <x:c r="K126" s="173"/>
      <x:c r="L126" s="76" t="s">
        <x:v>1124</x:v>
      </x:c>
      <x:c r="M126" s="181" t="s">
        <x:v>1840</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1862</x:v>
      </x:c>
      <x:c r="C127" s="139"/>
      <x:c r="D127" s="139"/>
      <x:c r="E127" s="167"/>
      <x:c r="F127" s="284" t="s">
        <x:v>1120</x:v>
      </x:c>
      <x:c r="G127" s="173"/>
      <x:c r="H127" s="173"/>
      <x:c r="I127" s="173"/>
      <x:c r="J127" s="173"/>
      <x:c r="K127" s="185"/>
      <x:c r="L127" s="78" t="str">
        <x:f>IF(D126&lt;&gt;"",VLOOKUP(D126,$C$312:$K$955,5,FALSE),"")</x:f>
        <x:v/>
      </x:c>
      <x:c r="M127" s="201" t="str">
        <x:f>IF(D126&lt;&gt;"",VLOOKUP(D126,$C$312:$K$955,6,FALSE),"")</x:f>
        <x:v/>
      </x:c>
      <x:c r="N127" s="173"/>
      <x:c r="O127" s="173"/>
      <x:c r="P127" s="173"/>
      <x:c r="Q127" s="173"/>
      <x:c r="R127" s="173"/>
      <x:c r="S127" s="173"/>
      <x:c r="T127" s="173"/>
      <x:c r="U127" s="173"/>
      <x:c r="V127" s="181" t="s">
        <x:v>1843</x:v>
      </x:c>
      <x:c r="W127" s="167"/>
      <x:c r="X127" s="222" t="str">
        <x:f>IF(D126&lt;&gt;"",VLOOKUP(D126,$C$312:$K$955,8,FALSE),"")</x:f>
        <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1863</x:v>
      </x:c>
      <x:c r="C128" s="152"/>
      <x:c r="D128" s="197"/>
      <x:c r="E128" s="285" t="str">
        <x:f>IF(D126&lt;&gt;"",VLOOKUP(D126,$C$312:$K$955,9,FALSE),"")</x:f>
        <x:v/>
      </x:c>
      <x:c r="F128" s="152"/>
      <x:c r="G128" s="152"/>
      <x:c r="H128" s="152"/>
      <x:c r="I128" s="152"/>
      <x:c r="J128" s="152"/>
      <x:c r="K128" s="152"/>
      <x:c r="L128" s="152"/>
      <x:c r="M128" s="152"/>
      <x:c r="N128" s="152"/>
      <x:c r="O128" s="152"/>
      <x:c r="P128" s="152"/>
      <x:c r="Q128" s="152"/>
      <x:c r="R128" s="152"/>
      <x:c r="S128" s="152"/>
      <x:c r="T128" s="152"/>
      <x:c r="U128" s="152"/>
      <x:c r="V128" s="196" t="s">
        <x:v>1849</x:v>
      </x:c>
      <x:c r="W128" s="197"/>
      <x:c r="X128" s="223" t="s">
        <x:v>2349</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4"/>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1733</x:v>
      </x:c>
      <x:c r="C130" s="167"/>
      <x:c r="D130" s="181" t="s">
        <x:v>1129</x:v>
      </x:c>
      <x:c r="E130" s="139"/>
      <x:c r="F130" s="139"/>
      <x:c r="G130" s="139"/>
      <x:c r="H130" s="139"/>
      <x:c r="I130" s="139"/>
      <x:c r="J130" s="139"/>
      <x:c r="K130" s="167"/>
      <x:c r="L130" s="76" t="s">
        <x:v>1842</x:v>
      </x:c>
      <x:c r="M130" s="181" t="s">
        <x:v>1845</x:v>
      </x:c>
      <x:c r="N130" s="139"/>
      <x:c r="O130" s="139"/>
      <x:c r="P130" s="139"/>
      <x:c r="Q130" s="139"/>
      <x:c r="R130" s="139"/>
      <x:c r="S130" s="139"/>
      <x:c r="T130" s="139"/>
      <x:c r="U130" s="167"/>
      <x:c r="V130" s="203" t="s">
        <x:v>1748</x:v>
      </x:c>
      <x:c r="W130" s="204"/>
      <x:c r="X130" s="220" t="str">
        <x:f>IF(D132&lt;&gt;"",VLOOKUP(D132,$C$312:$K$955,7,FALSE),"")</x:f>
        <x:v/>
      </x:c>
      <x:c r="Y130" s="221"/>
      <x:c r="Z130" s="221"/>
      <x:c r="AA130" s="221"/>
      <x:c r="AB130" s="221"/>
      <x:c r="AC130" s="221"/>
      <x:c r="AD130" s="221"/>
      <x:c r="AE130" s="221"/>
      <x:c r="AF130" s="221"/>
      <x:c r="AG130" s="221"/>
      <x:c r="AH130" s="221"/>
      <x:c r="AI130" s="221"/>
      <x:c r="AJ130" s="221"/>
      <x:c r="AK130" s="221"/>
      <x:c r="AL130" s="221"/>
      <x:c r="AM130" s="221"/>
      <x:c r="AN130" s="221"/>
      <x:c r="AO130" s="221"/>
      <x:c r="AP130" s="221"/>
      <x:c r="AQ130" s="221"/>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
      </x:c>
      <x:c r="E131" s="198"/>
      <x:c r="F131" s="198"/>
      <x:c r="G131" s="198"/>
      <x:c r="H131" s="198"/>
      <x:c r="I131" s="198"/>
      <x:c r="J131" s="198"/>
      <x:c r="K131" s="198"/>
      <x:c r="L131" s="73" t="str">
        <x:f>IF(D132&lt;&gt;"",VLOOKUP(D132,$C$312:$K$955,3,FALSE),"")</x:f>
        <x:v/>
      </x:c>
      <x:c r="M131" s="202" t="str">
        <x:f>IF(D132&lt;&gt;"",VLOOKUP(D132,$C$312:$K$955,4,FALSE),"")</x:f>
        <x:v/>
      </x:c>
      <x:c r="N131" s="202"/>
      <x:c r="O131" s="202"/>
      <x:c r="P131" s="202"/>
      <x:c r="Q131" s="202"/>
      <x:c r="R131" s="202"/>
      <x:c r="S131" s="202"/>
      <x:c r="T131" s="202"/>
      <x:c r="U131" s="202"/>
      <x:c r="V131" s="200"/>
      <x:c r="W131" s="148"/>
      <x:c r="X131" s="220"/>
      <x:c r="Y131" s="220"/>
      <x:c r="Z131" s="220"/>
      <x:c r="AA131" s="220"/>
      <x:c r="AB131" s="220"/>
      <x:c r="AC131" s="220"/>
      <x:c r="AD131" s="220"/>
      <x:c r="AE131" s="220"/>
      <x:c r="AF131" s="220"/>
      <x:c r="AG131" s="220"/>
      <x:c r="AH131" s="220"/>
      <x:c r="AI131" s="220"/>
      <x:c r="AJ131" s="220"/>
      <x:c r="AK131" s="220"/>
      <x:c r="AL131" s="220"/>
      <x:c r="AM131" s="220"/>
      <x:c r="AN131" s="220"/>
      <x:c r="AO131" s="220"/>
      <x:c r="AP131" s="220"/>
      <x:c r="AQ131" s="220"/>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x:c r="E132" s="173"/>
      <x:c r="F132" s="173"/>
      <x:c r="G132" s="173"/>
      <x:c r="H132" s="173"/>
      <x:c r="I132" s="173"/>
      <x:c r="J132" s="173"/>
      <x:c r="K132" s="173"/>
      <x:c r="L132" s="76" t="s">
        <x:v>1124</x:v>
      </x:c>
      <x:c r="M132" s="181" t="s">
        <x:v>1840</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1862</x:v>
      </x:c>
      <x:c r="C133" s="139"/>
      <x:c r="D133" s="139"/>
      <x:c r="E133" s="167"/>
      <x:c r="F133" s="284" t="s">
        <x:v>1120</x:v>
      </x:c>
      <x:c r="G133" s="173"/>
      <x:c r="H133" s="173"/>
      <x:c r="I133" s="173"/>
      <x:c r="J133" s="173"/>
      <x:c r="K133" s="185"/>
      <x:c r="L133" s="78" t="str">
        <x:f>IF(D132&lt;&gt;"",VLOOKUP(D132,$C$312:$K$955,5,FALSE),"")</x:f>
        <x:v/>
      </x:c>
      <x:c r="M133" s="201" t="str">
        <x:f>IF(D132&lt;&gt;"",VLOOKUP(D132,$C$312:$K$955,6,FALSE),"")</x:f>
        <x:v/>
      </x:c>
      <x:c r="N133" s="173"/>
      <x:c r="O133" s="173"/>
      <x:c r="P133" s="173"/>
      <x:c r="Q133" s="173"/>
      <x:c r="R133" s="173"/>
      <x:c r="S133" s="173"/>
      <x:c r="T133" s="173"/>
      <x:c r="U133" s="173"/>
      <x:c r="V133" s="181" t="s">
        <x:v>1843</x:v>
      </x:c>
      <x:c r="W133" s="167"/>
      <x:c r="X133" s="222" t="str">
        <x:f>IF(D132&lt;&gt;"",VLOOKUP(D132,$C$312:$K$955,8,FALSE),"")</x:f>
        <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1863</x:v>
      </x:c>
      <x:c r="C134" s="152"/>
      <x:c r="D134" s="197"/>
      <x:c r="E134" s="285" t="str">
        <x:f>IF(D132&lt;&gt;"",VLOOKUP(D132,$C$312:$K$955,9,FALSE),"")</x:f>
        <x:v/>
      </x:c>
      <x:c r="F134" s="152"/>
      <x:c r="G134" s="152"/>
      <x:c r="H134" s="152"/>
      <x:c r="I134" s="152"/>
      <x:c r="J134" s="152"/>
      <x:c r="K134" s="152"/>
      <x:c r="L134" s="152"/>
      <x:c r="M134" s="152"/>
      <x:c r="N134" s="152"/>
      <x:c r="O134" s="152"/>
      <x:c r="P134" s="152"/>
      <x:c r="Q134" s="152"/>
      <x:c r="R134" s="152"/>
      <x:c r="S134" s="152"/>
      <x:c r="T134" s="152"/>
      <x:c r="U134" s="152"/>
      <x:c r="V134" s="196" t="s">
        <x:v>1849</x:v>
      </x:c>
      <x:c r="W134" s="197"/>
      <x:c r="X134" s="223" t="s">
        <x:v>2349</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4"/>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hidden="1" customHeight="1">
      <x:c r="A136" s="2"/>
      <x:c r="B136" s="195" t="s">
        <x:v>1733</x:v>
      </x:c>
      <x:c r="C136" s="167"/>
      <x:c r="D136" s="181" t="s">
        <x:v>1129</x:v>
      </x:c>
      <x:c r="E136" s="139"/>
      <x:c r="F136" s="139"/>
      <x:c r="G136" s="139"/>
      <x:c r="H136" s="139"/>
      <x:c r="I136" s="139"/>
      <x:c r="J136" s="139"/>
      <x:c r="K136" s="167"/>
      <x:c r="L136" s="76" t="s">
        <x:v>1842</x:v>
      </x:c>
      <x:c r="M136" s="181" t="s">
        <x:v>1845</x:v>
      </x:c>
      <x:c r="N136" s="139"/>
      <x:c r="O136" s="139"/>
      <x:c r="P136" s="139"/>
      <x:c r="Q136" s="139"/>
      <x:c r="R136" s="139"/>
      <x:c r="S136" s="139"/>
      <x:c r="T136" s="139"/>
      <x:c r="U136" s="167"/>
      <x:c r="V136" s="203" t="s">
        <x:v>1748</x:v>
      </x:c>
      <x:c r="W136" s="204"/>
      <x:c r="X136" s="220" t="str">
        <x:f>IF(D138&lt;&gt;"",VLOOKUP(D138,$C$312:$K$955,7,FALSE),"")</x:f>
        <x:v/>
      </x:c>
      <x:c r="Y136" s="221"/>
      <x:c r="Z136" s="221"/>
      <x:c r="AA136" s="221"/>
      <x:c r="AB136" s="221"/>
      <x:c r="AC136" s="221"/>
      <x:c r="AD136" s="221"/>
      <x:c r="AE136" s="221"/>
      <x:c r="AF136" s="221"/>
      <x:c r="AG136" s="221"/>
      <x:c r="AH136" s="221"/>
      <x:c r="AI136" s="221"/>
      <x:c r="AJ136" s="221"/>
      <x:c r="AK136" s="221"/>
      <x:c r="AL136" s="221"/>
      <x:c r="AM136" s="221"/>
      <x:c r="AN136" s="221"/>
      <x:c r="AO136" s="221"/>
      <x:c r="AP136" s="221"/>
      <x:c r="AQ136" s="221"/>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hidden="1" customHeight="1">
      <x:c r="A137" s="2"/>
      <x:c r="B137" s="186" t="b">
        <x:v>0</x:v>
      </x:c>
      <x:c r="C137" s="183"/>
      <x:c r="D137" s="198" t="str">
        <x:f>IF(D138&lt;&gt;"",VLOOKUP(D138,$C$312:$K$955,2,FALSE),"")</x:f>
        <x:v/>
      </x:c>
      <x:c r="E137" s="198"/>
      <x:c r="F137" s="198"/>
      <x:c r="G137" s="198"/>
      <x:c r="H137" s="198"/>
      <x:c r="I137" s="198"/>
      <x:c r="J137" s="198"/>
      <x:c r="K137" s="198"/>
      <x:c r="L137" s="73" t="str">
        <x:f>IF(D138&lt;&gt;"",VLOOKUP(D138,$C$312:$K$955,3,FALSE),"")</x:f>
        <x:v/>
      </x:c>
      <x:c r="M137" s="202" t="str">
        <x:f>IF(D138&lt;&gt;"",VLOOKUP(D138,$C$312:$K$955,4,FALSE),"")</x:f>
        <x:v/>
      </x:c>
      <x:c r="N137" s="202"/>
      <x:c r="O137" s="202"/>
      <x:c r="P137" s="202"/>
      <x:c r="Q137" s="202"/>
      <x:c r="R137" s="202"/>
      <x:c r="S137" s="202"/>
      <x:c r="T137" s="202"/>
      <x:c r="U137" s="202"/>
      <x:c r="V137" s="200"/>
      <x:c r="W137" s="148"/>
      <x:c r="X137" s="220"/>
      <x:c r="Y137" s="220"/>
      <x:c r="Z137" s="220"/>
      <x:c r="AA137" s="220"/>
      <x:c r="AB137" s="220"/>
      <x:c r="AC137" s="220"/>
      <x:c r="AD137" s="220"/>
      <x:c r="AE137" s="220"/>
      <x:c r="AF137" s="220"/>
      <x:c r="AG137" s="220"/>
      <x:c r="AH137" s="220"/>
      <x:c r="AI137" s="220"/>
      <x:c r="AJ137" s="220"/>
      <x:c r="AK137" s="220"/>
      <x:c r="AL137" s="220"/>
      <x:c r="AM137" s="220"/>
      <x:c r="AN137" s="220"/>
      <x:c r="AO137" s="220"/>
      <x:c r="AP137" s="220"/>
      <x:c r="AQ137" s="220"/>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hidden="1" customHeight="1">
      <x:c r="A138" s="2"/>
      <x:c r="B138" s="200"/>
      <x:c r="C138" s="183"/>
      <x:c r="D138" s="199"/>
      <x:c r="E138" s="173"/>
      <x:c r="F138" s="173"/>
      <x:c r="G138" s="173"/>
      <x:c r="H138" s="173"/>
      <x:c r="I138" s="173"/>
      <x:c r="J138" s="173"/>
      <x:c r="K138" s="173"/>
      <x:c r="L138" s="76" t="s">
        <x:v>1124</x:v>
      </x:c>
      <x:c r="M138" s="181" t="s">
        <x:v>1840</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hidden="1" customHeight="1">
      <x:c r="A139" s="2"/>
      <x:c r="B139" s="181" t="s">
        <x:v>1862</x:v>
      </x:c>
      <x:c r="C139" s="139"/>
      <x:c r="D139" s="139"/>
      <x:c r="E139" s="167"/>
      <x:c r="F139" s="284" t="s">
        <x:v>1120</x:v>
      </x:c>
      <x:c r="G139" s="173"/>
      <x:c r="H139" s="173"/>
      <x:c r="I139" s="173"/>
      <x:c r="J139" s="173"/>
      <x:c r="K139" s="185"/>
      <x:c r="L139" s="78" t="str">
        <x:f>IF(D138&lt;&gt;"",VLOOKUP(D138,$C$312:$K$955,5,FALSE),"")</x:f>
        <x:v/>
      </x:c>
      <x:c r="M139" s="201" t="str">
        <x:f>IF(D138&lt;&gt;"",VLOOKUP(D138,$C$312:$K$955,6,FALSE),"")</x:f>
        <x:v/>
      </x:c>
      <x:c r="N139" s="173"/>
      <x:c r="O139" s="173"/>
      <x:c r="P139" s="173"/>
      <x:c r="Q139" s="173"/>
      <x:c r="R139" s="173"/>
      <x:c r="S139" s="173"/>
      <x:c r="T139" s="173"/>
      <x:c r="U139" s="173"/>
      <x:c r="V139" s="181" t="s">
        <x:v>1843</x:v>
      </x:c>
      <x:c r="W139" s="167"/>
      <x:c r="X139" s="222" t="str">
        <x:f>IF(D138&lt;&gt;"",VLOOKUP(D138,$C$312:$K$955,8,FALSE),"")</x:f>
        <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hidden="1" customHeight="1">
      <x:c r="A140" s="2"/>
      <x:c r="B140" s="196" t="s">
        <x:v>1863</x:v>
      </x:c>
      <x:c r="C140" s="152"/>
      <x:c r="D140" s="197"/>
      <x:c r="E140" s="285" t="str">
        <x:f>IF(D138&lt;&gt;"",VLOOKUP(D138,$C$312:$K$955,9,FALSE),"")</x:f>
        <x:v/>
      </x:c>
      <x:c r="F140" s="152"/>
      <x:c r="G140" s="152"/>
      <x:c r="H140" s="152"/>
      <x:c r="I140" s="152"/>
      <x:c r="J140" s="152"/>
      <x:c r="K140" s="152"/>
      <x:c r="L140" s="152"/>
      <x:c r="M140" s="152"/>
      <x:c r="N140" s="152"/>
      <x:c r="O140" s="152"/>
      <x:c r="P140" s="152"/>
      <x:c r="Q140" s="152"/>
      <x:c r="R140" s="152"/>
      <x:c r="S140" s="152"/>
      <x:c r="T140" s="152"/>
      <x:c r="U140" s="152"/>
      <x:c r="V140" s="196" t="s">
        <x:v>1849</x:v>
      </x:c>
      <x:c r="W140" s="197"/>
      <x:c r="X140" s="223" t="s">
        <x:v>2349</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4"/>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hidden="1"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hidden="1" customHeight="1">
      <x:c r="A142" s="2"/>
      <x:c r="B142" s="195" t="s">
        <x:v>1733</x:v>
      </x:c>
      <x:c r="C142" s="167"/>
      <x:c r="D142" s="181" t="s">
        <x:v>1129</x:v>
      </x:c>
      <x:c r="E142" s="139"/>
      <x:c r="F142" s="139"/>
      <x:c r="G142" s="139"/>
      <x:c r="H142" s="139"/>
      <x:c r="I142" s="139"/>
      <x:c r="J142" s="139"/>
      <x:c r="K142" s="167"/>
      <x:c r="L142" s="76" t="s">
        <x:v>1842</x:v>
      </x:c>
      <x:c r="M142" s="181" t="s">
        <x:v>1845</x:v>
      </x:c>
      <x:c r="N142" s="139"/>
      <x:c r="O142" s="139"/>
      <x:c r="P142" s="139"/>
      <x:c r="Q142" s="139"/>
      <x:c r="R142" s="139"/>
      <x:c r="S142" s="139"/>
      <x:c r="T142" s="139"/>
      <x:c r="U142" s="167"/>
      <x:c r="V142" s="203" t="s">
        <x:v>1748</x:v>
      </x:c>
      <x:c r="W142" s="204"/>
      <x:c r="X142" s="220" t="str">
        <x:f>IF(D144&lt;&gt;"",VLOOKUP(D144,$C$312:$K$955,7,FALSE),"")</x:f>
        <x:v/>
      </x:c>
      <x:c r="Y142" s="221"/>
      <x:c r="Z142" s="221"/>
      <x:c r="AA142" s="221"/>
      <x:c r="AB142" s="221"/>
      <x:c r="AC142" s="221"/>
      <x:c r="AD142" s="221"/>
      <x:c r="AE142" s="221"/>
      <x:c r="AF142" s="221"/>
      <x:c r="AG142" s="221"/>
      <x:c r="AH142" s="221"/>
      <x:c r="AI142" s="221"/>
      <x:c r="AJ142" s="221"/>
      <x:c r="AK142" s="221"/>
      <x:c r="AL142" s="221"/>
      <x:c r="AM142" s="221"/>
      <x:c r="AN142" s="221"/>
      <x:c r="AO142" s="221"/>
      <x:c r="AP142" s="221"/>
      <x:c r="AQ142" s="221"/>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hidden="1" customHeight="1">
      <x:c r="A143" s="2"/>
      <x:c r="B143" s="186" t="b">
        <x:v>0</x:v>
      </x:c>
      <x:c r="C143" s="183"/>
      <x:c r="D143" s="198" t="str">
        <x:f>IF(D144&lt;&gt;"",VLOOKUP(D144,$C$312:$K$955,2,FALSE),"")</x:f>
        <x:v/>
      </x:c>
      <x:c r="E143" s="198"/>
      <x:c r="F143" s="198"/>
      <x:c r="G143" s="198"/>
      <x:c r="H143" s="198"/>
      <x:c r="I143" s="198"/>
      <x:c r="J143" s="198"/>
      <x:c r="K143" s="198"/>
      <x:c r="L143" s="73" t="str">
        <x:f>IF(D144&lt;&gt;"",VLOOKUP(D144,$C$312:$K$955,3,FALSE),"")</x:f>
        <x:v/>
      </x:c>
      <x:c r="M143" s="202" t="str">
        <x:f>IF(D144&lt;&gt;"",VLOOKUP(D144,$C$312:$K$955,4,FALSE),"")</x:f>
        <x:v/>
      </x:c>
      <x:c r="N143" s="202"/>
      <x:c r="O143" s="202"/>
      <x:c r="P143" s="202"/>
      <x:c r="Q143" s="202"/>
      <x:c r="R143" s="202"/>
      <x:c r="S143" s="202"/>
      <x:c r="T143" s="202"/>
      <x:c r="U143" s="202"/>
      <x:c r="V143" s="200"/>
      <x:c r="W143" s="148"/>
      <x:c r="X143" s="220"/>
      <x:c r="Y143" s="220"/>
      <x:c r="Z143" s="220"/>
      <x:c r="AA143" s="220"/>
      <x:c r="AB143" s="220"/>
      <x:c r="AC143" s="220"/>
      <x:c r="AD143" s="220"/>
      <x:c r="AE143" s="220"/>
      <x:c r="AF143" s="220"/>
      <x:c r="AG143" s="220"/>
      <x:c r="AH143" s="220"/>
      <x:c r="AI143" s="220"/>
      <x:c r="AJ143" s="220"/>
      <x:c r="AK143" s="220"/>
      <x:c r="AL143" s="220"/>
      <x:c r="AM143" s="220"/>
      <x:c r="AN143" s="220"/>
      <x:c r="AO143" s="220"/>
      <x:c r="AP143" s="220"/>
      <x:c r="AQ143" s="220"/>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hidden="1" customHeight="1">
      <x:c r="A144" s="2"/>
      <x:c r="B144" s="200"/>
      <x:c r="C144" s="183"/>
      <x:c r="D144" s="199"/>
      <x:c r="E144" s="173"/>
      <x:c r="F144" s="173"/>
      <x:c r="G144" s="173"/>
      <x:c r="H144" s="173"/>
      <x:c r="I144" s="173"/>
      <x:c r="J144" s="173"/>
      <x:c r="K144" s="173"/>
      <x:c r="L144" s="76" t="s">
        <x:v>1124</x:v>
      </x:c>
      <x:c r="M144" s="181" t="s">
        <x:v>1840</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hidden="1" customHeight="1">
      <x:c r="A145" s="2"/>
      <x:c r="B145" s="181" t="s">
        <x:v>1862</x:v>
      </x:c>
      <x:c r="C145" s="139"/>
      <x:c r="D145" s="139"/>
      <x:c r="E145" s="167"/>
      <x:c r="F145" s="284" t="s">
        <x:v>1120</x:v>
      </x:c>
      <x:c r="G145" s="173"/>
      <x:c r="H145" s="173"/>
      <x:c r="I145" s="173"/>
      <x:c r="J145" s="173"/>
      <x:c r="K145" s="185"/>
      <x:c r="L145" s="78" t="str">
        <x:f>IF(D144&lt;&gt;"",VLOOKUP(D144,$C$312:$K$955,5,FALSE),"")</x:f>
        <x:v/>
      </x:c>
      <x:c r="M145" s="201" t="str">
        <x:f>IF(D144&lt;&gt;"",VLOOKUP(D144,$C$312:$K$955,6,FALSE),"")</x:f>
        <x:v/>
      </x:c>
      <x:c r="N145" s="173"/>
      <x:c r="O145" s="173"/>
      <x:c r="P145" s="173"/>
      <x:c r="Q145" s="173"/>
      <x:c r="R145" s="173"/>
      <x:c r="S145" s="173"/>
      <x:c r="T145" s="173"/>
      <x:c r="U145" s="173"/>
      <x:c r="V145" s="181" t="s">
        <x:v>1843</x:v>
      </x:c>
      <x:c r="W145" s="167"/>
      <x:c r="X145" s="222" t="str">
        <x:f>IF(D144&lt;&gt;"",VLOOKUP(D144,$C$312:$K$955,8,FALSE),"")</x:f>
        <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hidden="1" customHeight="1">
      <x:c r="A146" s="2"/>
      <x:c r="B146" s="196" t="s">
        <x:v>1863</x:v>
      </x:c>
      <x:c r="C146" s="152"/>
      <x:c r="D146" s="197"/>
      <x:c r="E146" s="285" t="str">
        <x:f>IF(D144&lt;&gt;"",VLOOKUP(D144,$C$312:$K$955,9,FALSE),"")</x:f>
        <x:v/>
      </x:c>
      <x:c r="F146" s="152"/>
      <x:c r="G146" s="152"/>
      <x:c r="H146" s="152"/>
      <x:c r="I146" s="152"/>
      <x:c r="J146" s="152"/>
      <x:c r="K146" s="152"/>
      <x:c r="L146" s="152"/>
      <x:c r="M146" s="152"/>
      <x:c r="N146" s="152"/>
      <x:c r="O146" s="152"/>
      <x:c r="P146" s="152"/>
      <x:c r="Q146" s="152"/>
      <x:c r="R146" s="152"/>
      <x:c r="S146" s="152"/>
      <x:c r="T146" s="152"/>
      <x:c r="U146" s="152"/>
      <x:c r="V146" s="196" t="s">
        <x:v>1849</x:v>
      </x:c>
      <x:c r="W146" s="197"/>
      <x:c r="X146" s="223" t="s">
        <x:v>2349</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4"/>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hidden="1"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hidden="1" customHeight="1">
      <x:c r="A148" s="2"/>
      <x:c r="B148" s="195" t="s">
        <x:v>1733</x:v>
      </x:c>
      <x:c r="C148" s="167"/>
      <x:c r="D148" s="181" t="s">
        <x:v>1129</x:v>
      </x:c>
      <x:c r="E148" s="139"/>
      <x:c r="F148" s="139"/>
      <x:c r="G148" s="139"/>
      <x:c r="H148" s="139"/>
      <x:c r="I148" s="139"/>
      <x:c r="J148" s="139"/>
      <x:c r="K148" s="167"/>
      <x:c r="L148" s="76" t="s">
        <x:v>1842</x:v>
      </x:c>
      <x:c r="M148" s="181" t="s">
        <x:v>1845</x:v>
      </x:c>
      <x:c r="N148" s="139"/>
      <x:c r="O148" s="139"/>
      <x:c r="P148" s="139"/>
      <x:c r="Q148" s="139"/>
      <x:c r="R148" s="139"/>
      <x:c r="S148" s="139"/>
      <x:c r="T148" s="139"/>
      <x:c r="U148" s="167"/>
      <x:c r="V148" s="203" t="s">
        <x:v>1748</x:v>
      </x:c>
      <x:c r="W148" s="204"/>
      <x:c r="X148" s="220" t="str">
        <x:f>IF(D150&lt;&gt;"",VLOOKUP(D150,$C$312:$K$955,7,FALSE),"")</x:f>
        <x:v/>
      </x:c>
      <x:c r="Y148" s="221"/>
      <x:c r="Z148" s="221"/>
      <x:c r="AA148" s="221"/>
      <x:c r="AB148" s="221"/>
      <x:c r="AC148" s="221"/>
      <x:c r="AD148" s="221"/>
      <x:c r="AE148" s="221"/>
      <x:c r="AF148" s="221"/>
      <x:c r="AG148" s="221"/>
      <x:c r="AH148" s="221"/>
      <x:c r="AI148" s="221"/>
      <x:c r="AJ148" s="221"/>
      <x:c r="AK148" s="221"/>
      <x:c r="AL148" s="221"/>
      <x:c r="AM148" s="221"/>
      <x:c r="AN148" s="221"/>
      <x:c r="AO148" s="221"/>
      <x:c r="AP148" s="221"/>
      <x:c r="AQ148" s="221"/>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hidden="1" customHeight="1">
      <x:c r="A149" s="2"/>
      <x:c r="B149" s="186" t="b">
        <x:v>0</x:v>
      </x:c>
      <x:c r="C149" s="183"/>
      <x:c r="D149" s="198" t="str">
        <x:f>IF(D150&lt;&gt;"",VLOOKUP(D150,$C$312:$K$955,2,FALSE),"")</x:f>
        <x:v/>
      </x:c>
      <x:c r="E149" s="198"/>
      <x:c r="F149" s="198"/>
      <x:c r="G149" s="198"/>
      <x:c r="H149" s="198"/>
      <x:c r="I149" s="198"/>
      <x:c r="J149" s="198"/>
      <x:c r="K149" s="198"/>
      <x:c r="L149" s="73" t="str">
        <x:f>IF(D150&lt;&gt;"",VLOOKUP(D150,$C$312:$K$955,3,FALSE),"")</x:f>
        <x:v/>
      </x:c>
      <x:c r="M149" s="202" t="str">
        <x:f>IF(D150&lt;&gt;"",VLOOKUP(D150,$C$312:$K$955,4,FALSE),"")</x:f>
        <x:v/>
      </x:c>
      <x:c r="N149" s="202"/>
      <x:c r="O149" s="202"/>
      <x:c r="P149" s="202"/>
      <x:c r="Q149" s="202"/>
      <x:c r="R149" s="202"/>
      <x:c r="S149" s="202"/>
      <x:c r="T149" s="202"/>
      <x:c r="U149" s="202"/>
      <x:c r="V149" s="200"/>
      <x:c r="W149" s="148"/>
      <x:c r="X149" s="220"/>
      <x:c r="Y149" s="220"/>
      <x:c r="Z149" s="220"/>
      <x:c r="AA149" s="220"/>
      <x:c r="AB149" s="220"/>
      <x:c r="AC149" s="220"/>
      <x:c r="AD149" s="220"/>
      <x:c r="AE149" s="220"/>
      <x:c r="AF149" s="220"/>
      <x:c r="AG149" s="220"/>
      <x:c r="AH149" s="220"/>
      <x:c r="AI149" s="220"/>
      <x:c r="AJ149" s="220"/>
      <x:c r="AK149" s="220"/>
      <x:c r="AL149" s="220"/>
      <x:c r="AM149" s="220"/>
      <x:c r="AN149" s="220"/>
      <x:c r="AO149" s="220"/>
      <x:c r="AP149" s="220"/>
      <x:c r="AQ149" s="220"/>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hidden="1" customHeight="1">
      <x:c r="A150" s="2"/>
      <x:c r="B150" s="200"/>
      <x:c r="C150" s="183"/>
      <x:c r="D150" s="199"/>
      <x:c r="E150" s="173"/>
      <x:c r="F150" s="173"/>
      <x:c r="G150" s="173"/>
      <x:c r="H150" s="173"/>
      <x:c r="I150" s="173"/>
      <x:c r="J150" s="173"/>
      <x:c r="K150" s="173"/>
      <x:c r="L150" s="76" t="s">
        <x:v>1124</x:v>
      </x:c>
      <x:c r="M150" s="181" t="s">
        <x:v>1840</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hidden="1" customHeight="1">
      <x:c r="A151" s="2"/>
      <x:c r="B151" s="181" t="s">
        <x:v>1862</x:v>
      </x:c>
      <x:c r="C151" s="139"/>
      <x:c r="D151" s="139"/>
      <x:c r="E151" s="167"/>
      <x:c r="F151" s="284" t="s">
        <x:v>1120</x:v>
      </x:c>
      <x:c r="G151" s="173"/>
      <x:c r="H151" s="173"/>
      <x:c r="I151" s="173"/>
      <x:c r="J151" s="173"/>
      <x:c r="K151" s="185"/>
      <x:c r="L151" s="78" t="str">
        <x:f>IF(D150&lt;&gt;"",VLOOKUP(D150,$C$312:$K$955,5,FALSE),"")</x:f>
        <x:v/>
      </x:c>
      <x:c r="M151" s="201" t="str">
        <x:f>IF(D150&lt;&gt;"",VLOOKUP(D150,$C$312:$K$955,6,FALSE),"")</x:f>
        <x:v/>
      </x:c>
      <x:c r="N151" s="173"/>
      <x:c r="O151" s="173"/>
      <x:c r="P151" s="173"/>
      <x:c r="Q151" s="173"/>
      <x:c r="R151" s="173"/>
      <x:c r="S151" s="173"/>
      <x:c r="T151" s="173"/>
      <x:c r="U151" s="173"/>
      <x:c r="V151" s="181" t="s">
        <x:v>1843</x:v>
      </x:c>
      <x:c r="W151" s="167"/>
      <x:c r="X151" s="222" t="str">
        <x:f>IF(D150&lt;&gt;"",VLOOKUP(D150,$C$312:$K$955,8,FALSE),"")</x:f>
        <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hidden="1" customHeight="1">
      <x:c r="A152" s="2"/>
      <x:c r="B152" s="196" t="s">
        <x:v>1863</x:v>
      </x:c>
      <x:c r="C152" s="152"/>
      <x:c r="D152" s="197"/>
      <x:c r="E152" s="285" t="str">
        <x:f>IF(D150&lt;&gt;"",VLOOKUP(D150,$C$312:$K$955,9,FALSE),"")</x:f>
        <x:v/>
      </x:c>
      <x:c r="F152" s="152"/>
      <x:c r="G152" s="152"/>
      <x:c r="H152" s="152"/>
      <x:c r="I152" s="152"/>
      <x:c r="J152" s="152"/>
      <x:c r="K152" s="152"/>
      <x:c r="L152" s="152"/>
      <x:c r="M152" s="152"/>
      <x:c r="N152" s="152"/>
      <x:c r="O152" s="152"/>
      <x:c r="P152" s="152"/>
      <x:c r="Q152" s="152"/>
      <x:c r="R152" s="152"/>
      <x:c r="S152" s="152"/>
      <x:c r="T152" s="152"/>
      <x:c r="U152" s="152"/>
      <x:c r="V152" s="196" t="s">
        <x:v>1849</x:v>
      </x:c>
      <x:c r="W152" s="197"/>
      <x:c r="X152" s="223" t="s">
        <x:v>2349</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4"/>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hidden="1"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hidden="1" customHeight="1">
      <x:c r="A154" s="2"/>
      <x:c r="B154" s="195" t="s">
        <x:v>1733</x:v>
      </x:c>
      <x:c r="C154" s="167"/>
      <x:c r="D154" s="181" t="s">
        <x:v>1129</x:v>
      </x:c>
      <x:c r="E154" s="139"/>
      <x:c r="F154" s="139"/>
      <x:c r="G154" s="139"/>
      <x:c r="H154" s="139"/>
      <x:c r="I154" s="139"/>
      <x:c r="J154" s="139"/>
      <x:c r="K154" s="167"/>
      <x:c r="L154" s="76" t="s">
        <x:v>1842</x:v>
      </x:c>
      <x:c r="M154" s="181" t="s">
        <x:v>1845</x:v>
      </x:c>
      <x:c r="N154" s="139"/>
      <x:c r="O154" s="139"/>
      <x:c r="P154" s="139"/>
      <x:c r="Q154" s="139"/>
      <x:c r="R154" s="139"/>
      <x:c r="S154" s="139"/>
      <x:c r="T154" s="139"/>
      <x:c r="U154" s="167"/>
      <x:c r="V154" s="203" t="s">
        <x:v>1748</x:v>
      </x:c>
      <x:c r="W154" s="204"/>
      <x:c r="X154" s="220" t="str">
        <x:f>IF(D156&lt;&gt;"",VLOOKUP(D156,$C$312:$K$955,7,FALSE),"")</x:f>
        <x:v/>
      </x:c>
      <x:c r="Y154" s="221"/>
      <x:c r="Z154" s="221"/>
      <x:c r="AA154" s="221"/>
      <x:c r="AB154" s="221"/>
      <x:c r="AC154" s="221"/>
      <x:c r="AD154" s="221"/>
      <x:c r="AE154" s="221"/>
      <x:c r="AF154" s="221"/>
      <x:c r="AG154" s="221"/>
      <x:c r="AH154" s="221"/>
      <x:c r="AI154" s="221"/>
      <x:c r="AJ154" s="221"/>
      <x:c r="AK154" s="221"/>
      <x:c r="AL154" s="221"/>
      <x:c r="AM154" s="221"/>
      <x:c r="AN154" s="221"/>
      <x:c r="AO154" s="221"/>
      <x:c r="AP154" s="221"/>
      <x:c r="AQ154" s="221"/>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hidden="1" customHeight="1">
      <x:c r="A155" s="2"/>
      <x:c r="B155" s="186" t="b">
        <x:v>0</x:v>
      </x:c>
      <x:c r="C155" s="183"/>
      <x:c r="D155" s="198" t="str">
        <x:f>IF(D156&lt;&gt;"",VLOOKUP(D156,$C$312:$K$955,2,FALSE),"")</x:f>
        <x:v/>
      </x:c>
      <x:c r="E155" s="198"/>
      <x:c r="F155" s="198"/>
      <x:c r="G155" s="198"/>
      <x:c r="H155" s="198"/>
      <x:c r="I155" s="198"/>
      <x:c r="J155" s="198"/>
      <x:c r="K155" s="198"/>
      <x:c r="L155" s="73" t="str">
        <x:f>IF(D156&lt;&gt;"",VLOOKUP(D156,$C$312:$K$955,3,FALSE),"")</x:f>
        <x:v/>
      </x:c>
      <x:c r="M155" s="202" t="str">
        <x:f>IF(D156&lt;&gt;"",VLOOKUP(D156,$C$312:$K$955,4,FALSE),"")</x:f>
        <x:v/>
      </x:c>
      <x:c r="N155" s="202"/>
      <x:c r="O155" s="202"/>
      <x:c r="P155" s="202"/>
      <x:c r="Q155" s="202"/>
      <x:c r="R155" s="202"/>
      <x:c r="S155" s="202"/>
      <x:c r="T155" s="202"/>
      <x:c r="U155" s="202"/>
      <x:c r="V155" s="200"/>
      <x:c r="W155" s="148"/>
      <x:c r="X155" s="220"/>
      <x:c r="Y155" s="220"/>
      <x:c r="Z155" s="220"/>
      <x:c r="AA155" s="220"/>
      <x:c r="AB155" s="220"/>
      <x:c r="AC155" s="220"/>
      <x:c r="AD155" s="220"/>
      <x:c r="AE155" s="220"/>
      <x:c r="AF155" s="220"/>
      <x:c r="AG155" s="220"/>
      <x:c r="AH155" s="220"/>
      <x:c r="AI155" s="220"/>
      <x:c r="AJ155" s="220"/>
      <x:c r="AK155" s="220"/>
      <x:c r="AL155" s="220"/>
      <x:c r="AM155" s="220"/>
      <x:c r="AN155" s="220"/>
      <x:c r="AO155" s="220"/>
      <x:c r="AP155" s="220"/>
      <x:c r="AQ155" s="220"/>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hidden="1" customHeight="1">
      <x:c r="A156" s="2"/>
      <x:c r="B156" s="200"/>
      <x:c r="C156" s="183"/>
      <x:c r="D156" s="199"/>
      <x:c r="E156" s="173"/>
      <x:c r="F156" s="173"/>
      <x:c r="G156" s="173"/>
      <x:c r="H156" s="173"/>
      <x:c r="I156" s="173"/>
      <x:c r="J156" s="173"/>
      <x:c r="K156" s="173"/>
      <x:c r="L156" s="76" t="s">
        <x:v>1124</x:v>
      </x:c>
      <x:c r="M156" s="181" t="s">
        <x:v>1840</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hidden="1" customHeight="1">
      <x:c r="A157" s="2"/>
      <x:c r="B157" s="181" t="s">
        <x:v>1862</x:v>
      </x:c>
      <x:c r="C157" s="139"/>
      <x:c r="D157" s="139"/>
      <x:c r="E157" s="167"/>
      <x:c r="F157" s="284" t="s">
        <x:v>1120</x:v>
      </x:c>
      <x:c r="G157" s="173"/>
      <x:c r="H157" s="173"/>
      <x:c r="I157" s="173"/>
      <x:c r="J157" s="173"/>
      <x:c r="K157" s="185"/>
      <x:c r="L157" s="78" t="str">
        <x:f>IF(D156&lt;&gt;"",VLOOKUP(D156,$C$312:$K$955,5,FALSE),"")</x:f>
        <x:v/>
      </x:c>
      <x:c r="M157" s="201" t="str">
        <x:f>IF(D156&lt;&gt;"",VLOOKUP(D156,$C$312:$K$955,6,FALSE),"")</x:f>
        <x:v/>
      </x:c>
      <x:c r="N157" s="173"/>
      <x:c r="O157" s="173"/>
      <x:c r="P157" s="173"/>
      <x:c r="Q157" s="173"/>
      <x:c r="R157" s="173"/>
      <x:c r="S157" s="173"/>
      <x:c r="T157" s="173"/>
      <x:c r="U157" s="173"/>
      <x:c r="V157" s="181" t="s">
        <x:v>1843</x:v>
      </x:c>
      <x:c r="W157" s="167"/>
      <x:c r="X157" s="222" t="str">
        <x:f>IF(D156&lt;&gt;"",VLOOKUP(D156,$C$312:$K$955,8,FALSE),"")</x:f>
        <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hidden="1" customHeight="1">
      <x:c r="A158" s="2"/>
      <x:c r="B158" s="196" t="s">
        <x:v>1863</x:v>
      </x:c>
      <x:c r="C158" s="152"/>
      <x:c r="D158" s="197"/>
      <x:c r="E158" s="285" t="str">
        <x:f>IF(D156&lt;&gt;"",VLOOKUP(D156,$C$312:$K$955,9,FALSE),"")</x:f>
        <x:v/>
      </x:c>
      <x:c r="F158" s="152"/>
      <x:c r="G158" s="152"/>
      <x:c r="H158" s="152"/>
      <x:c r="I158" s="152"/>
      <x:c r="J158" s="152"/>
      <x:c r="K158" s="152"/>
      <x:c r="L158" s="152"/>
      <x:c r="M158" s="152"/>
      <x:c r="N158" s="152"/>
      <x:c r="O158" s="152"/>
      <x:c r="P158" s="152"/>
      <x:c r="Q158" s="152"/>
      <x:c r="R158" s="152"/>
      <x:c r="S158" s="152"/>
      <x:c r="T158" s="152"/>
      <x:c r="U158" s="152"/>
      <x:c r="V158" s="196" t="s">
        <x:v>1849</x:v>
      </x:c>
      <x:c r="W158" s="197"/>
      <x:c r="X158" s="223" t="s">
        <x:v>2349</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4"/>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hidden="1"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hidden="1" customHeight="1">
      <x:c r="A160" s="2"/>
      <x:c r="B160" s="195" t="s">
        <x:v>1733</x:v>
      </x:c>
      <x:c r="C160" s="167"/>
      <x:c r="D160" s="181" t="s">
        <x:v>1129</x:v>
      </x:c>
      <x:c r="E160" s="139"/>
      <x:c r="F160" s="139"/>
      <x:c r="G160" s="139"/>
      <x:c r="H160" s="139"/>
      <x:c r="I160" s="139"/>
      <x:c r="J160" s="139"/>
      <x:c r="K160" s="167"/>
      <x:c r="L160" s="76" t="s">
        <x:v>1842</x:v>
      </x:c>
      <x:c r="M160" s="181" t="s">
        <x:v>1845</x:v>
      </x:c>
      <x:c r="N160" s="139"/>
      <x:c r="O160" s="139"/>
      <x:c r="P160" s="139"/>
      <x:c r="Q160" s="139"/>
      <x:c r="R160" s="139"/>
      <x:c r="S160" s="139"/>
      <x:c r="T160" s="139"/>
      <x:c r="U160" s="167"/>
      <x:c r="V160" s="203" t="s">
        <x:v>1748</x:v>
      </x:c>
      <x:c r="W160" s="204"/>
      <x:c r="X160" s="220" t="str">
        <x:f>IF(D162&lt;&gt;"",VLOOKUP(D162,$C$312:$K$955,7,FALSE),"")</x:f>
        <x:v/>
      </x:c>
      <x:c r="Y160" s="221"/>
      <x:c r="Z160" s="221"/>
      <x:c r="AA160" s="221"/>
      <x:c r="AB160" s="221"/>
      <x:c r="AC160" s="221"/>
      <x:c r="AD160" s="221"/>
      <x:c r="AE160" s="221"/>
      <x:c r="AF160" s="221"/>
      <x:c r="AG160" s="221"/>
      <x:c r="AH160" s="221"/>
      <x:c r="AI160" s="221"/>
      <x:c r="AJ160" s="221"/>
      <x:c r="AK160" s="221"/>
      <x:c r="AL160" s="221"/>
      <x:c r="AM160" s="221"/>
      <x:c r="AN160" s="221"/>
      <x:c r="AO160" s="221"/>
      <x:c r="AP160" s="221"/>
      <x:c r="AQ160" s="221"/>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hidden="1" customHeight="1">
      <x:c r="A161" s="2"/>
      <x:c r="B161" s="186" t="b">
        <x:v>0</x:v>
      </x:c>
      <x:c r="C161" s="183"/>
      <x:c r="D161" s="198" t="str">
        <x:f>IF(D162&lt;&gt;"",VLOOKUP(D162,$C$312:$K$955,2,FALSE),"")</x:f>
        <x:v/>
      </x:c>
      <x:c r="E161" s="198"/>
      <x:c r="F161" s="198"/>
      <x:c r="G161" s="198"/>
      <x:c r="H161" s="198"/>
      <x:c r="I161" s="198"/>
      <x:c r="J161" s="198"/>
      <x:c r="K161" s="198"/>
      <x:c r="L161" s="73" t="str">
        <x:f>IF(D162&lt;&gt;"",VLOOKUP(D162,$C$312:$K$955,3,FALSE),"")</x:f>
        <x:v/>
      </x:c>
      <x:c r="M161" s="202" t="str">
        <x:f>IF(D162&lt;&gt;"",VLOOKUP(D162,$C$312:$K$955,4,FALSE),"")</x:f>
        <x:v/>
      </x:c>
      <x:c r="N161" s="202"/>
      <x:c r="O161" s="202"/>
      <x:c r="P161" s="202"/>
      <x:c r="Q161" s="202"/>
      <x:c r="R161" s="202"/>
      <x:c r="S161" s="202"/>
      <x:c r="T161" s="202"/>
      <x:c r="U161" s="202"/>
      <x:c r="V161" s="200"/>
      <x:c r="W161" s="148"/>
      <x:c r="X161" s="220"/>
      <x:c r="Y161" s="220"/>
      <x:c r="Z161" s="220"/>
      <x:c r="AA161" s="220"/>
      <x:c r="AB161" s="220"/>
      <x:c r="AC161" s="220"/>
      <x:c r="AD161" s="220"/>
      <x:c r="AE161" s="220"/>
      <x:c r="AF161" s="220"/>
      <x:c r="AG161" s="220"/>
      <x:c r="AH161" s="220"/>
      <x:c r="AI161" s="220"/>
      <x:c r="AJ161" s="220"/>
      <x:c r="AK161" s="220"/>
      <x:c r="AL161" s="220"/>
      <x:c r="AM161" s="220"/>
      <x:c r="AN161" s="220"/>
      <x:c r="AO161" s="220"/>
      <x:c r="AP161" s="220"/>
      <x:c r="AQ161" s="220"/>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hidden="1" customHeight="1">
      <x:c r="A162" s="2"/>
      <x:c r="B162" s="200"/>
      <x:c r="C162" s="183"/>
      <x:c r="D162" s="199"/>
      <x:c r="E162" s="173"/>
      <x:c r="F162" s="173"/>
      <x:c r="G162" s="173"/>
      <x:c r="H162" s="173"/>
      <x:c r="I162" s="173"/>
      <x:c r="J162" s="173"/>
      <x:c r="K162" s="173"/>
      <x:c r="L162" s="76" t="s">
        <x:v>1124</x:v>
      </x:c>
      <x:c r="M162" s="181" t="s">
        <x:v>1840</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hidden="1" customHeight="1">
      <x:c r="A163" s="2"/>
      <x:c r="B163" s="181" t="s">
        <x:v>1862</x:v>
      </x:c>
      <x:c r="C163" s="139"/>
      <x:c r="D163" s="139"/>
      <x:c r="E163" s="167"/>
      <x:c r="F163" s="284" t="s">
        <x:v>1120</x:v>
      </x:c>
      <x:c r="G163" s="173"/>
      <x:c r="H163" s="173"/>
      <x:c r="I163" s="173"/>
      <x:c r="J163" s="173"/>
      <x:c r="K163" s="185"/>
      <x:c r="L163" s="78" t="str">
        <x:f>IF(D162&lt;&gt;"",VLOOKUP(D162,$C$312:$K$955,5,FALSE),"")</x:f>
        <x:v/>
      </x:c>
      <x:c r="M163" s="201" t="str">
        <x:f>IF(D162&lt;&gt;"",VLOOKUP(D162,$C$312:$K$955,6,FALSE),"")</x:f>
        <x:v/>
      </x:c>
      <x:c r="N163" s="173"/>
      <x:c r="O163" s="173"/>
      <x:c r="P163" s="173"/>
      <x:c r="Q163" s="173"/>
      <x:c r="R163" s="173"/>
      <x:c r="S163" s="173"/>
      <x:c r="T163" s="173"/>
      <x:c r="U163" s="173"/>
      <x:c r="V163" s="181" t="s">
        <x:v>1843</x:v>
      </x:c>
      <x:c r="W163" s="167"/>
      <x:c r="X163" s="222" t="str">
        <x:f>IF(D162&lt;&gt;"",VLOOKUP(D162,$C$312:$K$955,8,FALSE),"")</x:f>
        <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hidden="1" customHeight="1">
      <x:c r="A164" s="2"/>
      <x:c r="B164" s="196" t="s">
        <x:v>1863</x:v>
      </x:c>
      <x:c r="C164" s="152"/>
      <x:c r="D164" s="197"/>
      <x:c r="E164" s="285" t="str">
        <x:f>IF(D162&lt;&gt;"",VLOOKUP(D162,$C$312:$K$955,9,FALSE),"")</x:f>
        <x:v/>
      </x:c>
      <x:c r="F164" s="152"/>
      <x:c r="G164" s="152"/>
      <x:c r="H164" s="152"/>
      <x:c r="I164" s="152"/>
      <x:c r="J164" s="152"/>
      <x:c r="K164" s="152"/>
      <x:c r="L164" s="152"/>
      <x:c r="M164" s="152"/>
      <x:c r="N164" s="152"/>
      <x:c r="O164" s="152"/>
      <x:c r="P164" s="152"/>
      <x:c r="Q164" s="152"/>
      <x:c r="R164" s="152"/>
      <x:c r="S164" s="152"/>
      <x:c r="T164" s="152"/>
      <x:c r="U164" s="152"/>
      <x:c r="V164" s="196" t="s">
        <x:v>1849</x:v>
      </x:c>
      <x:c r="W164" s="197"/>
      <x:c r="X164" s="223" t="s">
        <x:v>2349</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4"/>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hidden="1"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hidden="1" customHeight="1">
      <x:c r="A166" s="2"/>
      <x:c r="B166" s="195" t="s">
        <x:v>1733</x:v>
      </x:c>
      <x:c r="C166" s="167"/>
      <x:c r="D166" s="181" t="s">
        <x:v>1129</x:v>
      </x:c>
      <x:c r="E166" s="139"/>
      <x:c r="F166" s="139"/>
      <x:c r="G166" s="139"/>
      <x:c r="H166" s="139"/>
      <x:c r="I166" s="139"/>
      <x:c r="J166" s="139"/>
      <x:c r="K166" s="167"/>
      <x:c r="L166" s="76" t="s">
        <x:v>1842</x:v>
      </x:c>
      <x:c r="M166" s="181" t="s">
        <x:v>1845</x:v>
      </x:c>
      <x:c r="N166" s="139"/>
      <x:c r="O166" s="139"/>
      <x:c r="P166" s="139"/>
      <x:c r="Q166" s="139"/>
      <x:c r="R166" s="139"/>
      <x:c r="S166" s="139"/>
      <x:c r="T166" s="139"/>
      <x:c r="U166" s="167"/>
      <x:c r="V166" s="203" t="s">
        <x:v>1748</x:v>
      </x:c>
      <x:c r="W166" s="204"/>
      <x:c r="X166" s="220" t="str">
        <x:f>IF(D168&lt;&gt;"",VLOOKUP(D168,$C$312:$K$955,7,FALSE),"")</x:f>
        <x:v/>
      </x:c>
      <x:c r="Y166" s="221"/>
      <x:c r="Z166" s="221"/>
      <x:c r="AA166" s="221"/>
      <x:c r="AB166" s="221"/>
      <x:c r="AC166" s="221"/>
      <x:c r="AD166" s="221"/>
      <x:c r="AE166" s="221"/>
      <x:c r="AF166" s="221"/>
      <x:c r="AG166" s="221"/>
      <x:c r="AH166" s="221"/>
      <x:c r="AI166" s="221"/>
      <x:c r="AJ166" s="221"/>
      <x:c r="AK166" s="221"/>
      <x:c r="AL166" s="221"/>
      <x:c r="AM166" s="221"/>
      <x:c r="AN166" s="221"/>
      <x:c r="AO166" s="221"/>
      <x:c r="AP166" s="221"/>
      <x:c r="AQ166" s="221"/>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hidden="1" customHeight="1">
      <x:c r="A167" s="2"/>
      <x:c r="B167" s="186" t="b">
        <x:v>0</x:v>
      </x:c>
      <x:c r="C167" s="183"/>
      <x:c r="D167" s="198" t="str">
        <x:f>IF(D168&lt;&gt;"",VLOOKUP(D168,$C$312:$K$955,2,FALSE),"")</x:f>
        <x:v/>
      </x:c>
      <x:c r="E167" s="198"/>
      <x:c r="F167" s="198"/>
      <x:c r="G167" s="198"/>
      <x:c r="H167" s="198"/>
      <x:c r="I167" s="198"/>
      <x:c r="J167" s="198"/>
      <x:c r="K167" s="198"/>
      <x:c r="L167" s="73" t="str">
        <x:f>IF(D168&lt;&gt;"",VLOOKUP(D168,$C$312:$K$955,3,FALSE),"")</x:f>
        <x:v/>
      </x:c>
      <x:c r="M167" s="202" t="str">
        <x:f>IF(D168&lt;&gt;"",VLOOKUP(D168,$C$312:$K$955,4,FALSE),"")</x:f>
        <x:v/>
      </x:c>
      <x:c r="N167" s="202"/>
      <x:c r="O167" s="202"/>
      <x:c r="P167" s="202"/>
      <x:c r="Q167" s="202"/>
      <x:c r="R167" s="202"/>
      <x:c r="S167" s="202"/>
      <x:c r="T167" s="202"/>
      <x:c r="U167" s="202"/>
      <x:c r="V167" s="200"/>
      <x:c r="W167" s="148"/>
      <x:c r="X167" s="220"/>
      <x:c r="Y167" s="220"/>
      <x:c r="Z167" s="220"/>
      <x:c r="AA167" s="220"/>
      <x:c r="AB167" s="220"/>
      <x:c r="AC167" s="220"/>
      <x:c r="AD167" s="220"/>
      <x:c r="AE167" s="220"/>
      <x:c r="AF167" s="220"/>
      <x:c r="AG167" s="220"/>
      <x:c r="AH167" s="220"/>
      <x:c r="AI167" s="220"/>
      <x:c r="AJ167" s="220"/>
      <x:c r="AK167" s="220"/>
      <x:c r="AL167" s="220"/>
      <x:c r="AM167" s="220"/>
      <x:c r="AN167" s="220"/>
      <x:c r="AO167" s="220"/>
      <x:c r="AP167" s="220"/>
      <x:c r="AQ167" s="220"/>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hidden="1" customHeight="1">
      <x:c r="A168" s="2"/>
      <x:c r="B168" s="200"/>
      <x:c r="C168" s="183"/>
      <x:c r="D168" s="199"/>
      <x:c r="E168" s="173"/>
      <x:c r="F168" s="173"/>
      <x:c r="G168" s="173"/>
      <x:c r="H168" s="173"/>
      <x:c r="I168" s="173"/>
      <x:c r="J168" s="173"/>
      <x:c r="K168" s="173"/>
      <x:c r="L168" s="76" t="s">
        <x:v>1124</x:v>
      </x:c>
      <x:c r="M168" s="181" t="s">
        <x:v>1840</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hidden="1" customHeight="1">
      <x:c r="A169" s="2"/>
      <x:c r="B169" s="181" t="s">
        <x:v>1862</x:v>
      </x:c>
      <x:c r="C169" s="139"/>
      <x:c r="D169" s="139"/>
      <x:c r="E169" s="167"/>
      <x:c r="F169" s="284" t="s">
        <x:v>1120</x:v>
      </x:c>
      <x:c r="G169" s="173"/>
      <x:c r="H169" s="173"/>
      <x:c r="I169" s="173"/>
      <x:c r="J169" s="173"/>
      <x:c r="K169" s="185"/>
      <x:c r="L169" s="78" t="str">
        <x:f>IF(D168&lt;&gt;"",VLOOKUP(D168,$C$312:$K$955,5,FALSE),"")</x:f>
        <x:v/>
      </x:c>
      <x:c r="M169" s="201" t="str">
        <x:f>IF(D168&lt;&gt;"",VLOOKUP(D168,$C$312:$K$955,6,FALSE),"")</x:f>
        <x:v/>
      </x:c>
      <x:c r="N169" s="173"/>
      <x:c r="O169" s="173"/>
      <x:c r="P169" s="173"/>
      <x:c r="Q169" s="173"/>
      <x:c r="R169" s="173"/>
      <x:c r="S169" s="173"/>
      <x:c r="T169" s="173"/>
      <x:c r="U169" s="173"/>
      <x:c r="V169" s="181" t="s">
        <x:v>1843</x:v>
      </x:c>
      <x:c r="W169" s="167"/>
      <x:c r="X169" s="222" t="str">
        <x:f>IF(D168&lt;&gt;"",VLOOKUP(D168,$C$312:$K$955,8,FALSE),"")</x:f>
        <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hidden="1" customHeight="1">
      <x:c r="A170" s="2"/>
      <x:c r="B170" s="196" t="s">
        <x:v>1863</x:v>
      </x:c>
      <x:c r="C170" s="152"/>
      <x:c r="D170" s="197"/>
      <x:c r="E170" s="285" t="str">
        <x:f>IF(D168&lt;&gt;"",VLOOKUP(D168,$C$312:$K$955,9,FALSE),"")</x:f>
        <x:v/>
      </x:c>
      <x:c r="F170" s="152"/>
      <x:c r="G170" s="152"/>
      <x:c r="H170" s="152"/>
      <x:c r="I170" s="152"/>
      <x:c r="J170" s="152"/>
      <x:c r="K170" s="152"/>
      <x:c r="L170" s="152"/>
      <x:c r="M170" s="152"/>
      <x:c r="N170" s="152"/>
      <x:c r="O170" s="152"/>
      <x:c r="P170" s="152"/>
      <x:c r="Q170" s="152"/>
      <x:c r="R170" s="152"/>
      <x:c r="S170" s="152"/>
      <x:c r="T170" s="152"/>
      <x:c r="U170" s="152"/>
      <x:c r="V170" s="196" t="s">
        <x:v>1849</x:v>
      </x:c>
      <x:c r="W170" s="197"/>
      <x:c r="X170" s="223" t="s">
        <x:v>2349</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4"/>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hidden="1"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hidden="1" customHeight="1">
      <x:c r="A172" s="2"/>
      <x:c r="B172" s="195" t="s">
        <x:v>1733</x:v>
      </x:c>
      <x:c r="C172" s="167"/>
      <x:c r="D172" s="181" t="s">
        <x:v>1129</x:v>
      </x:c>
      <x:c r="E172" s="139"/>
      <x:c r="F172" s="139"/>
      <x:c r="G172" s="139"/>
      <x:c r="H172" s="139"/>
      <x:c r="I172" s="139"/>
      <x:c r="J172" s="139"/>
      <x:c r="K172" s="167"/>
      <x:c r="L172" s="76" t="s">
        <x:v>1842</x:v>
      </x:c>
      <x:c r="M172" s="181" t="s">
        <x:v>1845</x:v>
      </x:c>
      <x:c r="N172" s="139"/>
      <x:c r="O172" s="139"/>
      <x:c r="P172" s="139"/>
      <x:c r="Q172" s="139"/>
      <x:c r="R172" s="139"/>
      <x:c r="S172" s="139"/>
      <x:c r="T172" s="139"/>
      <x:c r="U172" s="167"/>
      <x:c r="V172" s="203" t="s">
        <x:v>1748</x:v>
      </x:c>
      <x:c r="W172" s="204"/>
      <x:c r="X172" s="220" t="str">
        <x:f>IF(D174&lt;&gt;"",VLOOKUP(D174,$C$312:$K$955,7,FALSE),"")</x:f>
        <x:v/>
      </x:c>
      <x:c r="Y172" s="221"/>
      <x:c r="Z172" s="221"/>
      <x:c r="AA172" s="221"/>
      <x:c r="AB172" s="221"/>
      <x:c r="AC172" s="221"/>
      <x:c r="AD172" s="221"/>
      <x:c r="AE172" s="221"/>
      <x:c r="AF172" s="221"/>
      <x:c r="AG172" s="221"/>
      <x:c r="AH172" s="221"/>
      <x:c r="AI172" s="221"/>
      <x:c r="AJ172" s="221"/>
      <x:c r="AK172" s="221"/>
      <x:c r="AL172" s="221"/>
      <x:c r="AM172" s="221"/>
      <x:c r="AN172" s="221"/>
      <x:c r="AO172" s="221"/>
      <x:c r="AP172" s="221"/>
      <x:c r="AQ172" s="221"/>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hidden="1"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0"/>
      <x:c r="Y173" s="220"/>
      <x:c r="Z173" s="220"/>
      <x:c r="AA173" s="220"/>
      <x:c r="AB173" s="220"/>
      <x:c r="AC173" s="220"/>
      <x:c r="AD173" s="220"/>
      <x:c r="AE173" s="220"/>
      <x:c r="AF173" s="220"/>
      <x:c r="AG173" s="220"/>
      <x:c r="AH173" s="220"/>
      <x:c r="AI173" s="220"/>
      <x:c r="AJ173" s="220"/>
      <x:c r="AK173" s="220"/>
      <x:c r="AL173" s="220"/>
      <x:c r="AM173" s="220"/>
      <x:c r="AN173" s="220"/>
      <x:c r="AO173" s="220"/>
      <x:c r="AP173" s="220"/>
      <x:c r="AQ173" s="220"/>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hidden="1" customHeight="1">
      <x:c r="A174" s="2"/>
      <x:c r="B174" s="200"/>
      <x:c r="C174" s="183"/>
      <x:c r="D174" s="199"/>
      <x:c r="E174" s="173"/>
      <x:c r="F174" s="173"/>
      <x:c r="G174" s="173"/>
      <x:c r="H174" s="173"/>
      <x:c r="I174" s="173"/>
      <x:c r="J174" s="173"/>
      <x:c r="K174" s="173"/>
      <x:c r="L174" s="76" t="s">
        <x:v>1124</x:v>
      </x:c>
      <x:c r="M174" s="181" t="s">
        <x:v>1840</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hidden="1" customHeight="1">
      <x:c r="A175" s="2"/>
      <x:c r="B175" s="181" t="s">
        <x:v>1862</x:v>
      </x:c>
      <x:c r="C175" s="139"/>
      <x:c r="D175" s="139"/>
      <x:c r="E175" s="167"/>
      <x:c r="F175" s="284" t="s">
        <x:v>1120</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1843</x:v>
      </x:c>
      <x:c r="W175" s="167"/>
      <x:c r="X175" s="222"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hidden="1" customHeight="1">
      <x:c r="A176" s="2"/>
      <x:c r="B176" s="196" t="s">
        <x:v>1863</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1849</x:v>
      </x:c>
      <x:c r="W176" s="197"/>
      <x:c r="X176" s="223" t="s">
        <x:v>2349</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4"/>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hidden="1"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hidden="1" customHeight="1">
      <x:c r="A178" s="2"/>
      <x:c r="B178" s="195" t="s">
        <x:v>1733</x:v>
      </x:c>
      <x:c r="C178" s="167"/>
      <x:c r="D178" s="181" t="s">
        <x:v>1129</x:v>
      </x:c>
      <x:c r="E178" s="139"/>
      <x:c r="F178" s="139"/>
      <x:c r="G178" s="139"/>
      <x:c r="H178" s="139"/>
      <x:c r="I178" s="139"/>
      <x:c r="J178" s="139"/>
      <x:c r="K178" s="167"/>
      <x:c r="L178" s="76" t="s">
        <x:v>1842</x:v>
      </x:c>
      <x:c r="M178" s="181" t="s">
        <x:v>1845</x:v>
      </x:c>
      <x:c r="N178" s="139"/>
      <x:c r="O178" s="139"/>
      <x:c r="P178" s="139"/>
      <x:c r="Q178" s="139"/>
      <x:c r="R178" s="139"/>
      <x:c r="S178" s="139"/>
      <x:c r="T178" s="139"/>
      <x:c r="U178" s="167"/>
      <x:c r="V178" s="203" t="s">
        <x:v>1748</x:v>
      </x:c>
      <x:c r="W178" s="204"/>
      <x:c r="X178" s="220" t="str">
        <x:f>IF(D180&lt;&gt;"",VLOOKUP(D180,$C$312:$K$955,7,FALSE),"")</x:f>
        <x:v/>
      </x:c>
      <x:c r="Y178" s="221"/>
      <x:c r="Z178" s="221"/>
      <x:c r="AA178" s="221"/>
      <x:c r="AB178" s="221"/>
      <x:c r="AC178" s="221"/>
      <x:c r="AD178" s="221"/>
      <x:c r="AE178" s="221"/>
      <x:c r="AF178" s="221"/>
      <x:c r="AG178" s="221"/>
      <x:c r="AH178" s="221"/>
      <x:c r="AI178" s="221"/>
      <x:c r="AJ178" s="221"/>
      <x:c r="AK178" s="221"/>
      <x:c r="AL178" s="221"/>
      <x:c r="AM178" s="221"/>
      <x:c r="AN178" s="221"/>
      <x:c r="AO178" s="221"/>
      <x:c r="AP178" s="221"/>
      <x:c r="AQ178" s="221"/>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hidden="1"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0"/>
      <x:c r="Y179" s="220"/>
      <x:c r="Z179" s="220"/>
      <x:c r="AA179" s="220"/>
      <x:c r="AB179" s="220"/>
      <x:c r="AC179" s="220"/>
      <x:c r="AD179" s="220"/>
      <x:c r="AE179" s="220"/>
      <x:c r="AF179" s="220"/>
      <x:c r="AG179" s="220"/>
      <x:c r="AH179" s="220"/>
      <x:c r="AI179" s="220"/>
      <x:c r="AJ179" s="220"/>
      <x:c r="AK179" s="220"/>
      <x:c r="AL179" s="220"/>
      <x:c r="AM179" s="220"/>
      <x:c r="AN179" s="220"/>
      <x:c r="AO179" s="220"/>
      <x:c r="AP179" s="220"/>
      <x:c r="AQ179" s="220"/>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hidden="1" customHeight="1">
      <x:c r="A180" s="2"/>
      <x:c r="B180" s="200"/>
      <x:c r="C180" s="183"/>
      <x:c r="D180" s="199"/>
      <x:c r="E180" s="173"/>
      <x:c r="F180" s="173"/>
      <x:c r="G180" s="173"/>
      <x:c r="H180" s="173"/>
      <x:c r="I180" s="173"/>
      <x:c r="J180" s="173"/>
      <x:c r="K180" s="173"/>
      <x:c r="L180" s="76" t="s">
        <x:v>1124</x:v>
      </x:c>
      <x:c r="M180" s="181" t="s">
        <x:v>1840</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hidden="1" customHeight="1">
      <x:c r="A181" s="2"/>
      <x:c r="B181" s="181" t="s">
        <x:v>1862</x:v>
      </x:c>
      <x:c r="C181" s="139"/>
      <x:c r="D181" s="139"/>
      <x:c r="E181" s="167"/>
      <x:c r="F181" s="284" t="s">
        <x:v>1120</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1843</x:v>
      </x:c>
      <x:c r="W181" s="167"/>
      <x:c r="X181" s="222"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hidden="1" customHeight="1">
      <x:c r="A182" s="2"/>
      <x:c r="B182" s="196" t="s">
        <x:v>1863</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1849</x:v>
      </x:c>
      <x:c r="W182" s="197"/>
      <x:c r="X182" s="223" t="s">
        <x:v>2349</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4"/>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hidden="1"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hidden="1" customHeight="1">
      <x:c r="A184" s="2"/>
      <x:c r="B184" s="195" t="s">
        <x:v>1733</x:v>
      </x:c>
      <x:c r="C184" s="167"/>
      <x:c r="D184" s="181" t="s">
        <x:v>1129</x:v>
      </x:c>
      <x:c r="E184" s="139"/>
      <x:c r="F184" s="139"/>
      <x:c r="G184" s="139"/>
      <x:c r="H184" s="139"/>
      <x:c r="I184" s="139"/>
      <x:c r="J184" s="139"/>
      <x:c r="K184" s="167"/>
      <x:c r="L184" s="76" t="s">
        <x:v>1842</x:v>
      </x:c>
      <x:c r="M184" s="181" t="s">
        <x:v>1845</x:v>
      </x:c>
      <x:c r="N184" s="139"/>
      <x:c r="O184" s="139"/>
      <x:c r="P184" s="139"/>
      <x:c r="Q184" s="139"/>
      <x:c r="R184" s="139"/>
      <x:c r="S184" s="139"/>
      <x:c r="T184" s="139"/>
      <x:c r="U184" s="167"/>
      <x:c r="V184" s="203" t="s">
        <x:v>1748</x:v>
      </x:c>
      <x:c r="W184" s="204"/>
      <x:c r="X184" s="220" t="str">
        <x:f>IF(D186&lt;&gt;"",VLOOKUP(D186,$C$312:$K$955,7,FALSE),"")</x:f>
        <x:v/>
      </x:c>
      <x:c r="Y184" s="221"/>
      <x:c r="Z184" s="221"/>
      <x:c r="AA184" s="221"/>
      <x:c r="AB184" s="221"/>
      <x:c r="AC184" s="221"/>
      <x:c r="AD184" s="221"/>
      <x:c r="AE184" s="221"/>
      <x:c r="AF184" s="221"/>
      <x:c r="AG184" s="221"/>
      <x:c r="AH184" s="221"/>
      <x:c r="AI184" s="221"/>
      <x:c r="AJ184" s="221"/>
      <x:c r="AK184" s="221"/>
      <x:c r="AL184" s="221"/>
      <x:c r="AM184" s="221"/>
      <x:c r="AN184" s="221"/>
      <x:c r="AO184" s="221"/>
      <x:c r="AP184" s="221"/>
      <x:c r="AQ184" s="221"/>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hidden="1"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0"/>
      <x:c r="Y185" s="220"/>
      <x:c r="Z185" s="220"/>
      <x:c r="AA185" s="220"/>
      <x:c r="AB185" s="220"/>
      <x:c r="AC185" s="220"/>
      <x:c r="AD185" s="220"/>
      <x:c r="AE185" s="220"/>
      <x:c r="AF185" s="220"/>
      <x:c r="AG185" s="220"/>
      <x:c r="AH185" s="220"/>
      <x:c r="AI185" s="220"/>
      <x:c r="AJ185" s="220"/>
      <x:c r="AK185" s="220"/>
      <x:c r="AL185" s="220"/>
      <x:c r="AM185" s="220"/>
      <x:c r="AN185" s="220"/>
      <x:c r="AO185" s="220"/>
      <x:c r="AP185" s="220"/>
      <x:c r="AQ185" s="220"/>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hidden="1" customHeight="1">
      <x:c r="A186" s="2"/>
      <x:c r="B186" s="200"/>
      <x:c r="C186" s="183"/>
      <x:c r="D186" s="199"/>
      <x:c r="E186" s="173"/>
      <x:c r="F186" s="173"/>
      <x:c r="G186" s="173"/>
      <x:c r="H186" s="173"/>
      <x:c r="I186" s="173"/>
      <x:c r="J186" s="173"/>
      <x:c r="K186" s="173"/>
      <x:c r="L186" s="76" t="s">
        <x:v>1124</x:v>
      </x:c>
      <x:c r="M186" s="181" t="s">
        <x:v>1840</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hidden="1" customHeight="1">
      <x:c r="A187" s="2"/>
      <x:c r="B187" s="181" t="s">
        <x:v>1862</x:v>
      </x:c>
      <x:c r="C187" s="139"/>
      <x:c r="D187" s="139"/>
      <x:c r="E187" s="167"/>
      <x:c r="F187" s="284" t="s">
        <x:v>1120</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1843</x:v>
      </x:c>
      <x:c r="W187" s="167"/>
      <x:c r="X187" s="222"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hidden="1" customHeight="1">
      <x:c r="A188" s="2"/>
      <x:c r="B188" s="196" t="s">
        <x:v>1863</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1849</x:v>
      </x:c>
      <x:c r="W188" s="197"/>
      <x:c r="X188" s="223" t="s">
        <x:v>2349</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4"/>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hidden="1"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hidden="1" customHeight="1">
      <x:c r="A190" s="2"/>
      <x:c r="B190" s="195" t="s">
        <x:v>1733</x:v>
      </x:c>
      <x:c r="C190" s="167"/>
      <x:c r="D190" s="181" t="s">
        <x:v>1129</x:v>
      </x:c>
      <x:c r="E190" s="139"/>
      <x:c r="F190" s="139"/>
      <x:c r="G190" s="139"/>
      <x:c r="H190" s="139"/>
      <x:c r="I190" s="139"/>
      <x:c r="J190" s="139"/>
      <x:c r="K190" s="167"/>
      <x:c r="L190" s="76" t="s">
        <x:v>1842</x:v>
      </x:c>
      <x:c r="M190" s="181" t="s">
        <x:v>1845</x:v>
      </x:c>
      <x:c r="N190" s="139"/>
      <x:c r="O190" s="139"/>
      <x:c r="P190" s="139"/>
      <x:c r="Q190" s="139"/>
      <x:c r="R190" s="139"/>
      <x:c r="S190" s="139"/>
      <x:c r="T190" s="139"/>
      <x:c r="U190" s="167"/>
      <x:c r="V190" s="203" t="s">
        <x:v>1748</x:v>
      </x:c>
      <x:c r="W190" s="204"/>
      <x:c r="X190" s="220" t="str">
        <x:f>IF(D192&lt;&gt;"",VLOOKUP(D192,$C$312:$K$955,7,FALSE),"")</x:f>
        <x:v/>
      </x:c>
      <x:c r="Y190" s="221"/>
      <x:c r="Z190" s="221"/>
      <x:c r="AA190" s="221"/>
      <x:c r="AB190" s="221"/>
      <x:c r="AC190" s="221"/>
      <x:c r="AD190" s="221"/>
      <x:c r="AE190" s="221"/>
      <x:c r="AF190" s="221"/>
      <x:c r="AG190" s="221"/>
      <x:c r="AH190" s="221"/>
      <x:c r="AI190" s="221"/>
      <x:c r="AJ190" s="221"/>
      <x:c r="AK190" s="221"/>
      <x:c r="AL190" s="221"/>
      <x:c r="AM190" s="221"/>
      <x:c r="AN190" s="221"/>
      <x:c r="AO190" s="221"/>
      <x:c r="AP190" s="221"/>
      <x:c r="AQ190" s="221"/>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hidden="1"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0"/>
      <x:c r="Y191" s="220"/>
      <x:c r="Z191" s="220"/>
      <x:c r="AA191" s="220"/>
      <x:c r="AB191" s="220"/>
      <x:c r="AC191" s="220"/>
      <x:c r="AD191" s="220"/>
      <x:c r="AE191" s="220"/>
      <x:c r="AF191" s="220"/>
      <x:c r="AG191" s="220"/>
      <x:c r="AH191" s="220"/>
      <x:c r="AI191" s="220"/>
      <x:c r="AJ191" s="220"/>
      <x:c r="AK191" s="220"/>
      <x:c r="AL191" s="220"/>
      <x:c r="AM191" s="220"/>
      <x:c r="AN191" s="220"/>
      <x:c r="AO191" s="220"/>
      <x:c r="AP191" s="220"/>
      <x:c r="AQ191" s="220"/>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hidden="1" customHeight="1">
      <x:c r="A192" s="2"/>
      <x:c r="B192" s="200"/>
      <x:c r="C192" s="183"/>
      <x:c r="D192" s="199"/>
      <x:c r="E192" s="173"/>
      <x:c r="F192" s="173"/>
      <x:c r="G192" s="173"/>
      <x:c r="H192" s="173"/>
      <x:c r="I192" s="173"/>
      <x:c r="J192" s="173"/>
      <x:c r="K192" s="173"/>
      <x:c r="L192" s="76" t="s">
        <x:v>1124</x:v>
      </x:c>
      <x:c r="M192" s="181" t="s">
        <x:v>1840</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hidden="1" customHeight="1">
      <x:c r="A193" s="2"/>
      <x:c r="B193" s="181" t="s">
        <x:v>1862</x:v>
      </x:c>
      <x:c r="C193" s="139"/>
      <x:c r="D193" s="139"/>
      <x:c r="E193" s="167"/>
      <x:c r="F193" s="284" t="s">
        <x:v>1120</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1843</x:v>
      </x:c>
      <x:c r="W193" s="167"/>
      <x:c r="X193" s="222"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hidden="1" customHeight="1">
      <x:c r="A194" s="2"/>
      <x:c r="B194" s="196" t="s">
        <x:v>1863</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1849</x:v>
      </x:c>
      <x:c r="W194" s="197"/>
      <x:c r="X194" s="223" t="s">
        <x:v>2349</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4"/>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hidden="1"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hidden="1" customHeight="1">
      <x:c r="A196" s="2"/>
      <x:c r="B196" s="195" t="s">
        <x:v>1733</x:v>
      </x:c>
      <x:c r="C196" s="167"/>
      <x:c r="D196" s="181" t="s">
        <x:v>1129</x:v>
      </x:c>
      <x:c r="E196" s="139"/>
      <x:c r="F196" s="139"/>
      <x:c r="G196" s="139"/>
      <x:c r="H196" s="139"/>
      <x:c r="I196" s="139"/>
      <x:c r="J196" s="139"/>
      <x:c r="K196" s="167"/>
      <x:c r="L196" s="76" t="s">
        <x:v>1842</x:v>
      </x:c>
      <x:c r="M196" s="181" t="s">
        <x:v>1845</x:v>
      </x:c>
      <x:c r="N196" s="139"/>
      <x:c r="O196" s="139"/>
      <x:c r="P196" s="139"/>
      <x:c r="Q196" s="139"/>
      <x:c r="R196" s="139"/>
      <x:c r="S196" s="139"/>
      <x:c r="T196" s="139"/>
      <x:c r="U196" s="167"/>
      <x:c r="V196" s="203" t="s">
        <x:v>1748</x:v>
      </x:c>
      <x:c r="W196" s="204"/>
      <x:c r="X196" s="220" t="str">
        <x:f>IF(D198&lt;&gt;"",VLOOKUP(D198,$C$312:$K$955,7,FALSE),"")</x:f>
        <x:v/>
      </x:c>
      <x:c r="Y196" s="221"/>
      <x:c r="Z196" s="221"/>
      <x:c r="AA196" s="221"/>
      <x:c r="AB196" s="221"/>
      <x:c r="AC196" s="221"/>
      <x:c r="AD196" s="221"/>
      <x:c r="AE196" s="221"/>
      <x:c r="AF196" s="221"/>
      <x:c r="AG196" s="221"/>
      <x:c r="AH196" s="221"/>
      <x:c r="AI196" s="221"/>
      <x:c r="AJ196" s="221"/>
      <x:c r="AK196" s="221"/>
      <x:c r="AL196" s="221"/>
      <x:c r="AM196" s="221"/>
      <x:c r="AN196" s="221"/>
      <x:c r="AO196" s="221"/>
      <x:c r="AP196" s="221"/>
      <x:c r="AQ196" s="221"/>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hidden="1"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0"/>
      <x:c r="Y197" s="220"/>
      <x:c r="Z197" s="220"/>
      <x:c r="AA197" s="220"/>
      <x:c r="AB197" s="220"/>
      <x:c r="AC197" s="220"/>
      <x:c r="AD197" s="220"/>
      <x:c r="AE197" s="220"/>
      <x:c r="AF197" s="220"/>
      <x:c r="AG197" s="220"/>
      <x:c r="AH197" s="220"/>
      <x:c r="AI197" s="220"/>
      <x:c r="AJ197" s="220"/>
      <x:c r="AK197" s="220"/>
      <x:c r="AL197" s="220"/>
      <x:c r="AM197" s="220"/>
      <x:c r="AN197" s="220"/>
      <x:c r="AO197" s="220"/>
      <x:c r="AP197" s="220"/>
      <x:c r="AQ197" s="220"/>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hidden="1" customHeight="1">
      <x:c r="A198" s="2"/>
      <x:c r="B198" s="200"/>
      <x:c r="C198" s="183"/>
      <x:c r="D198" s="199"/>
      <x:c r="E198" s="173"/>
      <x:c r="F198" s="173"/>
      <x:c r="G198" s="173"/>
      <x:c r="H198" s="173"/>
      <x:c r="I198" s="173"/>
      <x:c r="J198" s="173"/>
      <x:c r="K198" s="173"/>
      <x:c r="L198" s="76" t="s">
        <x:v>1124</x:v>
      </x:c>
      <x:c r="M198" s="181" t="s">
        <x:v>1840</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hidden="1" customHeight="1">
      <x:c r="A199" s="2"/>
      <x:c r="B199" s="181" t="s">
        <x:v>1862</x:v>
      </x:c>
      <x:c r="C199" s="139"/>
      <x:c r="D199" s="139"/>
      <x:c r="E199" s="167"/>
      <x:c r="F199" s="284" t="s">
        <x:v>1120</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1843</x:v>
      </x:c>
      <x:c r="W199" s="167"/>
      <x:c r="X199" s="222"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hidden="1" customHeight="1">
      <x:c r="A200" s="2"/>
      <x:c r="B200" s="196" t="s">
        <x:v>1863</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1849</x:v>
      </x:c>
      <x:c r="W200" s="197"/>
      <x:c r="X200" s="223" t="s">
        <x:v>2349</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4"/>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hidden="1"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hidden="1" customHeight="1">
      <x:c r="A202" s="2"/>
      <x:c r="B202" s="195" t="s">
        <x:v>1733</x:v>
      </x:c>
      <x:c r="C202" s="167"/>
      <x:c r="D202" s="181" t="s">
        <x:v>1129</x:v>
      </x:c>
      <x:c r="E202" s="139"/>
      <x:c r="F202" s="139"/>
      <x:c r="G202" s="139"/>
      <x:c r="H202" s="139"/>
      <x:c r="I202" s="139"/>
      <x:c r="J202" s="139"/>
      <x:c r="K202" s="167"/>
      <x:c r="L202" s="76" t="s">
        <x:v>1842</x:v>
      </x:c>
      <x:c r="M202" s="181" t="s">
        <x:v>1845</x:v>
      </x:c>
      <x:c r="N202" s="139"/>
      <x:c r="O202" s="139"/>
      <x:c r="P202" s="139"/>
      <x:c r="Q202" s="139"/>
      <x:c r="R202" s="139"/>
      <x:c r="S202" s="139"/>
      <x:c r="T202" s="139"/>
      <x:c r="U202" s="167"/>
      <x:c r="V202" s="203" t="s">
        <x:v>1748</x:v>
      </x:c>
      <x:c r="W202" s="204"/>
      <x:c r="X202" s="220" t="str">
        <x:f>IF(D204&lt;&gt;"",VLOOKUP(D204,$C$312:$K$955,7,FALSE),"")</x:f>
        <x:v/>
      </x:c>
      <x:c r="Y202" s="221"/>
      <x:c r="Z202" s="221"/>
      <x:c r="AA202" s="221"/>
      <x:c r="AB202" s="221"/>
      <x:c r="AC202" s="221"/>
      <x:c r="AD202" s="221"/>
      <x:c r="AE202" s="221"/>
      <x:c r="AF202" s="221"/>
      <x:c r="AG202" s="221"/>
      <x:c r="AH202" s="221"/>
      <x:c r="AI202" s="221"/>
      <x:c r="AJ202" s="221"/>
      <x:c r="AK202" s="221"/>
      <x:c r="AL202" s="221"/>
      <x:c r="AM202" s="221"/>
      <x:c r="AN202" s="221"/>
      <x:c r="AO202" s="221"/>
      <x:c r="AP202" s="221"/>
      <x:c r="AQ202" s="221"/>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hidden="1"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0"/>
      <x:c r="Y203" s="220"/>
      <x:c r="Z203" s="220"/>
      <x:c r="AA203" s="220"/>
      <x:c r="AB203" s="220"/>
      <x:c r="AC203" s="220"/>
      <x:c r="AD203" s="220"/>
      <x:c r="AE203" s="220"/>
      <x:c r="AF203" s="220"/>
      <x:c r="AG203" s="220"/>
      <x:c r="AH203" s="220"/>
      <x:c r="AI203" s="220"/>
      <x:c r="AJ203" s="220"/>
      <x:c r="AK203" s="220"/>
      <x:c r="AL203" s="220"/>
      <x:c r="AM203" s="220"/>
      <x:c r="AN203" s="220"/>
      <x:c r="AO203" s="220"/>
      <x:c r="AP203" s="220"/>
      <x:c r="AQ203" s="220"/>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hidden="1" customHeight="1">
      <x:c r="A204" s="2"/>
      <x:c r="B204" s="200"/>
      <x:c r="C204" s="183"/>
      <x:c r="D204" s="199"/>
      <x:c r="E204" s="173"/>
      <x:c r="F204" s="173"/>
      <x:c r="G204" s="173"/>
      <x:c r="H204" s="173"/>
      <x:c r="I204" s="173"/>
      <x:c r="J204" s="173"/>
      <x:c r="K204" s="173"/>
      <x:c r="L204" s="76" t="s">
        <x:v>1124</x:v>
      </x:c>
      <x:c r="M204" s="181" t="s">
        <x:v>1840</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hidden="1" customHeight="1">
      <x:c r="A205" s="2"/>
      <x:c r="B205" s="181" t="s">
        <x:v>1862</x:v>
      </x:c>
      <x:c r="C205" s="139"/>
      <x:c r="D205" s="139"/>
      <x:c r="E205" s="167"/>
      <x:c r="F205" s="284" t="s">
        <x:v>1120</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1843</x:v>
      </x:c>
      <x:c r="W205" s="167"/>
      <x:c r="X205" s="222"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hidden="1" customHeight="1">
      <x:c r="A206" s="2"/>
      <x:c r="B206" s="196" t="s">
        <x:v>1863</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1849</x:v>
      </x:c>
      <x:c r="W206" s="197"/>
      <x:c r="X206" s="223" t="s">
        <x:v>2349</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4"/>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1733</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1846</x:v>
      </x:c>
      <x:c r="N209" s="90" t="s">
        <x:v>1733</x:v>
      </x:c>
      <x:c r="O209" s="225" t="s">
        <x:v>2348</x:v>
      </x:c>
      <x:c r="P209" s="226"/>
      <x:c r="Q209" s="226"/>
      <x:c r="R209" s="226"/>
      <x:c r="S209" s="226"/>
      <x:c r="T209" s="226"/>
      <x:c r="U209" s="226"/>
      <x:c r="V209" s="226"/>
      <x:c r="W209" s="226"/>
      <x:c r="X209" s="226"/>
      <x:c r="Y209" s="226"/>
      <x:c r="Z209" s="226"/>
      <x:c r="AA209" s="90" t="s">
        <x:v>1733</x:v>
      </x:c>
      <x:c r="AB209" s="1"/>
      <x:c r="AC209" s="91" t="s">
        <x:v>1732</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1846</x:v>
      </x:c>
      <x:c r="O210" s="227"/>
      <x:c r="P210" s="227"/>
      <x:c r="Q210" s="227"/>
      <x:c r="R210" s="227"/>
      <x:c r="S210" s="227"/>
      <x:c r="T210" s="227"/>
      <x:c r="U210" s="227"/>
      <x:c r="V210" s="227"/>
      <x:c r="W210" s="227"/>
      <x:c r="X210" s="227"/>
      <x:c r="Y210" s="227"/>
      <x:c r="Z210" s="227"/>
      <x:c r="AA210" s="94" t="s">
        <x:v>1846</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39" t="s">
        <x:v>1116</x:v>
      </x:c>
      <x:c r="G212" s="239"/>
      <x:c r="H212" s="239"/>
      <x:c r="I212" s="239"/>
      <x:c r="J212" s="239"/>
      <x:c r="K212" s="228" t="s">
        <x:v>946</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39" t="s">
        <x:v>1134</x:v>
      </x:c>
      <x:c r="G213" s="239"/>
      <x:c r="H213" s="239"/>
      <x:c r="I213" s="239"/>
      <x:c r="J213" s="239"/>
      <x:c r="K213" s="228" t="s">
        <x:v>197</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39" t="s">
        <x:v>1110</x:v>
      </x:c>
      <x:c r="G214" s="239"/>
      <x:c r="H214" s="239"/>
      <x:c r="I214" s="239"/>
      <x:c r="J214" s="239"/>
      <x:c r="K214" s="228" t="s">
        <x:v>509</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39" t="s">
        <x:v>2347</x:v>
      </x:c>
      <x:c r="G215" s="239"/>
      <x:c r="H215" s="239"/>
      <x:c r="I215" s="239"/>
      <x:c r="J215" s="239"/>
      <x:c r="K215" s="228" t="s">
        <x:v>744</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39" t="s">
        <x:v>1132</x:v>
      </x:c>
      <x:c r="G216" s="239"/>
      <x:c r="H216" s="239"/>
      <x:c r="I216" s="239"/>
      <x:c r="J216" s="239"/>
      <x:c r="K216" s="228" t="s">
        <x:v>434</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39" t="s">
        <x:v>1111</x:v>
      </x:c>
      <x:c r="G217" s="239"/>
      <x:c r="H217" s="239"/>
      <x:c r="I217" s="239"/>
      <x:c r="J217" s="239"/>
      <x:c r="K217" s="228" t="s">
        <x:v>436</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39" t="s">
        <x:v>1852</x:v>
      </x:c>
      <x:c r="G218" s="239"/>
      <x:c r="H218" s="239"/>
      <x:c r="I218" s="239"/>
      <x:c r="J218" s="239"/>
      <x:c r="K218" s="228" t="s">
        <x:v>926</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39" t="s">
        <x:v>2346</x:v>
      </x:c>
      <x:c r="G219" s="239"/>
      <x:c r="H219" s="239"/>
      <x:c r="I219" s="239"/>
      <x:c r="J219" s="239"/>
      <x:c r="K219" s="228" t="s">
        <x:v>435</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39" t="s">
        <x:v>1266</x:v>
      </x:c>
      <x:c r="G220" s="239"/>
      <x:c r="H220" s="239"/>
      <x:c r="I220" s="239"/>
      <x:c r="J220" s="239"/>
      <x:c r="K220" s="228" t="s">
        <x:v>437</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1733</x:v>
      </x:c>
      <x:c r="C223" s="226"/>
      <x:c r="D223" s="226"/>
      <x:c r="E223" s="291"/>
      <x:c r="F223" s="292" t="s">
        <x:v>1837</x:v>
      </x:c>
      <x:c r="G223" s="236"/>
      <x:c r="H223" s="236"/>
      <x:c r="I223" s="235" t="s">
        <x:v>1847</x:v>
      </x:c>
      <x:c r="J223" s="236"/>
      <x:c r="K223" s="236"/>
      <x:c r="L223" s="235" t="s">
        <x:v>1113</x:v>
      </x:c>
      <x:c r="M223" s="236"/>
      <x:c r="N223" s="236"/>
      <x:c r="O223" s="236"/>
      <x:c r="P223" s="236"/>
      <x:c r="Q223" s="236"/>
      <x:c r="R223" s="236"/>
      <x:c r="S223" s="236"/>
      <x:c r="T223" s="236"/>
      <x:c r="U223" s="236"/>
      <x:c r="V223" s="236"/>
      <x:c r="W223" s="235" t="s">
        <x:v>1853</x:v>
      </x:c>
      <x:c r="X223" s="236"/>
      <x:c r="Y223" s="236"/>
      <x:c r="Z223" s="235" t="s">
        <x:v>1849</x:v>
      </x:c>
      <x:c r="AA223" s="236"/>
      <x:c r="AB223" s="236"/>
      <x:c r="AC223" s="236"/>
      <x:c r="AD223" s="236"/>
      <x:c r="AE223" s="236"/>
      <x:c r="AF223" s="236"/>
      <x:c r="AG223" s="236"/>
      <x:c r="AH223" s="236"/>
      <x:c r="AI223" s="236"/>
      <x:c r="AJ223" s="236"/>
      <x:c r="AK223" s="235" t="s">
        <x:v>1756</x:v>
      </x:c>
      <x:c r="AL223" s="236"/>
      <x:c r="AM223" s="236"/>
      <x:c r="AN223" s="235" t="s">
        <x:v>1758</x:v>
      </x:c>
      <x:c r="AO223" s="236"/>
      <x:c r="AP223" s="236"/>
      <x:c r="AQ223" s="236"/>
      <x:c r="AR223" s="237"/>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영원한 꿈 속에 잠겨있는 오르골</x:v>
      </x:c>
      <x:c r="C224" s="303"/>
      <x:c r="D224" s="303"/>
      <x:c r="E224" s="155"/>
      <x:c r="F224" s="304"/>
      <x:c r="G224" s="304"/>
      <x:c r="H224" s="183"/>
      <x:c r="I224" s="202" t="s">
        <x:v>1841</x:v>
      </x:c>
      <x:c r="J224" s="202"/>
      <x:c r="K224" s="183"/>
      <x:c r="L224" s="202" t="s">
        <x:v>746</x:v>
      </x:c>
      <x:c r="M224" s="202"/>
      <x:c r="N224" s="202"/>
      <x:c r="O224" s="202"/>
      <x:c r="P224" s="202"/>
      <x:c r="Q224" s="202"/>
      <x:c r="R224" s="202"/>
      <x:c r="S224" s="202"/>
      <x:c r="T224" s="202"/>
      <x:c r="U224" s="202"/>
      <x:c r="V224" s="183"/>
      <x:c r="W224" s="202">
        <x:v>3</x:v>
      </x:c>
      <x:c r="X224" s="202"/>
      <x:c r="Y224" s="183"/>
      <x:c r="Z224" s="202" t="s">
        <x:v>1114</x:v>
      </x:c>
      <x:c r="AA224" s="202"/>
      <x:c r="AB224" s="202"/>
      <x:c r="AC224" s="202"/>
      <x:c r="AD224" s="202"/>
      <x:c r="AE224" s="202"/>
      <x:c r="AF224" s="202"/>
      <x:c r="AG224" s="202"/>
      <x:c r="AH224" s="202"/>
      <x:c r="AI224" s="202"/>
      <x:c r="AJ224" s="183"/>
      <x:c r="AK224" s="202">
        <x:v>8</x:v>
      </x:c>
      <x:c r="AL224" s="171"/>
      <x:c r="AM224" s="97">
        <x:v>5</x:v>
      </x:c>
      <x:c r="AN224" s="202">
        <x:v>2</x:v>
      </x:c>
      <x:c r="AO224" s="202"/>
      <x:c r="AP224" s="171"/>
      <x:c r="AQ224" s="238">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0"/>
      <x:c r="H225" s="231"/>
      <x:c r="I225" s="229" t="s">
        <x:v>1841</x:v>
      </x:c>
      <x:c r="J225" s="230"/>
      <x:c r="K225" s="231"/>
      <x:c r="L225" s="229" t="s">
        <x:v>735</x:v>
      </x:c>
      <x:c r="M225" s="230"/>
      <x:c r="N225" s="230"/>
      <x:c r="O225" s="230"/>
      <x:c r="P225" s="230"/>
      <x:c r="Q225" s="230"/>
      <x:c r="R225" s="230"/>
      <x:c r="S225" s="230"/>
      <x:c r="T225" s="230"/>
      <x:c r="U225" s="230"/>
      <x:c r="V225" s="231"/>
      <x:c r="W225" s="229">
        <x:v>3</x:v>
      </x:c>
      <x:c r="X225" s="230"/>
      <x:c r="Y225" s="231"/>
      <x:c r="Z225" s="229"/>
      <x:c r="AA225" s="230"/>
      <x:c r="AB225" s="230"/>
      <x:c r="AC225" s="230"/>
      <x:c r="AD225" s="230"/>
      <x:c r="AE225" s="230"/>
      <x:c r="AF225" s="230"/>
      <x:c r="AG225" s="230"/>
      <x:c r="AH225" s="230"/>
      <x:c r="AI225" s="230"/>
      <x:c r="AJ225" s="231"/>
      <x:c r="AK225" s="229">
        <x:v>9</x:v>
      </x:c>
      <x:c r="AL225" s="232"/>
      <x:c r="AM225" s="98"/>
      <x:c r="AN225" s="229"/>
      <x:c r="AO225" s="230"/>
      <x:c r="AP225" s="232"/>
      <x:c r="AQ225" s="233"/>
      <x:c r="AR225" s="234"/>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0"/>
      <x:c r="H226" s="231"/>
      <x:c r="I226" s="229" t="s">
        <x:v>1841</x:v>
      </x:c>
      <x:c r="J226" s="230"/>
      <x:c r="K226" s="231"/>
      <x:c r="L226" s="229" t="s">
        <x:v>736</x:v>
      </x:c>
      <x:c r="M226" s="230"/>
      <x:c r="N226" s="230"/>
      <x:c r="O226" s="230"/>
      <x:c r="P226" s="230"/>
      <x:c r="Q226" s="230"/>
      <x:c r="R226" s="230"/>
      <x:c r="S226" s="230"/>
      <x:c r="T226" s="230"/>
      <x:c r="U226" s="230"/>
      <x:c r="V226" s="231"/>
      <x:c r="W226" s="229">
        <x:v>3</x:v>
      </x:c>
      <x:c r="X226" s="230"/>
      <x:c r="Y226" s="231"/>
      <x:c r="Z226" s="229" t="s">
        <x:v>1117</x:v>
      </x:c>
      <x:c r="AA226" s="230"/>
      <x:c r="AB226" s="230"/>
      <x:c r="AC226" s="230"/>
      <x:c r="AD226" s="230"/>
      <x:c r="AE226" s="230"/>
      <x:c r="AF226" s="230"/>
      <x:c r="AG226" s="230"/>
      <x:c r="AH226" s="230"/>
      <x:c r="AI226" s="230"/>
      <x:c r="AJ226" s="231"/>
      <x:c r="AK226" s="229">
        <x:v>9</x:v>
      </x:c>
      <x:c r="AL226" s="232"/>
      <x:c r="AM226" s="98">
        <x:v>10</x:v>
      </x:c>
      <x:c r="AN226" s="229"/>
      <x:c r="AO226" s="230"/>
      <x:c r="AP226" s="232"/>
      <x:c r="AQ226" s="233"/>
      <x:c r="AR226" s="234"/>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0"/>
      <x:c r="H227" s="231"/>
      <x:c r="I227" s="229"/>
      <x:c r="J227" s="230"/>
      <x:c r="K227" s="231"/>
      <x:c r="L227" s="229"/>
      <x:c r="M227" s="230"/>
      <x:c r="N227" s="230"/>
      <x:c r="O227" s="230"/>
      <x:c r="P227" s="230"/>
      <x:c r="Q227" s="230"/>
      <x:c r="R227" s="230"/>
      <x:c r="S227" s="230"/>
      <x:c r="T227" s="230"/>
      <x:c r="U227" s="230"/>
      <x:c r="V227" s="231"/>
      <x:c r="W227" s="229"/>
      <x:c r="X227" s="230"/>
      <x:c r="Y227" s="231"/>
      <x:c r="Z227" s="229"/>
      <x:c r="AA227" s="230"/>
      <x:c r="AB227" s="230"/>
      <x:c r="AC227" s="230"/>
      <x:c r="AD227" s="230"/>
      <x:c r="AE227" s="230"/>
      <x:c r="AF227" s="230"/>
      <x:c r="AG227" s="230"/>
      <x:c r="AH227" s="230"/>
      <x:c r="AI227" s="230"/>
      <x:c r="AJ227" s="231"/>
      <x:c r="AK227" s="229"/>
      <x:c r="AL227" s="232"/>
      <x:c r="AM227" s="98"/>
      <x:c r="AN227" s="229"/>
      <x:c r="AO227" s="230"/>
      <x:c r="AP227" s="232"/>
      <x:c r="AQ227" s="233"/>
      <x:c r="AR227" s="234"/>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0"/>
      <x:c r="H228" s="231"/>
      <x:c r="I228" s="229"/>
      <x:c r="J228" s="230"/>
      <x:c r="K228" s="231"/>
      <x:c r="L228" s="229"/>
      <x:c r="M228" s="230"/>
      <x:c r="N228" s="230"/>
      <x:c r="O228" s="230"/>
      <x:c r="P228" s="230"/>
      <x:c r="Q228" s="230"/>
      <x:c r="R228" s="230"/>
      <x:c r="S228" s="230"/>
      <x:c r="T228" s="230"/>
      <x:c r="U228" s="230"/>
      <x:c r="V228" s="231"/>
      <x:c r="W228" s="229"/>
      <x:c r="X228" s="230"/>
      <x:c r="Y228" s="231"/>
      <x:c r="Z228" s="229"/>
      <x:c r="AA228" s="230"/>
      <x:c r="AB228" s="230"/>
      <x:c r="AC228" s="230"/>
      <x:c r="AD228" s="230"/>
      <x:c r="AE228" s="230"/>
      <x:c r="AF228" s="230"/>
      <x:c r="AG228" s="230"/>
      <x:c r="AH228" s="230"/>
      <x:c r="AI228" s="230"/>
      <x:c r="AJ228" s="231"/>
      <x:c r="AK228" s="229"/>
      <x:c r="AL228" s="232"/>
      <x:c r="AM228" s="98"/>
      <x:c r="AN228" s="229"/>
      <x:c r="AO228" s="230"/>
      <x:c r="AP228" s="232"/>
      <x:c r="AQ228" s="233"/>
      <x:c r="AR228" s="234"/>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0"/>
      <x:c r="H229" s="231"/>
      <x:c r="I229" s="229"/>
      <x:c r="J229" s="230"/>
      <x:c r="K229" s="231"/>
      <x:c r="L229" s="229"/>
      <x:c r="M229" s="230"/>
      <x:c r="N229" s="230"/>
      <x:c r="O229" s="230"/>
      <x:c r="P229" s="230"/>
      <x:c r="Q229" s="230"/>
      <x:c r="R229" s="230"/>
      <x:c r="S229" s="230"/>
      <x:c r="T229" s="230"/>
      <x:c r="U229" s="230"/>
      <x:c r="V229" s="231"/>
      <x:c r="W229" s="229"/>
      <x:c r="X229" s="230"/>
      <x:c r="Y229" s="231"/>
      <x:c r="Z229" s="229"/>
      <x:c r="AA229" s="230"/>
      <x:c r="AB229" s="230"/>
      <x:c r="AC229" s="230"/>
      <x:c r="AD229" s="230"/>
      <x:c r="AE229" s="230"/>
      <x:c r="AF229" s="230"/>
      <x:c r="AG229" s="230"/>
      <x:c r="AH229" s="230"/>
      <x:c r="AI229" s="230"/>
      <x:c r="AJ229" s="231"/>
      <x:c r="AK229" s="229"/>
      <x:c r="AL229" s="232"/>
      <x:c r="AM229" s="98"/>
      <x:c r="AN229" s="229"/>
      <x:c r="AO229" s="230"/>
      <x:c r="AP229" s="232"/>
      <x:c r="AQ229" s="233"/>
      <x:c r="AR229" s="234"/>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0"/>
      <x:c r="H230" s="231"/>
      <x:c r="I230" s="229"/>
      <x:c r="J230" s="230"/>
      <x:c r="K230" s="231"/>
      <x:c r="L230" s="229"/>
      <x:c r="M230" s="230"/>
      <x:c r="N230" s="230"/>
      <x:c r="O230" s="230"/>
      <x:c r="P230" s="230"/>
      <x:c r="Q230" s="230"/>
      <x:c r="R230" s="230"/>
      <x:c r="S230" s="230"/>
      <x:c r="T230" s="230"/>
      <x:c r="U230" s="230"/>
      <x:c r="V230" s="231"/>
      <x:c r="W230" s="229"/>
      <x:c r="X230" s="230"/>
      <x:c r="Y230" s="231"/>
      <x:c r="Z230" s="229"/>
      <x:c r="AA230" s="230"/>
      <x:c r="AB230" s="230"/>
      <x:c r="AC230" s="230"/>
      <x:c r="AD230" s="230"/>
      <x:c r="AE230" s="230"/>
      <x:c r="AF230" s="230"/>
      <x:c r="AG230" s="230"/>
      <x:c r="AH230" s="230"/>
      <x:c r="AI230" s="230"/>
      <x:c r="AJ230" s="231"/>
      <x:c r="AK230" s="229"/>
      <x:c r="AL230" s="232"/>
      <x:c r="AM230" s="98"/>
      <x:c r="AN230" s="229"/>
      <x:c r="AO230" s="230"/>
      <x:c r="AP230" s="232"/>
      <x:c r="AQ230" s="233"/>
      <x:c r="AR230" s="234"/>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0"/>
      <x:c r="H231" s="231"/>
      <x:c r="I231" s="229"/>
      <x:c r="J231" s="230"/>
      <x:c r="K231" s="231"/>
      <x:c r="L231" s="229"/>
      <x:c r="M231" s="230"/>
      <x:c r="N231" s="230"/>
      <x:c r="O231" s="230"/>
      <x:c r="P231" s="230"/>
      <x:c r="Q231" s="230"/>
      <x:c r="R231" s="230"/>
      <x:c r="S231" s="230"/>
      <x:c r="T231" s="230"/>
      <x:c r="U231" s="230"/>
      <x:c r="V231" s="231"/>
      <x:c r="W231" s="229"/>
      <x:c r="X231" s="230"/>
      <x:c r="Y231" s="231"/>
      <x:c r="Z231" s="229"/>
      <x:c r="AA231" s="230"/>
      <x:c r="AB231" s="230"/>
      <x:c r="AC231" s="230"/>
      <x:c r="AD231" s="230"/>
      <x:c r="AE231" s="230"/>
      <x:c r="AF231" s="230"/>
      <x:c r="AG231" s="230"/>
      <x:c r="AH231" s="230"/>
      <x:c r="AI231" s="230"/>
      <x:c r="AJ231" s="231"/>
      <x:c r="AK231" s="229"/>
      <x:c r="AL231" s="232"/>
      <x:c r="AM231" s="98"/>
      <x:c r="AN231" s="229"/>
      <x:c r="AO231" s="230"/>
      <x:c r="AP231" s="232"/>
      <x:c r="AQ231" s="233"/>
      <x:c r="AR231" s="234"/>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0"/>
      <x:c r="H232" s="231"/>
      <x:c r="I232" s="229"/>
      <x:c r="J232" s="230"/>
      <x:c r="K232" s="231"/>
      <x:c r="L232" s="229"/>
      <x:c r="M232" s="230"/>
      <x:c r="N232" s="230"/>
      <x:c r="O232" s="230"/>
      <x:c r="P232" s="230"/>
      <x:c r="Q232" s="230"/>
      <x:c r="R232" s="230"/>
      <x:c r="S232" s="230"/>
      <x:c r="T232" s="230"/>
      <x:c r="U232" s="230"/>
      <x:c r="V232" s="231"/>
      <x:c r="W232" s="229"/>
      <x:c r="X232" s="230"/>
      <x:c r="Y232" s="231"/>
      <x:c r="Z232" s="229"/>
      <x:c r="AA232" s="230"/>
      <x:c r="AB232" s="230"/>
      <x:c r="AC232" s="230"/>
      <x:c r="AD232" s="230"/>
      <x:c r="AE232" s="230"/>
      <x:c r="AF232" s="230"/>
      <x:c r="AG232" s="230"/>
      <x:c r="AH232" s="230"/>
      <x:c r="AI232" s="230"/>
      <x:c r="AJ232" s="231"/>
      <x:c r="AK232" s="229"/>
      <x:c r="AL232" s="232"/>
      <x:c r="AM232" s="98"/>
      <x:c r="AN232" s="229"/>
      <x:c r="AO232" s="230"/>
      <x:c r="AP232" s="232"/>
      <x:c r="AQ232" s="233"/>
      <x:c r="AR232" s="234"/>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0"/>
      <x:c r="H233" s="231"/>
      <x:c r="I233" s="229"/>
      <x:c r="J233" s="230"/>
      <x:c r="K233" s="231"/>
      <x:c r="L233" s="229"/>
      <x:c r="M233" s="230"/>
      <x:c r="N233" s="230"/>
      <x:c r="O233" s="230"/>
      <x:c r="P233" s="230"/>
      <x:c r="Q233" s="230"/>
      <x:c r="R233" s="230"/>
      <x:c r="S233" s="230"/>
      <x:c r="T233" s="230"/>
      <x:c r="U233" s="230"/>
      <x:c r="V233" s="231"/>
      <x:c r="W233" s="229"/>
      <x:c r="X233" s="230"/>
      <x:c r="Y233" s="231"/>
      <x:c r="Z233" s="229"/>
      <x:c r="AA233" s="230"/>
      <x:c r="AB233" s="230"/>
      <x:c r="AC233" s="230"/>
      <x:c r="AD233" s="230"/>
      <x:c r="AE233" s="230"/>
      <x:c r="AF233" s="230"/>
      <x:c r="AG233" s="230"/>
      <x:c r="AH233" s="230"/>
      <x:c r="AI233" s="230"/>
      <x:c r="AJ233" s="231"/>
      <x:c r="AK233" s="229"/>
      <x:c r="AL233" s="232"/>
      <x:c r="AM233" s="98"/>
      <x:c r="AN233" s="229"/>
      <x:c r="AO233" s="230"/>
      <x:c r="AP233" s="232"/>
      <x:c r="AQ233" s="233"/>
      <x:c r="AR233" s="234"/>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0"/>
      <x:c r="H234" s="231"/>
      <x:c r="I234" s="229"/>
      <x:c r="J234" s="230"/>
      <x:c r="K234" s="231"/>
      <x:c r="L234" s="229"/>
      <x:c r="M234" s="230"/>
      <x:c r="N234" s="230"/>
      <x:c r="O234" s="230"/>
      <x:c r="P234" s="230"/>
      <x:c r="Q234" s="230"/>
      <x:c r="R234" s="230"/>
      <x:c r="S234" s="230"/>
      <x:c r="T234" s="230"/>
      <x:c r="U234" s="230"/>
      <x:c r="V234" s="231"/>
      <x:c r="W234" s="229"/>
      <x:c r="X234" s="230"/>
      <x:c r="Y234" s="231"/>
      <x:c r="Z234" s="229"/>
      <x:c r="AA234" s="230"/>
      <x:c r="AB234" s="230"/>
      <x:c r="AC234" s="230"/>
      <x:c r="AD234" s="230"/>
      <x:c r="AE234" s="230"/>
      <x:c r="AF234" s="230"/>
      <x:c r="AG234" s="230"/>
      <x:c r="AH234" s="230"/>
      <x:c r="AI234" s="230"/>
      <x:c r="AJ234" s="231"/>
      <x:c r="AK234" s="229"/>
      <x:c r="AL234" s="232"/>
      <x:c r="AM234" s="98"/>
      <x:c r="AN234" s="229"/>
      <x:c r="AO234" s="230"/>
      <x:c r="AP234" s="232"/>
      <x:c r="AQ234" s="233"/>
      <x:c r="AR234" s="234"/>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0"/>
      <x:c r="H235" s="231"/>
      <x:c r="I235" s="229"/>
      <x:c r="J235" s="230"/>
      <x:c r="K235" s="231"/>
      <x:c r="L235" s="229"/>
      <x:c r="M235" s="230"/>
      <x:c r="N235" s="230"/>
      <x:c r="O235" s="230"/>
      <x:c r="P235" s="230"/>
      <x:c r="Q235" s="230"/>
      <x:c r="R235" s="230"/>
      <x:c r="S235" s="230"/>
      <x:c r="T235" s="230"/>
      <x:c r="U235" s="230"/>
      <x:c r="V235" s="231"/>
      <x:c r="W235" s="229"/>
      <x:c r="X235" s="230"/>
      <x:c r="Y235" s="231"/>
      <x:c r="Z235" s="229"/>
      <x:c r="AA235" s="230"/>
      <x:c r="AB235" s="230"/>
      <x:c r="AC235" s="230"/>
      <x:c r="AD235" s="230"/>
      <x:c r="AE235" s="230"/>
      <x:c r="AF235" s="230"/>
      <x:c r="AG235" s="230"/>
      <x:c r="AH235" s="230"/>
      <x:c r="AI235" s="230"/>
      <x:c r="AJ235" s="231"/>
      <x:c r="AK235" s="229"/>
      <x:c r="AL235" s="232"/>
      <x:c r="AM235" s="98"/>
      <x:c r="AN235" s="229"/>
      <x:c r="AO235" s="230"/>
      <x:c r="AP235" s="232"/>
      <x:c r="AQ235" s="233"/>
      <x:c r="AR235" s="234"/>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0"/>
      <x:c r="H236" s="231"/>
      <x:c r="I236" s="229"/>
      <x:c r="J236" s="230"/>
      <x:c r="K236" s="231"/>
      <x:c r="L236" s="229"/>
      <x:c r="M236" s="230"/>
      <x:c r="N236" s="230"/>
      <x:c r="O236" s="230"/>
      <x:c r="P236" s="230"/>
      <x:c r="Q236" s="230"/>
      <x:c r="R236" s="230"/>
      <x:c r="S236" s="230"/>
      <x:c r="T236" s="230"/>
      <x:c r="U236" s="230"/>
      <x:c r="V236" s="231"/>
      <x:c r="W236" s="229"/>
      <x:c r="X236" s="230"/>
      <x:c r="Y236" s="231"/>
      <x:c r="Z236" s="229"/>
      <x:c r="AA236" s="230"/>
      <x:c r="AB236" s="230"/>
      <x:c r="AC236" s="230"/>
      <x:c r="AD236" s="230"/>
      <x:c r="AE236" s="230"/>
      <x:c r="AF236" s="230"/>
      <x:c r="AG236" s="230"/>
      <x:c r="AH236" s="230"/>
      <x:c r="AI236" s="230"/>
      <x:c r="AJ236" s="231"/>
      <x:c r="AK236" s="229"/>
      <x:c r="AL236" s="232"/>
      <x:c r="AM236" s="98"/>
      <x:c r="AN236" s="229"/>
      <x:c r="AO236" s="230"/>
      <x:c r="AP236" s="232"/>
      <x:c r="AQ236" s="233"/>
      <x:c r="AR236" s="234"/>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0"/>
      <x:c r="H237" s="231"/>
      <x:c r="I237" s="229"/>
      <x:c r="J237" s="230"/>
      <x:c r="K237" s="231"/>
      <x:c r="L237" s="229"/>
      <x:c r="M237" s="230"/>
      <x:c r="N237" s="230"/>
      <x:c r="O237" s="230"/>
      <x:c r="P237" s="230"/>
      <x:c r="Q237" s="230"/>
      <x:c r="R237" s="230"/>
      <x:c r="S237" s="230"/>
      <x:c r="T237" s="230"/>
      <x:c r="U237" s="230"/>
      <x:c r="V237" s="231"/>
      <x:c r="W237" s="229"/>
      <x:c r="X237" s="230"/>
      <x:c r="Y237" s="231"/>
      <x:c r="Z237" s="229"/>
      <x:c r="AA237" s="230"/>
      <x:c r="AB237" s="230"/>
      <x:c r="AC237" s="230"/>
      <x:c r="AD237" s="230"/>
      <x:c r="AE237" s="230"/>
      <x:c r="AF237" s="230"/>
      <x:c r="AG237" s="230"/>
      <x:c r="AH237" s="230"/>
      <x:c r="AI237" s="230"/>
      <x:c r="AJ237" s="231"/>
      <x:c r="AK237" s="229"/>
      <x:c r="AL237" s="232"/>
      <x:c r="AM237" s="98"/>
      <x:c r="AN237" s="229"/>
      <x:c r="AO237" s="230"/>
      <x:c r="AP237" s="232"/>
      <x:c r="AQ237" s="233"/>
      <x:c r="AR237" s="234"/>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0"/>
      <x:c r="H238" s="231"/>
      <x:c r="I238" s="229"/>
      <x:c r="J238" s="230"/>
      <x:c r="K238" s="231"/>
      <x:c r="L238" s="229"/>
      <x:c r="M238" s="230"/>
      <x:c r="N238" s="230"/>
      <x:c r="O238" s="230"/>
      <x:c r="P238" s="230"/>
      <x:c r="Q238" s="230"/>
      <x:c r="R238" s="230"/>
      <x:c r="S238" s="230"/>
      <x:c r="T238" s="230"/>
      <x:c r="U238" s="230"/>
      <x:c r="V238" s="231"/>
      <x:c r="W238" s="229"/>
      <x:c r="X238" s="230"/>
      <x:c r="Y238" s="231"/>
      <x:c r="Z238" s="229"/>
      <x:c r="AA238" s="230"/>
      <x:c r="AB238" s="230"/>
      <x:c r="AC238" s="230"/>
      <x:c r="AD238" s="230"/>
      <x:c r="AE238" s="230"/>
      <x:c r="AF238" s="230"/>
      <x:c r="AG238" s="230"/>
      <x:c r="AH238" s="230"/>
      <x:c r="AI238" s="230"/>
      <x:c r="AJ238" s="231"/>
      <x:c r="AK238" s="229"/>
      <x:c r="AL238" s="232"/>
      <x:c r="AM238" s="98"/>
      <x:c r="AN238" s="229"/>
      <x:c r="AO238" s="230"/>
      <x:c r="AP238" s="232"/>
      <x:c r="AQ238" s="233"/>
      <x:c r="AR238" s="234"/>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0"/>
      <x:c r="H239" s="231"/>
      <x:c r="I239" s="229"/>
      <x:c r="J239" s="230"/>
      <x:c r="K239" s="231"/>
      <x:c r="L239" s="229"/>
      <x:c r="M239" s="230"/>
      <x:c r="N239" s="230"/>
      <x:c r="O239" s="230"/>
      <x:c r="P239" s="230"/>
      <x:c r="Q239" s="230"/>
      <x:c r="R239" s="230"/>
      <x:c r="S239" s="230"/>
      <x:c r="T239" s="230"/>
      <x:c r="U239" s="230"/>
      <x:c r="V239" s="231"/>
      <x:c r="W239" s="229"/>
      <x:c r="X239" s="230"/>
      <x:c r="Y239" s="231"/>
      <x:c r="Z239" s="229"/>
      <x:c r="AA239" s="230"/>
      <x:c r="AB239" s="230"/>
      <x:c r="AC239" s="230"/>
      <x:c r="AD239" s="230"/>
      <x:c r="AE239" s="230"/>
      <x:c r="AF239" s="230"/>
      <x:c r="AG239" s="230"/>
      <x:c r="AH239" s="230"/>
      <x:c r="AI239" s="230"/>
      <x:c r="AJ239" s="231"/>
      <x:c r="AK239" s="229"/>
      <x:c r="AL239" s="232"/>
      <x:c r="AM239" s="98"/>
      <x:c r="AN239" s="229"/>
      <x:c r="AO239" s="230"/>
      <x:c r="AP239" s="232"/>
      <x:c r="AQ239" s="233"/>
      <x:c r="AR239" s="234"/>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0"/>
      <x:c r="H240" s="231"/>
      <x:c r="I240" s="229"/>
      <x:c r="J240" s="230"/>
      <x:c r="K240" s="231"/>
      <x:c r="L240" s="229"/>
      <x:c r="M240" s="230"/>
      <x:c r="N240" s="230"/>
      <x:c r="O240" s="230"/>
      <x:c r="P240" s="230"/>
      <x:c r="Q240" s="230"/>
      <x:c r="R240" s="230"/>
      <x:c r="S240" s="230"/>
      <x:c r="T240" s="230"/>
      <x:c r="U240" s="230"/>
      <x:c r="V240" s="231"/>
      <x:c r="W240" s="229"/>
      <x:c r="X240" s="230"/>
      <x:c r="Y240" s="231"/>
      <x:c r="Z240" s="229"/>
      <x:c r="AA240" s="230"/>
      <x:c r="AB240" s="230"/>
      <x:c r="AC240" s="230"/>
      <x:c r="AD240" s="230"/>
      <x:c r="AE240" s="230"/>
      <x:c r="AF240" s="230"/>
      <x:c r="AG240" s="230"/>
      <x:c r="AH240" s="230"/>
      <x:c r="AI240" s="230"/>
      <x:c r="AJ240" s="231"/>
      <x:c r="AK240" s="229"/>
      <x:c r="AL240" s="232"/>
      <x:c r="AM240" s="98"/>
      <x:c r="AN240" s="229"/>
      <x:c r="AO240" s="230"/>
      <x:c r="AP240" s="232"/>
      <x:c r="AQ240" s="233"/>
      <x:c r="AR240" s="234"/>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0"/>
      <x:c r="H241" s="231"/>
      <x:c r="I241" s="229"/>
      <x:c r="J241" s="230"/>
      <x:c r="K241" s="231"/>
      <x:c r="L241" s="229"/>
      <x:c r="M241" s="230"/>
      <x:c r="N241" s="230"/>
      <x:c r="O241" s="230"/>
      <x:c r="P241" s="230"/>
      <x:c r="Q241" s="230"/>
      <x:c r="R241" s="230"/>
      <x:c r="S241" s="230"/>
      <x:c r="T241" s="230"/>
      <x:c r="U241" s="230"/>
      <x:c r="V241" s="231"/>
      <x:c r="W241" s="229"/>
      <x:c r="X241" s="230"/>
      <x:c r="Y241" s="231"/>
      <x:c r="Z241" s="229"/>
      <x:c r="AA241" s="230"/>
      <x:c r="AB241" s="230"/>
      <x:c r="AC241" s="230"/>
      <x:c r="AD241" s="230"/>
      <x:c r="AE241" s="230"/>
      <x:c r="AF241" s="230"/>
      <x:c r="AG241" s="230"/>
      <x:c r="AH241" s="230"/>
      <x:c r="AI241" s="230"/>
      <x:c r="AJ241" s="231"/>
      <x:c r="AK241" s="229"/>
      <x:c r="AL241" s="232"/>
      <x:c r="AM241" s="98"/>
      <x:c r="AN241" s="229"/>
      <x:c r="AO241" s="230"/>
      <x:c r="AP241" s="232"/>
      <x:c r="AQ241" s="233"/>
      <x:c r="AR241" s="234"/>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0"/>
      <x:c r="H242" s="231"/>
      <x:c r="I242" s="229"/>
      <x:c r="J242" s="230"/>
      <x:c r="K242" s="231"/>
      <x:c r="L242" s="229"/>
      <x:c r="M242" s="230"/>
      <x:c r="N242" s="230"/>
      <x:c r="O242" s="230"/>
      <x:c r="P242" s="230"/>
      <x:c r="Q242" s="230"/>
      <x:c r="R242" s="230"/>
      <x:c r="S242" s="230"/>
      <x:c r="T242" s="230"/>
      <x:c r="U242" s="230"/>
      <x:c r="V242" s="231"/>
      <x:c r="W242" s="229"/>
      <x:c r="X242" s="230"/>
      <x:c r="Y242" s="231"/>
      <x:c r="Z242" s="229"/>
      <x:c r="AA242" s="230"/>
      <x:c r="AB242" s="230"/>
      <x:c r="AC242" s="230"/>
      <x:c r="AD242" s="230"/>
      <x:c r="AE242" s="230"/>
      <x:c r="AF242" s="230"/>
      <x:c r="AG242" s="230"/>
      <x:c r="AH242" s="230"/>
      <x:c r="AI242" s="230"/>
      <x:c r="AJ242" s="231"/>
      <x:c r="AK242" s="229"/>
      <x:c r="AL242" s="232"/>
      <x:c r="AM242" s="98"/>
      <x:c r="AN242" s="229"/>
      <x:c r="AO242" s="230"/>
      <x:c r="AP242" s="232"/>
      <x:c r="AQ242" s="233"/>
      <x:c r="AR242" s="234"/>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0"/>
      <x:c r="H243" s="231"/>
      <x:c r="I243" s="229"/>
      <x:c r="J243" s="230"/>
      <x:c r="K243" s="231"/>
      <x:c r="L243" s="229"/>
      <x:c r="M243" s="230"/>
      <x:c r="N243" s="230"/>
      <x:c r="O243" s="230"/>
      <x:c r="P243" s="230"/>
      <x:c r="Q243" s="230"/>
      <x:c r="R243" s="230"/>
      <x:c r="S243" s="230"/>
      <x:c r="T243" s="230"/>
      <x:c r="U243" s="230"/>
      <x:c r="V243" s="231"/>
      <x:c r="W243" s="229"/>
      <x:c r="X243" s="230"/>
      <x:c r="Y243" s="231"/>
      <x:c r="Z243" s="229"/>
      <x:c r="AA243" s="230"/>
      <x:c r="AB243" s="230"/>
      <x:c r="AC243" s="230"/>
      <x:c r="AD243" s="230"/>
      <x:c r="AE243" s="230"/>
      <x:c r="AF243" s="230"/>
      <x:c r="AG243" s="230"/>
      <x:c r="AH243" s="230"/>
      <x:c r="AI243" s="230"/>
      <x:c r="AJ243" s="231"/>
      <x:c r="AK243" s="229"/>
      <x:c r="AL243" s="232"/>
      <x:c r="AM243" s="98"/>
      <x:c r="AN243" s="229"/>
      <x:c r="AO243" s="230"/>
      <x:c r="AP243" s="232"/>
      <x:c r="AQ243" s="233"/>
      <x:c r="AR243" s="234"/>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0"/>
      <x:c r="H244" s="231"/>
      <x:c r="I244" s="229"/>
      <x:c r="J244" s="230"/>
      <x:c r="K244" s="231"/>
      <x:c r="L244" s="229"/>
      <x:c r="M244" s="230"/>
      <x:c r="N244" s="230"/>
      <x:c r="O244" s="230"/>
      <x:c r="P244" s="230"/>
      <x:c r="Q244" s="230"/>
      <x:c r="R244" s="230"/>
      <x:c r="S244" s="230"/>
      <x:c r="T244" s="230"/>
      <x:c r="U244" s="230"/>
      <x:c r="V244" s="231"/>
      <x:c r="W244" s="229"/>
      <x:c r="X244" s="230"/>
      <x:c r="Y244" s="231"/>
      <x:c r="Z244" s="229"/>
      <x:c r="AA244" s="230"/>
      <x:c r="AB244" s="230"/>
      <x:c r="AC244" s="230"/>
      <x:c r="AD244" s="230"/>
      <x:c r="AE244" s="230"/>
      <x:c r="AF244" s="230"/>
      <x:c r="AG244" s="230"/>
      <x:c r="AH244" s="230"/>
      <x:c r="AI244" s="230"/>
      <x:c r="AJ244" s="231"/>
      <x:c r="AK244" s="229"/>
      <x:c r="AL244" s="232"/>
      <x:c r="AM244" s="98"/>
      <x:c r="AN244" s="229"/>
      <x:c r="AO244" s="230"/>
      <x:c r="AP244" s="232"/>
      <x:c r="AQ244" s="233"/>
      <x:c r="AR244" s="234"/>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0"/>
      <x:c r="H245" s="231"/>
      <x:c r="I245" s="229"/>
      <x:c r="J245" s="230"/>
      <x:c r="K245" s="231"/>
      <x:c r="L245" s="229"/>
      <x:c r="M245" s="230"/>
      <x:c r="N245" s="230"/>
      <x:c r="O245" s="230"/>
      <x:c r="P245" s="230"/>
      <x:c r="Q245" s="230"/>
      <x:c r="R245" s="230"/>
      <x:c r="S245" s="230"/>
      <x:c r="T245" s="230"/>
      <x:c r="U245" s="230"/>
      <x:c r="V245" s="231"/>
      <x:c r="W245" s="229"/>
      <x:c r="X245" s="230"/>
      <x:c r="Y245" s="231"/>
      <x:c r="Z245" s="229"/>
      <x:c r="AA245" s="230"/>
      <x:c r="AB245" s="230"/>
      <x:c r="AC245" s="230"/>
      <x:c r="AD245" s="230"/>
      <x:c r="AE245" s="230"/>
      <x:c r="AF245" s="230"/>
      <x:c r="AG245" s="230"/>
      <x:c r="AH245" s="230"/>
      <x:c r="AI245" s="230"/>
      <x:c r="AJ245" s="231"/>
      <x:c r="AK245" s="229"/>
      <x:c r="AL245" s="232"/>
      <x:c r="AM245" s="98"/>
      <x:c r="AN245" s="229"/>
      <x:c r="AO245" s="230"/>
      <x:c r="AP245" s="232"/>
      <x:c r="AQ245" s="233"/>
      <x:c r="AR245" s="234"/>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0"/>
      <x:c r="H246" s="231"/>
      <x:c r="I246" s="229"/>
      <x:c r="J246" s="230"/>
      <x:c r="K246" s="231"/>
      <x:c r="L246" s="229"/>
      <x:c r="M246" s="230"/>
      <x:c r="N246" s="230"/>
      <x:c r="O246" s="230"/>
      <x:c r="P246" s="230"/>
      <x:c r="Q246" s="230"/>
      <x:c r="R246" s="230"/>
      <x:c r="S246" s="230"/>
      <x:c r="T246" s="230"/>
      <x:c r="U246" s="230"/>
      <x:c r="V246" s="231"/>
      <x:c r="W246" s="229"/>
      <x:c r="X246" s="230"/>
      <x:c r="Y246" s="231"/>
      <x:c r="Z246" s="229"/>
      <x:c r="AA246" s="230"/>
      <x:c r="AB246" s="230"/>
      <x:c r="AC246" s="230"/>
      <x:c r="AD246" s="230"/>
      <x:c r="AE246" s="230"/>
      <x:c r="AF246" s="230"/>
      <x:c r="AG246" s="230"/>
      <x:c r="AH246" s="230"/>
      <x:c r="AI246" s="230"/>
      <x:c r="AJ246" s="231"/>
      <x:c r="AK246" s="229"/>
      <x:c r="AL246" s="232"/>
      <x:c r="AM246" s="98"/>
      <x:c r="AN246" s="229"/>
      <x:c r="AO246" s="230"/>
      <x:c r="AP246" s="232"/>
      <x:c r="AQ246" s="233"/>
      <x:c r="AR246" s="234"/>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0"/>
      <x:c r="H247" s="231"/>
      <x:c r="I247" s="229"/>
      <x:c r="J247" s="230"/>
      <x:c r="K247" s="231"/>
      <x:c r="L247" s="229"/>
      <x:c r="M247" s="230"/>
      <x:c r="N247" s="230"/>
      <x:c r="O247" s="230"/>
      <x:c r="P247" s="230"/>
      <x:c r="Q247" s="230"/>
      <x:c r="R247" s="230"/>
      <x:c r="S247" s="230"/>
      <x:c r="T247" s="230"/>
      <x:c r="U247" s="230"/>
      <x:c r="V247" s="231"/>
      <x:c r="W247" s="229"/>
      <x:c r="X247" s="230"/>
      <x:c r="Y247" s="231"/>
      <x:c r="Z247" s="229"/>
      <x:c r="AA247" s="230"/>
      <x:c r="AB247" s="230"/>
      <x:c r="AC247" s="230"/>
      <x:c r="AD247" s="230"/>
      <x:c r="AE247" s="230"/>
      <x:c r="AF247" s="230"/>
      <x:c r="AG247" s="230"/>
      <x:c r="AH247" s="230"/>
      <x:c r="AI247" s="230"/>
      <x:c r="AJ247" s="231"/>
      <x:c r="AK247" s="229"/>
      <x:c r="AL247" s="232"/>
      <x:c r="AM247" s="98"/>
      <x:c r="AN247" s="229"/>
      <x:c r="AO247" s="230"/>
      <x:c r="AP247" s="232"/>
      <x:c r="AQ247" s="233"/>
      <x:c r="AR247" s="234"/>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0"/>
      <x:c r="H248" s="231"/>
      <x:c r="I248" s="229"/>
      <x:c r="J248" s="230"/>
      <x:c r="K248" s="231"/>
      <x:c r="L248" s="229"/>
      <x:c r="M248" s="230"/>
      <x:c r="N248" s="230"/>
      <x:c r="O248" s="230"/>
      <x:c r="P248" s="230"/>
      <x:c r="Q248" s="230"/>
      <x:c r="R248" s="230"/>
      <x:c r="S248" s="230"/>
      <x:c r="T248" s="230"/>
      <x:c r="U248" s="230"/>
      <x:c r="V248" s="231"/>
      <x:c r="W248" s="229"/>
      <x:c r="X248" s="230"/>
      <x:c r="Y248" s="231"/>
      <x:c r="Z248" s="229"/>
      <x:c r="AA248" s="230"/>
      <x:c r="AB248" s="230"/>
      <x:c r="AC248" s="230"/>
      <x:c r="AD248" s="230"/>
      <x:c r="AE248" s="230"/>
      <x:c r="AF248" s="230"/>
      <x:c r="AG248" s="230"/>
      <x:c r="AH248" s="230"/>
      <x:c r="AI248" s="230"/>
      <x:c r="AJ248" s="231"/>
      <x:c r="AK248" s="229"/>
      <x:c r="AL248" s="232"/>
      <x:c r="AM248" s="98"/>
      <x:c r="AN248" s="229"/>
      <x:c r="AO248" s="230"/>
      <x:c r="AP248" s="232"/>
      <x:c r="AQ248" s="233"/>
      <x:c r="AR248" s="234"/>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0"/>
      <x:c r="H249" s="231"/>
      <x:c r="I249" s="229"/>
      <x:c r="J249" s="230"/>
      <x:c r="K249" s="231"/>
      <x:c r="L249" s="229"/>
      <x:c r="M249" s="230"/>
      <x:c r="N249" s="230"/>
      <x:c r="O249" s="230"/>
      <x:c r="P249" s="230"/>
      <x:c r="Q249" s="230"/>
      <x:c r="R249" s="230"/>
      <x:c r="S249" s="230"/>
      <x:c r="T249" s="230"/>
      <x:c r="U249" s="230"/>
      <x:c r="V249" s="231"/>
      <x:c r="W249" s="229"/>
      <x:c r="X249" s="230"/>
      <x:c r="Y249" s="231"/>
      <x:c r="Z249" s="229"/>
      <x:c r="AA249" s="230"/>
      <x:c r="AB249" s="230"/>
      <x:c r="AC249" s="230"/>
      <x:c r="AD249" s="230"/>
      <x:c r="AE249" s="230"/>
      <x:c r="AF249" s="230"/>
      <x:c r="AG249" s="230"/>
      <x:c r="AH249" s="230"/>
      <x:c r="AI249" s="230"/>
      <x:c r="AJ249" s="231"/>
      <x:c r="AK249" s="229"/>
      <x:c r="AL249" s="232"/>
      <x:c r="AM249" s="98"/>
      <x:c r="AN249" s="229"/>
      <x:c r="AO249" s="230"/>
      <x:c r="AP249" s="232"/>
      <x:c r="AQ249" s="233"/>
      <x:c r="AR249" s="234"/>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0"/>
      <x:c r="H250" s="231"/>
      <x:c r="I250" s="229"/>
      <x:c r="J250" s="230"/>
      <x:c r="K250" s="231"/>
      <x:c r="L250" s="229"/>
      <x:c r="M250" s="230"/>
      <x:c r="N250" s="230"/>
      <x:c r="O250" s="230"/>
      <x:c r="P250" s="230"/>
      <x:c r="Q250" s="230"/>
      <x:c r="R250" s="230"/>
      <x:c r="S250" s="230"/>
      <x:c r="T250" s="230"/>
      <x:c r="U250" s="230"/>
      <x:c r="V250" s="231"/>
      <x:c r="W250" s="229"/>
      <x:c r="X250" s="230"/>
      <x:c r="Y250" s="231"/>
      <x:c r="Z250" s="229"/>
      <x:c r="AA250" s="230"/>
      <x:c r="AB250" s="230"/>
      <x:c r="AC250" s="230"/>
      <x:c r="AD250" s="230"/>
      <x:c r="AE250" s="230"/>
      <x:c r="AF250" s="230"/>
      <x:c r="AG250" s="230"/>
      <x:c r="AH250" s="230"/>
      <x:c r="AI250" s="230"/>
      <x:c r="AJ250" s="231"/>
      <x:c r="AK250" s="229"/>
      <x:c r="AL250" s="232"/>
      <x:c r="AM250" s="98"/>
      <x:c r="AN250" s="229"/>
      <x:c r="AO250" s="230"/>
      <x:c r="AP250" s="232"/>
      <x:c r="AQ250" s="233"/>
      <x:c r="AR250" s="234"/>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0"/>
      <x:c r="H251" s="231"/>
      <x:c r="I251" s="229"/>
      <x:c r="J251" s="230"/>
      <x:c r="K251" s="231"/>
      <x:c r="L251" s="229"/>
      <x:c r="M251" s="230"/>
      <x:c r="N251" s="230"/>
      <x:c r="O251" s="230"/>
      <x:c r="P251" s="230"/>
      <x:c r="Q251" s="230"/>
      <x:c r="R251" s="230"/>
      <x:c r="S251" s="230"/>
      <x:c r="T251" s="230"/>
      <x:c r="U251" s="230"/>
      <x:c r="V251" s="231"/>
      <x:c r="W251" s="229"/>
      <x:c r="X251" s="230"/>
      <x:c r="Y251" s="231"/>
      <x:c r="Z251" s="229"/>
      <x:c r="AA251" s="230"/>
      <x:c r="AB251" s="230"/>
      <x:c r="AC251" s="230"/>
      <x:c r="AD251" s="230"/>
      <x:c r="AE251" s="230"/>
      <x:c r="AF251" s="230"/>
      <x:c r="AG251" s="230"/>
      <x:c r="AH251" s="230"/>
      <x:c r="AI251" s="230"/>
      <x:c r="AJ251" s="231"/>
      <x:c r="AK251" s="229"/>
      <x:c r="AL251" s="232"/>
      <x:c r="AM251" s="98"/>
      <x:c r="AN251" s="229"/>
      <x:c r="AO251" s="230"/>
      <x:c r="AP251" s="232"/>
      <x:c r="AQ251" s="233"/>
      <x:c r="AR251" s="234"/>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0"/>
      <x:c r="H252" s="231"/>
      <x:c r="I252" s="229"/>
      <x:c r="J252" s="230"/>
      <x:c r="K252" s="231"/>
      <x:c r="L252" s="229"/>
      <x:c r="M252" s="230"/>
      <x:c r="N252" s="230"/>
      <x:c r="O252" s="230"/>
      <x:c r="P252" s="230"/>
      <x:c r="Q252" s="230"/>
      <x:c r="R252" s="230"/>
      <x:c r="S252" s="230"/>
      <x:c r="T252" s="230"/>
      <x:c r="U252" s="230"/>
      <x:c r="V252" s="231"/>
      <x:c r="W252" s="229"/>
      <x:c r="X252" s="230"/>
      <x:c r="Y252" s="231"/>
      <x:c r="Z252" s="229"/>
      <x:c r="AA252" s="230"/>
      <x:c r="AB252" s="230"/>
      <x:c r="AC252" s="230"/>
      <x:c r="AD252" s="230"/>
      <x:c r="AE252" s="230"/>
      <x:c r="AF252" s="230"/>
      <x:c r="AG252" s="230"/>
      <x:c r="AH252" s="230"/>
      <x:c r="AI252" s="230"/>
      <x:c r="AJ252" s="231"/>
      <x:c r="AK252" s="229"/>
      <x:c r="AL252" s="232"/>
      <x:c r="AM252" s="98"/>
      <x:c r="AN252" s="229"/>
      <x:c r="AO252" s="230"/>
      <x:c r="AP252" s="232"/>
      <x:c r="AQ252" s="233"/>
      <x:c r="AR252" s="234"/>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0"/>
      <x:c r="H253" s="231"/>
      <x:c r="I253" s="229"/>
      <x:c r="J253" s="230"/>
      <x:c r="K253" s="231"/>
      <x:c r="L253" s="229"/>
      <x:c r="M253" s="230"/>
      <x:c r="N253" s="230"/>
      <x:c r="O253" s="230"/>
      <x:c r="P253" s="230"/>
      <x:c r="Q253" s="230"/>
      <x:c r="R253" s="230"/>
      <x:c r="S253" s="230"/>
      <x:c r="T253" s="230"/>
      <x:c r="U253" s="230"/>
      <x:c r="V253" s="231"/>
      <x:c r="W253" s="229"/>
      <x:c r="X253" s="230"/>
      <x:c r="Y253" s="231"/>
      <x:c r="Z253" s="229"/>
      <x:c r="AA253" s="230"/>
      <x:c r="AB253" s="230"/>
      <x:c r="AC253" s="230"/>
      <x:c r="AD253" s="230"/>
      <x:c r="AE253" s="230"/>
      <x:c r="AF253" s="230"/>
      <x:c r="AG253" s="230"/>
      <x:c r="AH253" s="230"/>
      <x:c r="AI253" s="230"/>
      <x:c r="AJ253" s="231"/>
      <x:c r="AK253" s="229"/>
      <x:c r="AL253" s="232"/>
      <x:c r="AM253" s="98"/>
      <x:c r="AN253" s="229"/>
      <x:c r="AO253" s="230"/>
      <x:c r="AP253" s="232"/>
      <x:c r="AQ253" s="233"/>
      <x:c r="AR253" s="234"/>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0"/>
      <x:c r="H254" s="231"/>
      <x:c r="I254" s="229"/>
      <x:c r="J254" s="230"/>
      <x:c r="K254" s="231"/>
      <x:c r="L254" s="229"/>
      <x:c r="M254" s="230"/>
      <x:c r="N254" s="230"/>
      <x:c r="O254" s="230"/>
      <x:c r="P254" s="230"/>
      <x:c r="Q254" s="230"/>
      <x:c r="R254" s="230"/>
      <x:c r="S254" s="230"/>
      <x:c r="T254" s="230"/>
      <x:c r="U254" s="230"/>
      <x:c r="V254" s="231"/>
      <x:c r="W254" s="229"/>
      <x:c r="X254" s="230"/>
      <x:c r="Y254" s="231"/>
      <x:c r="Z254" s="229"/>
      <x:c r="AA254" s="230"/>
      <x:c r="AB254" s="230"/>
      <x:c r="AC254" s="230"/>
      <x:c r="AD254" s="230"/>
      <x:c r="AE254" s="230"/>
      <x:c r="AF254" s="230"/>
      <x:c r="AG254" s="230"/>
      <x:c r="AH254" s="230"/>
      <x:c r="AI254" s="230"/>
      <x:c r="AJ254" s="231"/>
      <x:c r="AK254" s="229"/>
      <x:c r="AL254" s="232"/>
      <x:c r="AM254" s="98"/>
      <x:c r="AN254" s="229"/>
      <x:c r="AO254" s="230"/>
      <x:c r="AP254" s="232"/>
      <x:c r="AQ254" s="233"/>
      <x:c r="AR254" s="234"/>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0"/>
      <x:c r="H255" s="231"/>
      <x:c r="I255" s="229"/>
      <x:c r="J255" s="230"/>
      <x:c r="K255" s="231"/>
      <x:c r="L255" s="229"/>
      <x:c r="M255" s="230"/>
      <x:c r="N255" s="230"/>
      <x:c r="O255" s="230"/>
      <x:c r="P255" s="230"/>
      <x:c r="Q255" s="230"/>
      <x:c r="R255" s="230"/>
      <x:c r="S255" s="230"/>
      <x:c r="T255" s="230"/>
      <x:c r="U255" s="230"/>
      <x:c r="V255" s="231"/>
      <x:c r="W255" s="229"/>
      <x:c r="X255" s="230"/>
      <x:c r="Y255" s="231"/>
      <x:c r="Z255" s="229"/>
      <x:c r="AA255" s="230"/>
      <x:c r="AB255" s="230"/>
      <x:c r="AC255" s="230"/>
      <x:c r="AD255" s="230"/>
      <x:c r="AE255" s="230"/>
      <x:c r="AF255" s="230"/>
      <x:c r="AG255" s="230"/>
      <x:c r="AH255" s="230"/>
      <x:c r="AI255" s="230"/>
      <x:c r="AJ255" s="231"/>
      <x:c r="AK255" s="229"/>
      <x:c r="AL255" s="232"/>
      <x:c r="AM255" s="98"/>
      <x:c r="AN255" s="229"/>
      <x:c r="AO255" s="230"/>
      <x:c r="AP255" s="232"/>
      <x:c r="AQ255" s="233"/>
      <x:c r="AR255" s="234"/>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0"/>
      <x:c r="H256" s="231"/>
      <x:c r="I256" s="229"/>
      <x:c r="J256" s="230"/>
      <x:c r="K256" s="231"/>
      <x:c r="L256" s="229"/>
      <x:c r="M256" s="230"/>
      <x:c r="N256" s="230"/>
      <x:c r="O256" s="230"/>
      <x:c r="P256" s="230"/>
      <x:c r="Q256" s="230"/>
      <x:c r="R256" s="230"/>
      <x:c r="S256" s="230"/>
      <x:c r="T256" s="230"/>
      <x:c r="U256" s="230"/>
      <x:c r="V256" s="231"/>
      <x:c r="W256" s="229"/>
      <x:c r="X256" s="230"/>
      <x:c r="Y256" s="231"/>
      <x:c r="Z256" s="229"/>
      <x:c r="AA256" s="230"/>
      <x:c r="AB256" s="230"/>
      <x:c r="AC256" s="230"/>
      <x:c r="AD256" s="230"/>
      <x:c r="AE256" s="230"/>
      <x:c r="AF256" s="230"/>
      <x:c r="AG256" s="230"/>
      <x:c r="AH256" s="230"/>
      <x:c r="AI256" s="230"/>
      <x:c r="AJ256" s="231"/>
      <x:c r="AK256" s="229"/>
      <x:c r="AL256" s="232"/>
      <x:c r="AM256" s="98"/>
      <x:c r="AN256" s="229"/>
      <x:c r="AO256" s="230"/>
      <x:c r="AP256" s="232"/>
      <x:c r="AQ256" s="233"/>
      <x:c r="AR256" s="234"/>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0"/>
      <x:c r="H257" s="231"/>
      <x:c r="I257" s="229"/>
      <x:c r="J257" s="230"/>
      <x:c r="K257" s="231"/>
      <x:c r="L257" s="229"/>
      <x:c r="M257" s="230"/>
      <x:c r="N257" s="230"/>
      <x:c r="O257" s="230"/>
      <x:c r="P257" s="230"/>
      <x:c r="Q257" s="230"/>
      <x:c r="R257" s="230"/>
      <x:c r="S257" s="230"/>
      <x:c r="T257" s="230"/>
      <x:c r="U257" s="230"/>
      <x:c r="V257" s="231"/>
      <x:c r="W257" s="229"/>
      <x:c r="X257" s="230"/>
      <x:c r="Y257" s="231"/>
      <x:c r="Z257" s="229"/>
      <x:c r="AA257" s="230"/>
      <x:c r="AB257" s="230"/>
      <x:c r="AC257" s="230"/>
      <x:c r="AD257" s="230"/>
      <x:c r="AE257" s="230"/>
      <x:c r="AF257" s="230"/>
      <x:c r="AG257" s="230"/>
      <x:c r="AH257" s="230"/>
      <x:c r="AI257" s="230"/>
      <x:c r="AJ257" s="231"/>
      <x:c r="AK257" s="229"/>
      <x:c r="AL257" s="232"/>
      <x:c r="AM257" s="98"/>
      <x:c r="AN257" s="229"/>
      <x:c r="AO257" s="230"/>
      <x:c r="AP257" s="232"/>
      <x:c r="AQ257" s="233"/>
      <x:c r="AR257" s="234"/>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0"/>
      <x:c r="H258" s="231"/>
      <x:c r="I258" s="229"/>
      <x:c r="J258" s="230"/>
      <x:c r="K258" s="231"/>
      <x:c r="L258" s="229"/>
      <x:c r="M258" s="230"/>
      <x:c r="N258" s="230"/>
      <x:c r="O258" s="230"/>
      <x:c r="P258" s="230"/>
      <x:c r="Q258" s="230"/>
      <x:c r="R258" s="230"/>
      <x:c r="S258" s="230"/>
      <x:c r="T258" s="230"/>
      <x:c r="U258" s="230"/>
      <x:c r="V258" s="231"/>
      <x:c r="W258" s="229"/>
      <x:c r="X258" s="230"/>
      <x:c r="Y258" s="231"/>
      <x:c r="Z258" s="229"/>
      <x:c r="AA258" s="230"/>
      <x:c r="AB258" s="230"/>
      <x:c r="AC258" s="230"/>
      <x:c r="AD258" s="230"/>
      <x:c r="AE258" s="230"/>
      <x:c r="AF258" s="230"/>
      <x:c r="AG258" s="230"/>
      <x:c r="AH258" s="230"/>
      <x:c r="AI258" s="230"/>
      <x:c r="AJ258" s="231"/>
      <x:c r="AK258" s="229"/>
      <x:c r="AL258" s="232"/>
      <x:c r="AM258" s="98"/>
      <x:c r="AN258" s="229"/>
      <x:c r="AO258" s="230"/>
      <x:c r="AP258" s="232"/>
      <x:c r="AQ258" s="233"/>
      <x:c r="AR258" s="234"/>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0"/>
      <x:c r="H259" s="231"/>
      <x:c r="I259" s="229"/>
      <x:c r="J259" s="230"/>
      <x:c r="K259" s="231"/>
      <x:c r="L259" s="229"/>
      <x:c r="M259" s="230"/>
      <x:c r="N259" s="230"/>
      <x:c r="O259" s="230"/>
      <x:c r="P259" s="230"/>
      <x:c r="Q259" s="230"/>
      <x:c r="R259" s="230"/>
      <x:c r="S259" s="230"/>
      <x:c r="T259" s="230"/>
      <x:c r="U259" s="230"/>
      <x:c r="V259" s="231"/>
      <x:c r="W259" s="229"/>
      <x:c r="X259" s="230"/>
      <x:c r="Y259" s="231"/>
      <x:c r="Z259" s="229"/>
      <x:c r="AA259" s="230"/>
      <x:c r="AB259" s="230"/>
      <x:c r="AC259" s="230"/>
      <x:c r="AD259" s="230"/>
      <x:c r="AE259" s="230"/>
      <x:c r="AF259" s="230"/>
      <x:c r="AG259" s="230"/>
      <x:c r="AH259" s="230"/>
      <x:c r="AI259" s="230"/>
      <x:c r="AJ259" s="231"/>
      <x:c r="AK259" s="229"/>
      <x:c r="AL259" s="232"/>
      <x:c r="AM259" s="98"/>
      <x:c r="AN259" s="229"/>
      <x:c r="AO259" s="230"/>
      <x:c r="AP259" s="232"/>
      <x:c r="AQ259" s="233"/>
      <x:c r="AR259" s="234"/>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0"/>
      <x:c r="H260" s="231"/>
      <x:c r="I260" s="229"/>
      <x:c r="J260" s="230"/>
      <x:c r="K260" s="231"/>
      <x:c r="L260" s="229"/>
      <x:c r="M260" s="230"/>
      <x:c r="N260" s="230"/>
      <x:c r="O260" s="230"/>
      <x:c r="P260" s="230"/>
      <x:c r="Q260" s="230"/>
      <x:c r="R260" s="230"/>
      <x:c r="S260" s="230"/>
      <x:c r="T260" s="230"/>
      <x:c r="U260" s="230"/>
      <x:c r="V260" s="231"/>
      <x:c r="W260" s="229"/>
      <x:c r="X260" s="230"/>
      <x:c r="Y260" s="231"/>
      <x:c r="Z260" s="229"/>
      <x:c r="AA260" s="230"/>
      <x:c r="AB260" s="230"/>
      <x:c r="AC260" s="230"/>
      <x:c r="AD260" s="230"/>
      <x:c r="AE260" s="230"/>
      <x:c r="AF260" s="230"/>
      <x:c r="AG260" s="230"/>
      <x:c r="AH260" s="230"/>
      <x:c r="AI260" s="230"/>
      <x:c r="AJ260" s="231"/>
      <x:c r="AK260" s="229"/>
      <x:c r="AL260" s="232"/>
      <x:c r="AM260" s="98"/>
      <x:c r="AN260" s="229"/>
      <x:c r="AO260" s="230"/>
      <x:c r="AP260" s="232"/>
      <x:c r="AQ260" s="233"/>
      <x:c r="AR260" s="234"/>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0"/>
      <x:c r="H261" s="231"/>
      <x:c r="I261" s="229"/>
      <x:c r="J261" s="230"/>
      <x:c r="K261" s="231"/>
      <x:c r="L261" s="229"/>
      <x:c r="M261" s="230"/>
      <x:c r="N261" s="230"/>
      <x:c r="O261" s="230"/>
      <x:c r="P261" s="230"/>
      <x:c r="Q261" s="230"/>
      <x:c r="R261" s="230"/>
      <x:c r="S261" s="230"/>
      <x:c r="T261" s="230"/>
      <x:c r="U261" s="230"/>
      <x:c r="V261" s="231"/>
      <x:c r="W261" s="229"/>
      <x:c r="X261" s="230"/>
      <x:c r="Y261" s="231"/>
      <x:c r="Z261" s="229"/>
      <x:c r="AA261" s="230"/>
      <x:c r="AB261" s="230"/>
      <x:c r="AC261" s="230"/>
      <x:c r="AD261" s="230"/>
      <x:c r="AE261" s="230"/>
      <x:c r="AF261" s="230"/>
      <x:c r="AG261" s="230"/>
      <x:c r="AH261" s="230"/>
      <x:c r="AI261" s="230"/>
      <x:c r="AJ261" s="231"/>
      <x:c r="AK261" s="229"/>
      <x:c r="AL261" s="232"/>
      <x:c r="AM261" s="98"/>
      <x:c r="AN261" s="229"/>
      <x:c r="AO261" s="230"/>
      <x:c r="AP261" s="232"/>
      <x:c r="AQ261" s="233"/>
      <x:c r="AR261" s="234"/>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0"/>
      <x:c r="H262" s="231"/>
      <x:c r="I262" s="229"/>
      <x:c r="J262" s="230"/>
      <x:c r="K262" s="231"/>
      <x:c r="L262" s="229"/>
      <x:c r="M262" s="230"/>
      <x:c r="N262" s="230"/>
      <x:c r="O262" s="230"/>
      <x:c r="P262" s="230"/>
      <x:c r="Q262" s="230"/>
      <x:c r="R262" s="230"/>
      <x:c r="S262" s="230"/>
      <x:c r="T262" s="230"/>
      <x:c r="U262" s="230"/>
      <x:c r="V262" s="231"/>
      <x:c r="W262" s="229"/>
      <x:c r="X262" s="230"/>
      <x:c r="Y262" s="231"/>
      <x:c r="Z262" s="229"/>
      <x:c r="AA262" s="230"/>
      <x:c r="AB262" s="230"/>
      <x:c r="AC262" s="230"/>
      <x:c r="AD262" s="230"/>
      <x:c r="AE262" s="230"/>
      <x:c r="AF262" s="230"/>
      <x:c r="AG262" s="230"/>
      <x:c r="AH262" s="230"/>
      <x:c r="AI262" s="230"/>
      <x:c r="AJ262" s="231"/>
      <x:c r="AK262" s="229"/>
      <x:c r="AL262" s="232"/>
      <x:c r="AM262" s="98"/>
      <x:c r="AN262" s="229"/>
      <x:c r="AO262" s="230"/>
      <x:c r="AP262" s="232"/>
      <x:c r="AQ262" s="233"/>
      <x:c r="AR262" s="234"/>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0"/>
      <x:c r="H263" s="231"/>
      <x:c r="I263" s="229"/>
      <x:c r="J263" s="230"/>
      <x:c r="K263" s="231"/>
      <x:c r="L263" s="229"/>
      <x:c r="M263" s="230"/>
      <x:c r="N263" s="230"/>
      <x:c r="O263" s="230"/>
      <x:c r="P263" s="230"/>
      <x:c r="Q263" s="230"/>
      <x:c r="R263" s="230"/>
      <x:c r="S263" s="230"/>
      <x:c r="T263" s="230"/>
      <x:c r="U263" s="230"/>
      <x:c r="V263" s="231"/>
      <x:c r="W263" s="229"/>
      <x:c r="X263" s="230"/>
      <x:c r="Y263" s="231"/>
      <x:c r="Z263" s="229"/>
      <x:c r="AA263" s="230"/>
      <x:c r="AB263" s="230"/>
      <x:c r="AC263" s="230"/>
      <x:c r="AD263" s="230"/>
      <x:c r="AE263" s="230"/>
      <x:c r="AF263" s="230"/>
      <x:c r="AG263" s="230"/>
      <x:c r="AH263" s="230"/>
      <x:c r="AI263" s="230"/>
      <x:c r="AJ263" s="231"/>
      <x:c r="AK263" s="229"/>
      <x:c r="AL263" s="232"/>
      <x:c r="AM263" s="98"/>
      <x:c r="AN263" s="229"/>
      <x:c r="AO263" s="230"/>
      <x:c r="AP263" s="232"/>
      <x:c r="AQ263" s="233"/>
      <x:c r="AR263" s="234"/>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0"/>
      <x:c r="H264" s="231"/>
      <x:c r="I264" s="229"/>
      <x:c r="J264" s="230"/>
      <x:c r="K264" s="231"/>
      <x:c r="L264" s="229"/>
      <x:c r="M264" s="230"/>
      <x:c r="N264" s="230"/>
      <x:c r="O264" s="230"/>
      <x:c r="P264" s="230"/>
      <x:c r="Q264" s="230"/>
      <x:c r="R264" s="230"/>
      <x:c r="S264" s="230"/>
      <x:c r="T264" s="230"/>
      <x:c r="U264" s="230"/>
      <x:c r="V264" s="231"/>
      <x:c r="W264" s="229"/>
      <x:c r="X264" s="230"/>
      <x:c r="Y264" s="231"/>
      <x:c r="Z264" s="229"/>
      <x:c r="AA264" s="230"/>
      <x:c r="AB264" s="230"/>
      <x:c r="AC264" s="230"/>
      <x:c r="AD264" s="230"/>
      <x:c r="AE264" s="230"/>
      <x:c r="AF264" s="230"/>
      <x:c r="AG264" s="230"/>
      <x:c r="AH264" s="230"/>
      <x:c r="AI264" s="230"/>
      <x:c r="AJ264" s="231"/>
      <x:c r="AK264" s="229"/>
      <x:c r="AL264" s="232"/>
      <x:c r="AM264" s="98"/>
      <x:c r="AN264" s="229"/>
      <x:c r="AO264" s="230"/>
      <x:c r="AP264" s="232"/>
      <x:c r="AQ264" s="233"/>
      <x:c r="AR264" s="234"/>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0"/>
      <x:c r="H265" s="231"/>
      <x:c r="I265" s="229"/>
      <x:c r="J265" s="230"/>
      <x:c r="K265" s="231"/>
      <x:c r="L265" s="229"/>
      <x:c r="M265" s="230"/>
      <x:c r="N265" s="230"/>
      <x:c r="O265" s="230"/>
      <x:c r="P265" s="230"/>
      <x:c r="Q265" s="230"/>
      <x:c r="R265" s="230"/>
      <x:c r="S265" s="230"/>
      <x:c r="T265" s="230"/>
      <x:c r="U265" s="230"/>
      <x:c r="V265" s="231"/>
      <x:c r="W265" s="229"/>
      <x:c r="X265" s="230"/>
      <x:c r="Y265" s="231"/>
      <x:c r="Z265" s="229"/>
      <x:c r="AA265" s="230"/>
      <x:c r="AB265" s="230"/>
      <x:c r="AC265" s="230"/>
      <x:c r="AD265" s="230"/>
      <x:c r="AE265" s="230"/>
      <x:c r="AF265" s="230"/>
      <x:c r="AG265" s="230"/>
      <x:c r="AH265" s="230"/>
      <x:c r="AI265" s="230"/>
      <x:c r="AJ265" s="231"/>
      <x:c r="AK265" s="229"/>
      <x:c r="AL265" s="232"/>
      <x:c r="AM265" s="98"/>
      <x:c r="AN265" s="229"/>
      <x:c r="AO265" s="230"/>
      <x:c r="AP265" s="232"/>
      <x:c r="AQ265" s="233"/>
      <x:c r="AR265" s="234"/>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0"/>
      <x:c r="H266" s="231"/>
      <x:c r="I266" s="229"/>
      <x:c r="J266" s="230"/>
      <x:c r="K266" s="231"/>
      <x:c r="L266" s="229"/>
      <x:c r="M266" s="230"/>
      <x:c r="N266" s="230"/>
      <x:c r="O266" s="230"/>
      <x:c r="P266" s="230"/>
      <x:c r="Q266" s="230"/>
      <x:c r="R266" s="230"/>
      <x:c r="S266" s="230"/>
      <x:c r="T266" s="230"/>
      <x:c r="U266" s="230"/>
      <x:c r="V266" s="231"/>
      <x:c r="W266" s="229"/>
      <x:c r="X266" s="230"/>
      <x:c r="Y266" s="231"/>
      <x:c r="Z266" s="229"/>
      <x:c r="AA266" s="230"/>
      <x:c r="AB266" s="230"/>
      <x:c r="AC266" s="230"/>
      <x:c r="AD266" s="230"/>
      <x:c r="AE266" s="230"/>
      <x:c r="AF266" s="230"/>
      <x:c r="AG266" s="230"/>
      <x:c r="AH266" s="230"/>
      <x:c r="AI266" s="230"/>
      <x:c r="AJ266" s="231"/>
      <x:c r="AK266" s="229"/>
      <x:c r="AL266" s="232"/>
      <x:c r="AM266" s="98"/>
      <x:c r="AN266" s="229"/>
      <x:c r="AO266" s="230"/>
      <x:c r="AP266" s="232"/>
      <x:c r="AQ266" s="233"/>
      <x:c r="AR266" s="234"/>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0"/>
      <x:c r="H267" s="231"/>
      <x:c r="I267" s="229"/>
      <x:c r="J267" s="230"/>
      <x:c r="K267" s="231"/>
      <x:c r="L267" s="229"/>
      <x:c r="M267" s="230"/>
      <x:c r="N267" s="230"/>
      <x:c r="O267" s="230"/>
      <x:c r="P267" s="230"/>
      <x:c r="Q267" s="230"/>
      <x:c r="R267" s="230"/>
      <x:c r="S267" s="230"/>
      <x:c r="T267" s="230"/>
      <x:c r="U267" s="230"/>
      <x:c r="V267" s="231"/>
      <x:c r="W267" s="229"/>
      <x:c r="X267" s="230"/>
      <x:c r="Y267" s="231"/>
      <x:c r="Z267" s="229"/>
      <x:c r="AA267" s="230"/>
      <x:c r="AB267" s="230"/>
      <x:c r="AC267" s="230"/>
      <x:c r="AD267" s="230"/>
      <x:c r="AE267" s="230"/>
      <x:c r="AF267" s="230"/>
      <x:c r="AG267" s="230"/>
      <x:c r="AH267" s="230"/>
      <x:c r="AI267" s="230"/>
      <x:c r="AJ267" s="231"/>
      <x:c r="AK267" s="229"/>
      <x:c r="AL267" s="232"/>
      <x:c r="AM267" s="98"/>
      <x:c r="AN267" s="229"/>
      <x:c r="AO267" s="230"/>
      <x:c r="AP267" s="232"/>
      <x:c r="AQ267" s="233"/>
      <x:c r="AR267" s="234"/>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0"/>
      <x:c r="H268" s="231"/>
      <x:c r="I268" s="229"/>
      <x:c r="J268" s="230"/>
      <x:c r="K268" s="231"/>
      <x:c r="L268" s="229"/>
      <x:c r="M268" s="230"/>
      <x:c r="N268" s="230"/>
      <x:c r="O268" s="230"/>
      <x:c r="P268" s="230"/>
      <x:c r="Q268" s="230"/>
      <x:c r="R268" s="230"/>
      <x:c r="S268" s="230"/>
      <x:c r="T268" s="230"/>
      <x:c r="U268" s="230"/>
      <x:c r="V268" s="231"/>
      <x:c r="W268" s="229"/>
      <x:c r="X268" s="230"/>
      <x:c r="Y268" s="231"/>
      <x:c r="Z268" s="229"/>
      <x:c r="AA268" s="230"/>
      <x:c r="AB268" s="230"/>
      <x:c r="AC268" s="230"/>
      <x:c r="AD268" s="230"/>
      <x:c r="AE268" s="230"/>
      <x:c r="AF268" s="230"/>
      <x:c r="AG268" s="230"/>
      <x:c r="AH268" s="230"/>
      <x:c r="AI268" s="230"/>
      <x:c r="AJ268" s="231"/>
      <x:c r="AK268" s="229"/>
      <x:c r="AL268" s="232"/>
      <x:c r="AM268" s="98"/>
      <x:c r="AN268" s="229"/>
      <x:c r="AO268" s="230"/>
      <x:c r="AP268" s="232"/>
      <x:c r="AQ268" s="233"/>
      <x:c r="AR268" s="234"/>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0"/>
      <x:c r="H269" s="231"/>
      <x:c r="I269" s="229"/>
      <x:c r="J269" s="230"/>
      <x:c r="K269" s="231"/>
      <x:c r="L269" s="229"/>
      <x:c r="M269" s="230"/>
      <x:c r="N269" s="230"/>
      <x:c r="O269" s="230"/>
      <x:c r="P269" s="230"/>
      <x:c r="Q269" s="230"/>
      <x:c r="R269" s="230"/>
      <x:c r="S269" s="230"/>
      <x:c r="T269" s="230"/>
      <x:c r="U269" s="230"/>
      <x:c r="V269" s="231"/>
      <x:c r="W269" s="229"/>
      <x:c r="X269" s="230"/>
      <x:c r="Y269" s="231"/>
      <x:c r="Z269" s="229"/>
      <x:c r="AA269" s="230"/>
      <x:c r="AB269" s="230"/>
      <x:c r="AC269" s="230"/>
      <x:c r="AD269" s="230"/>
      <x:c r="AE269" s="230"/>
      <x:c r="AF269" s="230"/>
      <x:c r="AG269" s="230"/>
      <x:c r="AH269" s="230"/>
      <x:c r="AI269" s="230"/>
      <x:c r="AJ269" s="231"/>
      <x:c r="AK269" s="229"/>
      <x:c r="AL269" s="232"/>
      <x:c r="AM269" s="98"/>
      <x:c r="AN269" s="229"/>
      <x:c r="AO269" s="230"/>
      <x:c r="AP269" s="232"/>
      <x:c r="AQ269" s="233"/>
      <x:c r="AR269" s="234"/>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0"/>
      <x:c r="H270" s="231"/>
      <x:c r="I270" s="229"/>
      <x:c r="J270" s="230"/>
      <x:c r="K270" s="231"/>
      <x:c r="L270" s="229"/>
      <x:c r="M270" s="230"/>
      <x:c r="N270" s="230"/>
      <x:c r="O270" s="230"/>
      <x:c r="P270" s="230"/>
      <x:c r="Q270" s="230"/>
      <x:c r="R270" s="230"/>
      <x:c r="S270" s="230"/>
      <x:c r="T270" s="230"/>
      <x:c r="U270" s="230"/>
      <x:c r="V270" s="231"/>
      <x:c r="W270" s="229"/>
      <x:c r="X270" s="230"/>
      <x:c r="Y270" s="231"/>
      <x:c r="Z270" s="229"/>
      <x:c r="AA270" s="230"/>
      <x:c r="AB270" s="230"/>
      <x:c r="AC270" s="230"/>
      <x:c r="AD270" s="230"/>
      <x:c r="AE270" s="230"/>
      <x:c r="AF270" s="230"/>
      <x:c r="AG270" s="230"/>
      <x:c r="AH270" s="230"/>
      <x:c r="AI270" s="230"/>
      <x:c r="AJ270" s="231"/>
      <x:c r="AK270" s="229"/>
      <x:c r="AL270" s="232"/>
      <x:c r="AM270" s="98"/>
      <x:c r="AN270" s="229"/>
      <x:c r="AO270" s="230"/>
      <x:c r="AP270" s="232"/>
      <x:c r="AQ270" s="233"/>
      <x:c r="AR270" s="234"/>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0"/>
      <x:c r="H271" s="231"/>
      <x:c r="I271" s="229"/>
      <x:c r="J271" s="230"/>
      <x:c r="K271" s="231"/>
      <x:c r="L271" s="229"/>
      <x:c r="M271" s="230"/>
      <x:c r="N271" s="230"/>
      <x:c r="O271" s="230"/>
      <x:c r="P271" s="230"/>
      <x:c r="Q271" s="230"/>
      <x:c r="R271" s="230"/>
      <x:c r="S271" s="230"/>
      <x:c r="T271" s="230"/>
      <x:c r="U271" s="230"/>
      <x:c r="V271" s="231"/>
      <x:c r="W271" s="229"/>
      <x:c r="X271" s="230"/>
      <x:c r="Y271" s="231"/>
      <x:c r="Z271" s="229"/>
      <x:c r="AA271" s="230"/>
      <x:c r="AB271" s="230"/>
      <x:c r="AC271" s="230"/>
      <x:c r="AD271" s="230"/>
      <x:c r="AE271" s="230"/>
      <x:c r="AF271" s="230"/>
      <x:c r="AG271" s="230"/>
      <x:c r="AH271" s="230"/>
      <x:c r="AI271" s="230"/>
      <x:c r="AJ271" s="231"/>
      <x:c r="AK271" s="229"/>
      <x:c r="AL271" s="232"/>
      <x:c r="AM271" s="98"/>
      <x:c r="AN271" s="229"/>
      <x:c r="AO271" s="230"/>
      <x:c r="AP271" s="232"/>
      <x:c r="AQ271" s="233"/>
      <x:c r="AR271" s="234"/>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0"/>
      <x:c r="H272" s="231"/>
      <x:c r="I272" s="229"/>
      <x:c r="J272" s="230"/>
      <x:c r="K272" s="231"/>
      <x:c r="L272" s="229"/>
      <x:c r="M272" s="230"/>
      <x:c r="N272" s="230"/>
      <x:c r="O272" s="230"/>
      <x:c r="P272" s="230"/>
      <x:c r="Q272" s="230"/>
      <x:c r="R272" s="230"/>
      <x:c r="S272" s="230"/>
      <x:c r="T272" s="230"/>
      <x:c r="U272" s="230"/>
      <x:c r="V272" s="231"/>
      <x:c r="W272" s="229"/>
      <x:c r="X272" s="230"/>
      <x:c r="Y272" s="231"/>
      <x:c r="Z272" s="229"/>
      <x:c r="AA272" s="230"/>
      <x:c r="AB272" s="230"/>
      <x:c r="AC272" s="230"/>
      <x:c r="AD272" s="230"/>
      <x:c r="AE272" s="230"/>
      <x:c r="AF272" s="230"/>
      <x:c r="AG272" s="230"/>
      <x:c r="AH272" s="230"/>
      <x:c r="AI272" s="230"/>
      <x:c r="AJ272" s="231"/>
      <x:c r="AK272" s="229"/>
      <x:c r="AL272" s="232"/>
      <x:c r="AM272" s="98"/>
      <x:c r="AN272" s="229"/>
      <x:c r="AO272" s="230"/>
      <x:c r="AP272" s="232"/>
      <x:c r="AQ272" s="233"/>
      <x:c r="AR272" s="234"/>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0"/>
      <x:c r="H273" s="231"/>
      <x:c r="I273" s="229"/>
      <x:c r="J273" s="230"/>
      <x:c r="K273" s="231"/>
      <x:c r="L273" s="229"/>
      <x:c r="M273" s="230"/>
      <x:c r="N273" s="230"/>
      <x:c r="O273" s="230"/>
      <x:c r="P273" s="230"/>
      <x:c r="Q273" s="230"/>
      <x:c r="R273" s="230"/>
      <x:c r="S273" s="230"/>
      <x:c r="T273" s="230"/>
      <x:c r="U273" s="230"/>
      <x:c r="V273" s="231"/>
      <x:c r="W273" s="229"/>
      <x:c r="X273" s="230"/>
      <x:c r="Y273" s="231"/>
      <x:c r="Z273" s="229"/>
      <x:c r="AA273" s="230"/>
      <x:c r="AB273" s="230"/>
      <x:c r="AC273" s="230"/>
      <x:c r="AD273" s="230"/>
      <x:c r="AE273" s="230"/>
      <x:c r="AF273" s="230"/>
      <x:c r="AG273" s="230"/>
      <x:c r="AH273" s="230"/>
      <x:c r="AI273" s="230"/>
      <x:c r="AJ273" s="231"/>
      <x:c r="AK273" s="229"/>
      <x:c r="AL273" s="232"/>
      <x:c r="AM273" s="98"/>
      <x:c r="AN273" s="229"/>
      <x:c r="AO273" s="230"/>
      <x:c r="AP273" s="232"/>
      <x:c r="AQ273" s="233"/>
      <x:c r="AR273" s="234"/>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0"/>
      <x:c r="H274" s="231"/>
      <x:c r="I274" s="229"/>
      <x:c r="J274" s="230"/>
      <x:c r="K274" s="231"/>
      <x:c r="L274" s="229"/>
      <x:c r="M274" s="230"/>
      <x:c r="N274" s="230"/>
      <x:c r="O274" s="230"/>
      <x:c r="P274" s="230"/>
      <x:c r="Q274" s="230"/>
      <x:c r="R274" s="230"/>
      <x:c r="S274" s="230"/>
      <x:c r="T274" s="230"/>
      <x:c r="U274" s="230"/>
      <x:c r="V274" s="231"/>
      <x:c r="W274" s="229"/>
      <x:c r="X274" s="230"/>
      <x:c r="Y274" s="231"/>
      <x:c r="Z274" s="229"/>
      <x:c r="AA274" s="230"/>
      <x:c r="AB274" s="230"/>
      <x:c r="AC274" s="230"/>
      <x:c r="AD274" s="230"/>
      <x:c r="AE274" s="230"/>
      <x:c r="AF274" s="230"/>
      <x:c r="AG274" s="230"/>
      <x:c r="AH274" s="230"/>
      <x:c r="AI274" s="230"/>
      <x:c r="AJ274" s="231"/>
      <x:c r="AK274" s="229"/>
      <x:c r="AL274" s="232"/>
      <x:c r="AM274" s="98"/>
      <x:c r="AN274" s="229"/>
      <x:c r="AO274" s="230"/>
      <x:c r="AP274" s="232"/>
      <x:c r="AQ274" s="233"/>
      <x:c r="AR274" s="234"/>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0"/>
      <x:c r="H275" s="231"/>
      <x:c r="I275" s="229"/>
      <x:c r="J275" s="230"/>
      <x:c r="K275" s="231"/>
      <x:c r="L275" s="229"/>
      <x:c r="M275" s="230"/>
      <x:c r="N275" s="230"/>
      <x:c r="O275" s="230"/>
      <x:c r="P275" s="230"/>
      <x:c r="Q275" s="230"/>
      <x:c r="R275" s="230"/>
      <x:c r="S275" s="230"/>
      <x:c r="T275" s="230"/>
      <x:c r="U275" s="230"/>
      <x:c r="V275" s="231"/>
      <x:c r="W275" s="229"/>
      <x:c r="X275" s="230"/>
      <x:c r="Y275" s="231"/>
      <x:c r="Z275" s="229"/>
      <x:c r="AA275" s="230"/>
      <x:c r="AB275" s="230"/>
      <x:c r="AC275" s="230"/>
      <x:c r="AD275" s="230"/>
      <x:c r="AE275" s="230"/>
      <x:c r="AF275" s="230"/>
      <x:c r="AG275" s="230"/>
      <x:c r="AH275" s="230"/>
      <x:c r="AI275" s="230"/>
      <x:c r="AJ275" s="231"/>
      <x:c r="AK275" s="229"/>
      <x:c r="AL275" s="232"/>
      <x:c r="AM275" s="98"/>
      <x:c r="AN275" s="229"/>
      <x:c r="AO275" s="230"/>
      <x:c r="AP275" s="232"/>
      <x:c r="AQ275" s="233"/>
      <x:c r="AR275" s="234"/>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0"/>
      <x:c r="H276" s="231"/>
      <x:c r="I276" s="229"/>
      <x:c r="J276" s="230"/>
      <x:c r="K276" s="231"/>
      <x:c r="L276" s="229"/>
      <x:c r="M276" s="230"/>
      <x:c r="N276" s="230"/>
      <x:c r="O276" s="230"/>
      <x:c r="P276" s="230"/>
      <x:c r="Q276" s="230"/>
      <x:c r="R276" s="230"/>
      <x:c r="S276" s="230"/>
      <x:c r="T276" s="230"/>
      <x:c r="U276" s="230"/>
      <x:c r="V276" s="231"/>
      <x:c r="W276" s="229"/>
      <x:c r="X276" s="230"/>
      <x:c r="Y276" s="231"/>
      <x:c r="Z276" s="229"/>
      <x:c r="AA276" s="230"/>
      <x:c r="AB276" s="230"/>
      <x:c r="AC276" s="230"/>
      <x:c r="AD276" s="230"/>
      <x:c r="AE276" s="230"/>
      <x:c r="AF276" s="230"/>
      <x:c r="AG276" s="230"/>
      <x:c r="AH276" s="230"/>
      <x:c r="AI276" s="230"/>
      <x:c r="AJ276" s="231"/>
      <x:c r="AK276" s="229"/>
      <x:c r="AL276" s="232"/>
      <x:c r="AM276" s="98"/>
      <x:c r="AN276" s="229"/>
      <x:c r="AO276" s="230"/>
      <x:c r="AP276" s="232"/>
      <x:c r="AQ276" s="233"/>
      <x:c r="AR276" s="234"/>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0"/>
      <x:c r="H277" s="231"/>
      <x:c r="I277" s="229"/>
      <x:c r="J277" s="230"/>
      <x:c r="K277" s="231"/>
      <x:c r="L277" s="229"/>
      <x:c r="M277" s="230"/>
      <x:c r="N277" s="230"/>
      <x:c r="O277" s="230"/>
      <x:c r="P277" s="230"/>
      <x:c r="Q277" s="230"/>
      <x:c r="R277" s="230"/>
      <x:c r="S277" s="230"/>
      <x:c r="T277" s="230"/>
      <x:c r="U277" s="230"/>
      <x:c r="V277" s="231"/>
      <x:c r="W277" s="229"/>
      <x:c r="X277" s="230"/>
      <x:c r="Y277" s="231"/>
      <x:c r="Z277" s="229"/>
      <x:c r="AA277" s="230"/>
      <x:c r="AB277" s="230"/>
      <x:c r="AC277" s="230"/>
      <x:c r="AD277" s="230"/>
      <x:c r="AE277" s="230"/>
      <x:c r="AF277" s="230"/>
      <x:c r="AG277" s="230"/>
      <x:c r="AH277" s="230"/>
      <x:c r="AI277" s="230"/>
      <x:c r="AJ277" s="231"/>
      <x:c r="AK277" s="229"/>
      <x:c r="AL277" s="232"/>
      <x:c r="AM277" s="98"/>
      <x:c r="AN277" s="229"/>
      <x:c r="AO277" s="230"/>
      <x:c r="AP277" s="232"/>
      <x:c r="AQ277" s="233"/>
      <x:c r="AR277" s="234"/>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0"/>
      <x:c r="H278" s="231"/>
      <x:c r="I278" s="229"/>
      <x:c r="J278" s="230"/>
      <x:c r="K278" s="231"/>
      <x:c r="L278" s="229"/>
      <x:c r="M278" s="230"/>
      <x:c r="N278" s="230"/>
      <x:c r="O278" s="230"/>
      <x:c r="P278" s="230"/>
      <x:c r="Q278" s="230"/>
      <x:c r="R278" s="230"/>
      <x:c r="S278" s="230"/>
      <x:c r="T278" s="230"/>
      <x:c r="U278" s="230"/>
      <x:c r="V278" s="231"/>
      <x:c r="W278" s="229"/>
      <x:c r="X278" s="230"/>
      <x:c r="Y278" s="231"/>
      <x:c r="Z278" s="229"/>
      <x:c r="AA278" s="230"/>
      <x:c r="AB278" s="230"/>
      <x:c r="AC278" s="230"/>
      <x:c r="AD278" s="230"/>
      <x:c r="AE278" s="230"/>
      <x:c r="AF278" s="230"/>
      <x:c r="AG278" s="230"/>
      <x:c r="AH278" s="230"/>
      <x:c r="AI278" s="230"/>
      <x:c r="AJ278" s="231"/>
      <x:c r="AK278" s="229"/>
      <x:c r="AL278" s="232"/>
      <x:c r="AM278" s="98"/>
      <x:c r="AN278" s="229"/>
      <x:c r="AO278" s="230"/>
      <x:c r="AP278" s="232"/>
      <x:c r="AQ278" s="233"/>
      <x:c r="AR278" s="234"/>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0"/>
      <x:c r="H279" s="231"/>
      <x:c r="I279" s="229"/>
      <x:c r="J279" s="230"/>
      <x:c r="K279" s="231"/>
      <x:c r="L279" s="229"/>
      <x:c r="M279" s="230"/>
      <x:c r="N279" s="230"/>
      <x:c r="O279" s="230"/>
      <x:c r="P279" s="230"/>
      <x:c r="Q279" s="230"/>
      <x:c r="R279" s="230"/>
      <x:c r="S279" s="230"/>
      <x:c r="T279" s="230"/>
      <x:c r="U279" s="230"/>
      <x:c r="V279" s="231"/>
      <x:c r="W279" s="229"/>
      <x:c r="X279" s="230"/>
      <x:c r="Y279" s="231"/>
      <x:c r="Z279" s="229"/>
      <x:c r="AA279" s="230"/>
      <x:c r="AB279" s="230"/>
      <x:c r="AC279" s="230"/>
      <x:c r="AD279" s="230"/>
      <x:c r="AE279" s="230"/>
      <x:c r="AF279" s="230"/>
      <x:c r="AG279" s="230"/>
      <x:c r="AH279" s="230"/>
      <x:c r="AI279" s="230"/>
      <x:c r="AJ279" s="231"/>
      <x:c r="AK279" s="229"/>
      <x:c r="AL279" s="232"/>
      <x:c r="AM279" s="98"/>
      <x:c r="AN279" s="229"/>
      <x:c r="AO279" s="230"/>
      <x:c r="AP279" s="232"/>
      <x:c r="AQ279" s="233"/>
      <x:c r="AR279" s="234"/>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0"/>
      <x:c r="H280" s="231"/>
      <x:c r="I280" s="229"/>
      <x:c r="J280" s="230"/>
      <x:c r="K280" s="231"/>
      <x:c r="L280" s="229"/>
      <x:c r="M280" s="230"/>
      <x:c r="N280" s="230"/>
      <x:c r="O280" s="230"/>
      <x:c r="P280" s="230"/>
      <x:c r="Q280" s="230"/>
      <x:c r="R280" s="230"/>
      <x:c r="S280" s="230"/>
      <x:c r="T280" s="230"/>
      <x:c r="U280" s="230"/>
      <x:c r="V280" s="231"/>
      <x:c r="W280" s="229"/>
      <x:c r="X280" s="230"/>
      <x:c r="Y280" s="231"/>
      <x:c r="Z280" s="229"/>
      <x:c r="AA280" s="230"/>
      <x:c r="AB280" s="230"/>
      <x:c r="AC280" s="230"/>
      <x:c r="AD280" s="230"/>
      <x:c r="AE280" s="230"/>
      <x:c r="AF280" s="230"/>
      <x:c r="AG280" s="230"/>
      <x:c r="AH280" s="230"/>
      <x:c r="AI280" s="230"/>
      <x:c r="AJ280" s="231"/>
      <x:c r="AK280" s="229"/>
      <x:c r="AL280" s="232"/>
      <x:c r="AM280" s="98"/>
      <x:c r="AN280" s="229"/>
      <x:c r="AO280" s="230"/>
      <x:c r="AP280" s="232"/>
      <x:c r="AQ280" s="233"/>
      <x:c r="AR280" s="234"/>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0"/>
      <x:c r="H281" s="231"/>
      <x:c r="I281" s="229"/>
      <x:c r="J281" s="230"/>
      <x:c r="K281" s="231"/>
      <x:c r="L281" s="229"/>
      <x:c r="M281" s="230"/>
      <x:c r="N281" s="230"/>
      <x:c r="O281" s="230"/>
      <x:c r="P281" s="230"/>
      <x:c r="Q281" s="230"/>
      <x:c r="R281" s="230"/>
      <x:c r="S281" s="230"/>
      <x:c r="T281" s="230"/>
      <x:c r="U281" s="230"/>
      <x:c r="V281" s="231"/>
      <x:c r="W281" s="229"/>
      <x:c r="X281" s="230"/>
      <x:c r="Y281" s="231"/>
      <x:c r="Z281" s="229"/>
      <x:c r="AA281" s="230"/>
      <x:c r="AB281" s="230"/>
      <x:c r="AC281" s="230"/>
      <x:c r="AD281" s="230"/>
      <x:c r="AE281" s="230"/>
      <x:c r="AF281" s="230"/>
      <x:c r="AG281" s="230"/>
      <x:c r="AH281" s="230"/>
      <x:c r="AI281" s="230"/>
      <x:c r="AJ281" s="231"/>
      <x:c r="AK281" s="229"/>
      <x:c r="AL281" s="232"/>
      <x:c r="AM281" s="98"/>
      <x:c r="AN281" s="229"/>
      <x:c r="AO281" s="230"/>
      <x:c r="AP281" s="232"/>
      <x:c r="AQ281" s="233"/>
      <x:c r="AR281" s="234"/>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0"/>
      <x:c r="H282" s="231"/>
      <x:c r="I282" s="229"/>
      <x:c r="J282" s="230"/>
      <x:c r="K282" s="231"/>
      <x:c r="L282" s="229"/>
      <x:c r="M282" s="230"/>
      <x:c r="N282" s="230"/>
      <x:c r="O282" s="230"/>
      <x:c r="P282" s="230"/>
      <x:c r="Q282" s="230"/>
      <x:c r="R282" s="230"/>
      <x:c r="S282" s="230"/>
      <x:c r="T282" s="230"/>
      <x:c r="U282" s="230"/>
      <x:c r="V282" s="231"/>
      <x:c r="W282" s="229"/>
      <x:c r="X282" s="230"/>
      <x:c r="Y282" s="231"/>
      <x:c r="Z282" s="229"/>
      <x:c r="AA282" s="230"/>
      <x:c r="AB282" s="230"/>
      <x:c r="AC282" s="230"/>
      <x:c r="AD282" s="230"/>
      <x:c r="AE282" s="230"/>
      <x:c r="AF282" s="230"/>
      <x:c r="AG282" s="230"/>
      <x:c r="AH282" s="230"/>
      <x:c r="AI282" s="230"/>
      <x:c r="AJ282" s="231"/>
      <x:c r="AK282" s="229"/>
      <x:c r="AL282" s="232"/>
      <x:c r="AM282" s="98"/>
      <x:c r="AN282" s="229"/>
      <x:c r="AO282" s="230"/>
      <x:c r="AP282" s="232"/>
      <x:c r="AQ282" s="233"/>
      <x:c r="AR282" s="234"/>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0"/>
      <x:c r="H283" s="231"/>
      <x:c r="I283" s="229"/>
      <x:c r="J283" s="230"/>
      <x:c r="K283" s="231"/>
      <x:c r="L283" s="229"/>
      <x:c r="M283" s="230"/>
      <x:c r="N283" s="230"/>
      <x:c r="O283" s="230"/>
      <x:c r="P283" s="230"/>
      <x:c r="Q283" s="230"/>
      <x:c r="R283" s="230"/>
      <x:c r="S283" s="230"/>
      <x:c r="T283" s="230"/>
      <x:c r="U283" s="230"/>
      <x:c r="V283" s="231"/>
      <x:c r="W283" s="229"/>
      <x:c r="X283" s="230"/>
      <x:c r="Y283" s="231"/>
      <x:c r="Z283" s="229"/>
      <x:c r="AA283" s="230"/>
      <x:c r="AB283" s="230"/>
      <x:c r="AC283" s="230"/>
      <x:c r="AD283" s="230"/>
      <x:c r="AE283" s="230"/>
      <x:c r="AF283" s="230"/>
      <x:c r="AG283" s="230"/>
      <x:c r="AH283" s="230"/>
      <x:c r="AI283" s="230"/>
      <x:c r="AJ283" s="231"/>
      <x:c r="AK283" s="229"/>
      <x:c r="AL283" s="232"/>
      <x:c r="AM283" s="98"/>
      <x:c r="AN283" s="229"/>
      <x:c r="AO283" s="230"/>
      <x:c r="AP283" s="232"/>
      <x:c r="AQ283" s="233"/>
      <x:c r="AR283" s="234"/>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0"/>
      <x:c r="H284" s="231"/>
      <x:c r="I284" s="229"/>
      <x:c r="J284" s="230"/>
      <x:c r="K284" s="231"/>
      <x:c r="L284" s="229"/>
      <x:c r="M284" s="230"/>
      <x:c r="N284" s="230"/>
      <x:c r="O284" s="230"/>
      <x:c r="P284" s="230"/>
      <x:c r="Q284" s="230"/>
      <x:c r="R284" s="230"/>
      <x:c r="S284" s="230"/>
      <x:c r="T284" s="230"/>
      <x:c r="U284" s="230"/>
      <x:c r="V284" s="231"/>
      <x:c r="W284" s="229"/>
      <x:c r="X284" s="230"/>
      <x:c r="Y284" s="231"/>
      <x:c r="Z284" s="229"/>
      <x:c r="AA284" s="230"/>
      <x:c r="AB284" s="230"/>
      <x:c r="AC284" s="230"/>
      <x:c r="AD284" s="230"/>
      <x:c r="AE284" s="230"/>
      <x:c r="AF284" s="230"/>
      <x:c r="AG284" s="230"/>
      <x:c r="AH284" s="230"/>
      <x:c r="AI284" s="230"/>
      <x:c r="AJ284" s="231"/>
      <x:c r="AK284" s="229"/>
      <x:c r="AL284" s="232"/>
      <x:c r="AM284" s="98"/>
      <x:c r="AN284" s="229"/>
      <x:c r="AO284" s="230"/>
      <x:c r="AP284" s="232"/>
      <x:c r="AQ284" s="233"/>
      <x:c r="AR284" s="234"/>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0"/>
      <x:c r="H285" s="231"/>
      <x:c r="I285" s="229"/>
      <x:c r="J285" s="230"/>
      <x:c r="K285" s="231"/>
      <x:c r="L285" s="229"/>
      <x:c r="M285" s="230"/>
      <x:c r="N285" s="230"/>
      <x:c r="O285" s="230"/>
      <x:c r="P285" s="230"/>
      <x:c r="Q285" s="230"/>
      <x:c r="R285" s="230"/>
      <x:c r="S285" s="230"/>
      <x:c r="T285" s="230"/>
      <x:c r="U285" s="230"/>
      <x:c r="V285" s="231"/>
      <x:c r="W285" s="229"/>
      <x:c r="X285" s="230"/>
      <x:c r="Y285" s="231"/>
      <x:c r="Z285" s="229"/>
      <x:c r="AA285" s="230"/>
      <x:c r="AB285" s="230"/>
      <x:c r="AC285" s="230"/>
      <x:c r="AD285" s="230"/>
      <x:c r="AE285" s="230"/>
      <x:c r="AF285" s="230"/>
      <x:c r="AG285" s="230"/>
      <x:c r="AH285" s="230"/>
      <x:c r="AI285" s="230"/>
      <x:c r="AJ285" s="231"/>
      <x:c r="AK285" s="229"/>
      <x:c r="AL285" s="232"/>
      <x:c r="AM285" s="98"/>
      <x:c r="AN285" s="229"/>
      <x:c r="AO285" s="230"/>
      <x:c r="AP285" s="232"/>
      <x:c r="AQ285" s="233"/>
      <x:c r="AR285" s="234"/>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0"/>
      <x:c r="H286" s="231"/>
      <x:c r="I286" s="229"/>
      <x:c r="J286" s="230"/>
      <x:c r="K286" s="231"/>
      <x:c r="L286" s="229"/>
      <x:c r="M286" s="230"/>
      <x:c r="N286" s="230"/>
      <x:c r="O286" s="230"/>
      <x:c r="P286" s="230"/>
      <x:c r="Q286" s="230"/>
      <x:c r="R286" s="230"/>
      <x:c r="S286" s="230"/>
      <x:c r="T286" s="230"/>
      <x:c r="U286" s="230"/>
      <x:c r="V286" s="231"/>
      <x:c r="W286" s="229"/>
      <x:c r="X286" s="230"/>
      <x:c r="Y286" s="231"/>
      <x:c r="Z286" s="229"/>
      <x:c r="AA286" s="230"/>
      <x:c r="AB286" s="230"/>
      <x:c r="AC286" s="230"/>
      <x:c r="AD286" s="230"/>
      <x:c r="AE286" s="230"/>
      <x:c r="AF286" s="230"/>
      <x:c r="AG286" s="230"/>
      <x:c r="AH286" s="230"/>
      <x:c r="AI286" s="230"/>
      <x:c r="AJ286" s="231"/>
      <x:c r="AK286" s="229"/>
      <x:c r="AL286" s="232"/>
      <x:c r="AM286" s="98"/>
      <x:c r="AN286" s="229"/>
      <x:c r="AO286" s="230"/>
      <x:c r="AP286" s="232"/>
      <x:c r="AQ286" s="233"/>
      <x:c r="AR286" s="234"/>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0"/>
      <x:c r="H287" s="231"/>
      <x:c r="I287" s="229"/>
      <x:c r="J287" s="230"/>
      <x:c r="K287" s="231"/>
      <x:c r="L287" s="229"/>
      <x:c r="M287" s="230"/>
      <x:c r="N287" s="230"/>
      <x:c r="O287" s="230"/>
      <x:c r="P287" s="230"/>
      <x:c r="Q287" s="230"/>
      <x:c r="R287" s="230"/>
      <x:c r="S287" s="230"/>
      <x:c r="T287" s="230"/>
      <x:c r="U287" s="230"/>
      <x:c r="V287" s="231"/>
      <x:c r="W287" s="229"/>
      <x:c r="X287" s="230"/>
      <x:c r="Y287" s="231"/>
      <x:c r="Z287" s="229"/>
      <x:c r="AA287" s="230"/>
      <x:c r="AB287" s="230"/>
      <x:c r="AC287" s="230"/>
      <x:c r="AD287" s="230"/>
      <x:c r="AE287" s="230"/>
      <x:c r="AF287" s="230"/>
      <x:c r="AG287" s="230"/>
      <x:c r="AH287" s="230"/>
      <x:c r="AI287" s="230"/>
      <x:c r="AJ287" s="231"/>
      <x:c r="AK287" s="229"/>
      <x:c r="AL287" s="232"/>
      <x:c r="AM287" s="98"/>
      <x:c r="AN287" s="229"/>
      <x:c r="AO287" s="230"/>
      <x:c r="AP287" s="232"/>
      <x:c r="AQ287" s="233"/>
      <x:c r="AR287" s="234"/>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0"/>
      <x:c r="H288" s="231"/>
      <x:c r="I288" s="229"/>
      <x:c r="J288" s="230"/>
      <x:c r="K288" s="231"/>
      <x:c r="L288" s="229"/>
      <x:c r="M288" s="230"/>
      <x:c r="N288" s="230"/>
      <x:c r="O288" s="230"/>
      <x:c r="P288" s="230"/>
      <x:c r="Q288" s="230"/>
      <x:c r="R288" s="230"/>
      <x:c r="S288" s="230"/>
      <x:c r="T288" s="230"/>
      <x:c r="U288" s="230"/>
      <x:c r="V288" s="231"/>
      <x:c r="W288" s="229"/>
      <x:c r="X288" s="230"/>
      <x:c r="Y288" s="231"/>
      <x:c r="Z288" s="229"/>
      <x:c r="AA288" s="230"/>
      <x:c r="AB288" s="230"/>
      <x:c r="AC288" s="230"/>
      <x:c r="AD288" s="230"/>
      <x:c r="AE288" s="230"/>
      <x:c r="AF288" s="230"/>
      <x:c r="AG288" s="230"/>
      <x:c r="AH288" s="230"/>
      <x:c r="AI288" s="230"/>
      <x:c r="AJ288" s="231"/>
      <x:c r="AK288" s="229"/>
      <x:c r="AL288" s="232"/>
      <x:c r="AM288" s="98"/>
      <x:c r="AN288" s="229"/>
      <x:c r="AO288" s="230"/>
      <x:c r="AP288" s="232"/>
      <x:c r="AQ288" s="233"/>
      <x:c r="AR288" s="234"/>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0"/>
      <x:c r="H289" s="231"/>
      <x:c r="I289" s="229"/>
      <x:c r="J289" s="230"/>
      <x:c r="K289" s="231"/>
      <x:c r="L289" s="229"/>
      <x:c r="M289" s="230"/>
      <x:c r="N289" s="230"/>
      <x:c r="O289" s="230"/>
      <x:c r="P289" s="230"/>
      <x:c r="Q289" s="230"/>
      <x:c r="R289" s="230"/>
      <x:c r="S289" s="230"/>
      <x:c r="T289" s="230"/>
      <x:c r="U289" s="230"/>
      <x:c r="V289" s="231"/>
      <x:c r="W289" s="229"/>
      <x:c r="X289" s="230"/>
      <x:c r="Y289" s="231"/>
      <x:c r="Z289" s="229"/>
      <x:c r="AA289" s="230"/>
      <x:c r="AB289" s="230"/>
      <x:c r="AC289" s="230"/>
      <x:c r="AD289" s="230"/>
      <x:c r="AE289" s="230"/>
      <x:c r="AF289" s="230"/>
      <x:c r="AG289" s="230"/>
      <x:c r="AH289" s="230"/>
      <x:c r="AI289" s="230"/>
      <x:c r="AJ289" s="231"/>
      <x:c r="AK289" s="229"/>
      <x:c r="AL289" s="232"/>
      <x:c r="AM289" s="98"/>
      <x:c r="AN289" s="229"/>
      <x:c r="AO289" s="230"/>
      <x:c r="AP289" s="232"/>
      <x:c r="AQ289" s="233"/>
      <x:c r="AR289" s="234"/>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0"/>
      <x:c r="H290" s="231"/>
      <x:c r="I290" s="229"/>
      <x:c r="J290" s="230"/>
      <x:c r="K290" s="231"/>
      <x:c r="L290" s="229"/>
      <x:c r="M290" s="230"/>
      <x:c r="N290" s="230"/>
      <x:c r="O290" s="230"/>
      <x:c r="P290" s="230"/>
      <x:c r="Q290" s="230"/>
      <x:c r="R290" s="230"/>
      <x:c r="S290" s="230"/>
      <x:c r="T290" s="230"/>
      <x:c r="U290" s="230"/>
      <x:c r="V290" s="231"/>
      <x:c r="W290" s="229"/>
      <x:c r="X290" s="230"/>
      <x:c r="Y290" s="231"/>
      <x:c r="Z290" s="229"/>
      <x:c r="AA290" s="230"/>
      <x:c r="AB290" s="230"/>
      <x:c r="AC290" s="230"/>
      <x:c r="AD290" s="230"/>
      <x:c r="AE290" s="230"/>
      <x:c r="AF290" s="230"/>
      <x:c r="AG290" s="230"/>
      <x:c r="AH290" s="230"/>
      <x:c r="AI290" s="230"/>
      <x:c r="AJ290" s="231"/>
      <x:c r="AK290" s="229"/>
      <x:c r="AL290" s="232"/>
      <x:c r="AM290" s="98"/>
      <x:c r="AN290" s="229"/>
      <x:c r="AO290" s="230"/>
      <x:c r="AP290" s="232"/>
      <x:c r="AQ290" s="233"/>
      <x:c r="AR290" s="234"/>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0"/>
      <x:c r="H291" s="231"/>
      <x:c r="I291" s="229"/>
      <x:c r="J291" s="230"/>
      <x:c r="K291" s="231"/>
      <x:c r="L291" s="229"/>
      <x:c r="M291" s="230"/>
      <x:c r="N291" s="230"/>
      <x:c r="O291" s="230"/>
      <x:c r="P291" s="230"/>
      <x:c r="Q291" s="230"/>
      <x:c r="R291" s="230"/>
      <x:c r="S291" s="230"/>
      <x:c r="T291" s="230"/>
      <x:c r="U291" s="230"/>
      <x:c r="V291" s="231"/>
      <x:c r="W291" s="229"/>
      <x:c r="X291" s="230"/>
      <x:c r="Y291" s="231"/>
      <x:c r="Z291" s="229"/>
      <x:c r="AA291" s="230"/>
      <x:c r="AB291" s="230"/>
      <x:c r="AC291" s="230"/>
      <x:c r="AD291" s="230"/>
      <x:c r="AE291" s="230"/>
      <x:c r="AF291" s="230"/>
      <x:c r="AG291" s="230"/>
      <x:c r="AH291" s="230"/>
      <x:c r="AI291" s="230"/>
      <x:c r="AJ291" s="231"/>
      <x:c r="AK291" s="229"/>
      <x:c r="AL291" s="232"/>
      <x:c r="AM291" s="98"/>
      <x:c r="AN291" s="229"/>
      <x:c r="AO291" s="230"/>
      <x:c r="AP291" s="232"/>
      <x:c r="AQ291" s="233"/>
      <x:c r="AR291" s="234"/>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0"/>
      <x:c r="H292" s="231"/>
      <x:c r="I292" s="229"/>
      <x:c r="J292" s="230"/>
      <x:c r="K292" s="231"/>
      <x:c r="L292" s="229"/>
      <x:c r="M292" s="230"/>
      <x:c r="N292" s="230"/>
      <x:c r="O292" s="230"/>
      <x:c r="P292" s="230"/>
      <x:c r="Q292" s="230"/>
      <x:c r="R292" s="230"/>
      <x:c r="S292" s="230"/>
      <x:c r="T292" s="230"/>
      <x:c r="U292" s="230"/>
      <x:c r="V292" s="231"/>
      <x:c r="W292" s="229"/>
      <x:c r="X292" s="230"/>
      <x:c r="Y292" s="231"/>
      <x:c r="Z292" s="229"/>
      <x:c r="AA292" s="230"/>
      <x:c r="AB292" s="230"/>
      <x:c r="AC292" s="230"/>
      <x:c r="AD292" s="230"/>
      <x:c r="AE292" s="230"/>
      <x:c r="AF292" s="230"/>
      <x:c r="AG292" s="230"/>
      <x:c r="AH292" s="230"/>
      <x:c r="AI292" s="230"/>
      <x:c r="AJ292" s="231"/>
      <x:c r="AK292" s="229"/>
      <x:c r="AL292" s="232"/>
      <x:c r="AM292" s="98"/>
      <x:c r="AN292" s="229"/>
      <x:c r="AO292" s="230"/>
      <x:c r="AP292" s="232"/>
      <x:c r="AQ292" s="233"/>
      <x:c r="AR292" s="234"/>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0"/>
      <x:c r="H293" s="231"/>
      <x:c r="I293" s="229"/>
      <x:c r="J293" s="230"/>
      <x:c r="K293" s="231"/>
      <x:c r="L293" s="229"/>
      <x:c r="M293" s="230"/>
      <x:c r="N293" s="230"/>
      <x:c r="O293" s="230"/>
      <x:c r="P293" s="230"/>
      <x:c r="Q293" s="230"/>
      <x:c r="R293" s="230"/>
      <x:c r="S293" s="230"/>
      <x:c r="T293" s="230"/>
      <x:c r="U293" s="230"/>
      <x:c r="V293" s="231"/>
      <x:c r="W293" s="229"/>
      <x:c r="X293" s="230"/>
      <x:c r="Y293" s="231"/>
      <x:c r="Z293" s="229"/>
      <x:c r="AA293" s="230"/>
      <x:c r="AB293" s="230"/>
      <x:c r="AC293" s="230"/>
      <x:c r="AD293" s="230"/>
      <x:c r="AE293" s="230"/>
      <x:c r="AF293" s="230"/>
      <x:c r="AG293" s="230"/>
      <x:c r="AH293" s="230"/>
      <x:c r="AI293" s="230"/>
      <x:c r="AJ293" s="231"/>
      <x:c r="AK293" s="229"/>
      <x:c r="AL293" s="232"/>
      <x:c r="AM293" s="98"/>
      <x:c r="AN293" s="229"/>
      <x:c r="AO293" s="230"/>
      <x:c r="AP293" s="232"/>
      <x:c r="AQ293" s="233"/>
      <x:c r="AR293" s="234"/>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0"/>
      <x:c r="H294" s="231"/>
      <x:c r="I294" s="229"/>
      <x:c r="J294" s="230"/>
      <x:c r="K294" s="231"/>
      <x:c r="L294" s="229"/>
      <x:c r="M294" s="230"/>
      <x:c r="N294" s="230"/>
      <x:c r="O294" s="230"/>
      <x:c r="P294" s="230"/>
      <x:c r="Q294" s="230"/>
      <x:c r="R294" s="230"/>
      <x:c r="S294" s="230"/>
      <x:c r="T294" s="230"/>
      <x:c r="U294" s="230"/>
      <x:c r="V294" s="231"/>
      <x:c r="W294" s="229"/>
      <x:c r="X294" s="230"/>
      <x:c r="Y294" s="231"/>
      <x:c r="Z294" s="229"/>
      <x:c r="AA294" s="230"/>
      <x:c r="AB294" s="230"/>
      <x:c r="AC294" s="230"/>
      <x:c r="AD294" s="230"/>
      <x:c r="AE294" s="230"/>
      <x:c r="AF294" s="230"/>
      <x:c r="AG294" s="230"/>
      <x:c r="AH294" s="230"/>
      <x:c r="AI294" s="230"/>
      <x:c r="AJ294" s="231"/>
      <x:c r="AK294" s="229"/>
      <x:c r="AL294" s="232"/>
      <x:c r="AM294" s="98"/>
      <x:c r="AN294" s="229"/>
      <x:c r="AO294" s="230"/>
      <x:c r="AP294" s="232"/>
      <x:c r="AQ294" s="233"/>
      <x:c r="AR294" s="234"/>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0"/>
      <x:c r="H295" s="231"/>
      <x:c r="I295" s="229"/>
      <x:c r="J295" s="230"/>
      <x:c r="K295" s="231"/>
      <x:c r="L295" s="229"/>
      <x:c r="M295" s="230"/>
      <x:c r="N295" s="230"/>
      <x:c r="O295" s="230"/>
      <x:c r="P295" s="230"/>
      <x:c r="Q295" s="230"/>
      <x:c r="R295" s="230"/>
      <x:c r="S295" s="230"/>
      <x:c r="T295" s="230"/>
      <x:c r="U295" s="230"/>
      <x:c r="V295" s="231"/>
      <x:c r="W295" s="229"/>
      <x:c r="X295" s="230"/>
      <x:c r="Y295" s="231"/>
      <x:c r="Z295" s="229"/>
      <x:c r="AA295" s="230"/>
      <x:c r="AB295" s="230"/>
      <x:c r="AC295" s="230"/>
      <x:c r="AD295" s="230"/>
      <x:c r="AE295" s="230"/>
      <x:c r="AF295" s="230"/>
      <x:c r="AG295" s="230"/>
      <x:c r="AH295" s="230"/>
      <x:c r="AI295" s="230"/>
      <x:c r="AJ295" s="231"/>
      <x:c r="AK295" s="229"/>
      <x:c r="AL295" s="232"/>
      <x:c r="AM295" s="98"/>
      <x:c r="AN295" s="229"/>
      <x:c r="AO295" s="230"/>
      <x:c r="AP295" s="232"/>
      <x:c r="AQ295" s="233"/>
      <x:c r="AR295" s="234"/>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0"/>
      <x:c r="H296" s="231"/>
      <x:c r="I296" s="229"/>
      <x:c r="J296" s="230"/>
      <x:c r="K296" s="231"/>
      <x:c r="L296" s="229"/>
      <x:c r="M296" s="230"/>
      <x:c r="N296" s="230"/>
      <x:c r="O296" s="230"/>
      <x:c r="P296" s="230"/>
      <x:c r="Q296" s="230"/>
      <x:c r="R296" s="230"/>
      <x:c r="S296" s="230"/>
      <x:c r="T296" s="230"/>
      <x:c r="U296" s="230"/>
      <x:c r="V296" s="231"/>
      <x:c r="W296" s="229"/>
      <x:c r="X296" s="230"/>
      <x:c r="Y296" s="231"/>
      <x:c r="Z296" s="229"/>
      <x:c r="AA296" s="230"/>
      <x:c r="AB296" s="230"/>
      <x:c r="AC296" s="230"/>
      <x:c r="AD296" s="230"/>
      <x:c r="AE296" s="230"/>
      <x:c r="AF296" s="230"/>
      <x:c r="AG296" s="230"/>
      <x:c r="AH296" s="230"/>
      <x:c r="AI296" s="230"/>
      <x:c r="AJ296" s="231"/>
      <x:c r="AK296" s="229"/>
      <x:c r="AL296" s="232"/>
      <x:c r="AM296" s="98"/>
      <x:c r="AN296" s="229"/>
      <x:c r="AO296" s="230"/>
      <x:c r="AP296" s="232"/>
      <x:c r="AQ296" s="233"/>
      <x:c r="AR296" s="234"/>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0"/>
      <x:c r="H297" s="231"/>
      <x:c r="I297" s="229"/>
      <x:c r="J297" s="230"/>
      <x:c r="K297" s="231"/>
      <x:c r="L297" s="229"/>
      <x:c r="M297" s="230"/>
      <x:c r="N297" s="230"/>
      <x:c r="O297" s="230"/>
      <x:c r="P297" s="230"/>
      <x:c r="Q297" s="230"/>
      <x:c r="R297" s="230"/>
      <x:c r="S297" s="230"/>
      <x:c r="T297" s="230"/>
      <x:c r="U297" s="230"/>
      <x:c r="V297" s="231"/>
      <x:c r="W297" s="229"/>
      <x:c r="X297" s="230"/>
      <x:c r="Y297" s="231"/>
      <x:c r="Z297" s="229"/>
      <x:c r="AA297" s="230"/>
      <x:c r="AB297" s="230"/>
      <x:c r="AC297" s="230"/>
      <x:c r="AD297" s="230"/>
      <x:c r="AE297" s="230"/>
      <x:c r="AF297" s="230"/>
      <x:c r="AG297" s="230"/>
      <x:c r="AH297" s="230"/>
      <x:c r="AI297" s="230"/>
      <x:c r="AJ297" s="231"/>
      <x:c r="AK297" s="229"/>
      <x:c r="AL297" s="232"/>
      <x:c r="AM297" s="98"/>
      <x:c r="AN297" s="229"/>
      <x:c r="AO297" s="230"/>
      <x:c r="AP297" s="232"/>
      <x:c r="AQ297" s="233"/>
      <x:c r="AR297" s="234"/>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0"/>
      <x:c r="H298" s="231"/>
      <x:c r="I298" s="229"/>
      <x:c r="J298" s="230"/>
      <x:c r="K298" s="231"/>
      <x:c r="L298" s="229"/>
      <x:c r="M298" s="230"/>
      <x:c r="N298" s="230"/>
      <x:c r="O298" s="230"/>
      <x:c r="P298" s="230"/>
      <x:c r="Q298" s="230"/>
      <x:c r="R298" s="230"/>
      <x:c r="S298" s="230"/>
      <x:c r="T298" s="230"/>
      <x:c r="U298" s="230"/>
      <x:c r="V298" s="231"/>
      <x:c r="W298" s="229"/>
      <x:c r="X298" s="230"/>
      <x:c r="Y298" s="231"/>
      <x:c r="Z298" s="229"/>
      <x:c r="AA298" s="230"/>
      <x:c r="AB298" s="230"/>
      <x:c r="AC298" s="230"/>
      <x:c r="AD298" s="230"/>
      <x:c r="AE298" s="230"/>
      <x:c r="AF298" s="230"/>
      <x:c r="AG298" s="230"/>
      <x:c r="AH298" s="230"/>
      <x:c r="AI298" s="230"/>
      <x:c r="AJ298" s="231"/>
      <x:c r="AK298" s="229"/>
      <x:c r="AL298" s="232"/>
      <x:c r="AM298" s="98"/>
      <x:c r="AN298" s="229"/>
      <x:c r="AO298" s="230"/>
      <x:c r="AP298" s="232"/>
      <x:c r="AQ298" s="233"/>
      <x:c r="AR298" s="234"/>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0"/>
      <x:c r="H299" s="231"/>
      <x:c r="I299" s="229"/>
      <x:c r="J299" s="230"/>
      <x:c r="K299" s="231"/>
      <x:c r="L299" s="229"/>
      <x:c r="M299" s="230"/>
      <x:c r="N299" s="230"/>
      <x:c r="O299" s="230"/>
      <x:c r="P299" s="230"/>
      <x:c r="Q299" s="230"/>
      <x:c r="R299" s="230"/>
      <x:c r="S299" s="230"/>
      <x:c r="T299" s="230"/>
      <x:c r="U299" s="230"/>
      <x:c r="V299" s="231"/>
      <x:c r="W299" s="229"/>
      <x:c r="X299" s="230"/>
      <x:c r="Y299" s="231"/>
      <x:c r="Z299" s="229"/>
      <x:c r="AA299" s="230"/>
      <x:c r="AB299" s="230"/>
      <x:c r="AC299" s="230"/>
      <x:c r="AD299" s="230"/>
      <x:c r="AE299" s="230"/>
      <x:c r="AF299" s="230"/>
      <x:c r="AG299" s="230"/>
      <x:c r="AH299" s="230"/>
      <x:c r="AI299" s="230"/>
      <x:c r="AJ299" s="231"/>
      <x:c r="AK299" s="229"/>
      <x:c r="AL299" s="232"/>
      <x:c r="AM299" s="98"/>
      <x:c r="AN299" s="229"/>
      <x:c r="AO299" s="230"/>
      <x:c r="AP299" s="232"/>
      <x:c r="AQ299" s="233"/>
      <x:c r="AR299" s="234"/>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0"/>
      <x:c r="H300" s="231"/>
      <x:c r="I300" s="229"/>
      <x:c r="J300" s="230"/>
      <x:c r="K300" s="231"/>
      <x:c r="L300" s="229"/>
      <x:c r="M300" s="230"/>
      <x:c r="N300" s="230"/>
      <x:c r="O300" s="230"/>
      <x:c r="P300" s="230"/>
      <x:c r="Q300" s="230"/>
      <x:c r="R300" s="230"/>
      <x:c r="S300" s="230"/>
      <x:c r="T300" s="230"/>
      <x:c r="U300" s="230"/>
      <x:c r="V300" s="231"/>
      <x:c r="W300" s="229"/>
      <x:c r="X300" s="230"/>
      <x:c r="Y300" s="231"/>
      <x:c r="Z300" s="229"/>
      <x:c r="AA300" s="230"/>
      <x:c r="AB300" s="230"/>
      <x:c r="AC300" s="230"/>
      <x:c r="AD300" s="230"/>
      <x:c r="AE300" s="230"/>
      <x:c r="AF300" s="230"/>
      <x:c r="AG300" s="230"/>
      <x:c r="AH300" s="230"/>
      <x:c r="AI300" s="230"/>
      <x:c r="AJ300" s="231"/>
      <x:c r="AK300" s="229"/>
      <x:c r="AL300" s="232"/>
      <x:c r="AM300" s="98"/>
      <x:c r="AN300" s="229"/>
      <x:c r="AO300" s="230"/>
      <x:c r="AP300" s="232"/>
      <x:c r="AQ300" s="233"/>
      <x:c r="AR300" s="234"/>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0"/>
      <x:c r="H301" s="231"/>
      <x:c r="I301" s="229"/>
      <x:c r="J301" s="230"/>
      <x:c r="K301" s="231"/>
      <x:c r="L301" s="229"/>
      <x:c r="M301" s="230"/>
      <x:c r="N301" s="230"/>
      <x:c r="O301" s="230"/>
      <x:c r="P301" s="230"/>
      <x:c r="Q301" s="230"/>
      <x:c r="R301" s="230"/>
      <x:c r="S301" s="230"/>
      <x:c r="T301" s="230"/>
      <x:c r="U301" s="230"/>
      <x:c r="V301" s="231"/>
      <x:c r="W301" s="229"/>
      <x:c r="X301" s="230"/>
      <x:c r="Y301" s="231"/>
      <x:c r="Z301" s="229"/>
      <x:c r="AA301" s="230"/>
      <x:c r="AB301" s="230"/>
      <x:c r="AC301" s="230"/>
      <x:c r="AD301" s="230"/>
      <x:c r="AE301" s="230"/>
      <x:c r="AF301" s="230"/>
      <x:c r="AG301" s="230"/>
      <x:c r="AH301" s="230"/>
      <x:c r="AI301" s="230"/>
      <x:c r="AJ301" s="231"/>
      <x:c r="AK301" s="229"/>
      <x:c r="AL301" s="232"/>
      <x:c r="AM301" s="98"/>
      <x:c r="AN301" s="229"/>
      <x:c r="AO301" s="230"/>
      <x:c r="AP301" s="232"/>
      <x:c r="AQ301" s="233"/>
      <x:c r="AR301" s="234"/>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0"/>
      <x:c r="H302" s="231"/>
      <x:c r="I302" s="229"/>
      <x:c r="J302" s="230"/>
      <x:c r="K302" s="231"/>
      <x:c r="L302" s="229"/>
      <x:c r="M302" s="230"/>
      <x:c r="N302" s="230"/>
      <x:c r="O302" s="230"/>
      <x:c r="P302" s="230"/>
      <x:c r="Q302" s="230"/>
      <x:c r="R302" s="230"/>
      <x:c r="S302" s="230"/>
      <x:c r="T302" s="230"/>
      <x:c r="U302" s="230"/>
      <x:c r="V302" s="231"/>
      <x:c r="W302" s="229"/>
      <x:c r="X302" s="230"/>
      <x:c r="Y302" s="231"/>
      <x:c r="Z302" s="229"/>
      <x:c r="AA302" s="230"/>
      <x:c r="AB302" s="230"/>
      <x:c r="AC302" s="230"/>
      <x:c r="AD302" s="230"/>
      <x:c r="AE302" s="230"/>
      <x:c r="AF302" s="230"/>
      <x:c r="AG302" s="230"/>
      <x:c r="AH302" s="230"/>
      <x:c r="AI302" s="230"/>
      <x:c r="AJ302" s="231"/>
      <x:c r="AK302" s="229"/>
      <x:c r="AL302" s="232"/>
      <x:c r="AM302" s="98"/>
      <x:c r="AN302" s="229"/>
      <x:c r="AO302" s="230"/>
      <x:c r="AP302" s="232"/>
      <x:c r="AQ302" s="233"/>
      <x:c r="AR302" s="234"/>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7"/>
      <x:c r="D303" s="227"/>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899</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822</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756</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1115</x:v>
      </x:c>
      <x:c r="C310" s="302"/>
      <x:c r="D310" s="302"/>
      <x:c r="E310" s="302"/>
      <x:c r="F310" s="302"/>
      <x:c r="G310" s="302"/>
      <x:c r="H310" s="302"/>
      <x:c r="I310" s="302"/>
      <x:c r="J310" s="302"/>
      <x:c r="K310" s="302"/>
      <x:c r="L310" s="101"/>
      <x:c r="M310" s="302" t="s">
        <x:v>2350</x:v>
      </x:c>
      <x:c r="N310" s="302"/>
      <x:c r="O310" s="302"/>
      <x:c r="P310" s="302"/>
      <x:c r="Q310" s="302"/>
      <x:c r="R310" s="302"/>
      <x:c r="S310" s="302"/>
      <x:c r="T310" s="302"/>
      <x:c r="U310" s="302"/>
      <x:c r="V310" s="302"/>
      <x:c r="W310" s="101"/>
      <x:c r="X310" s="101"/>
      <x:c r="Y310" s="312" t="s">
        <x:v>737</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4" t="s">
        <x:v>960</x:v>
      </x:c>
      <x:c r="AV310" s="244"/>
      <x:c r="AW310" s="244"/>
      <x:c r="AX310" s="244"/>
      <x:c r="AY310" s="244"/>
      <x:c r="AZ310" s="244"/>
      <x:c r="BA310" s="244"/>
      <x:c r="BB310" s="244"/>
      <x:c r="BC310" s="244"/>
      <x:c r="BD310" s="244"/>
      <x:c r="BE310" s="244"/>
      <x:c r="BF310" s="244"/>
      <x:c r="BG310" s="244"/>
      <x:c r="BH310" s="244"/>
      <x:c r="BI310" s="244"/>
      <x:c r="BJ310" s="244"/>
      <x:c r="BK310" s="244"/>
      <x:c r="BL310" s="3"/>
    </x:row>
    <x:row r="311" spans="1:64" hidden="1" customHeight="1">
      <x:c r="A311" s="101"/>
      <x:c r="B311" s="102"/>
      <x:c r="C311" s="103" t="s">
        <x:v>1838</x:v>
      </x:c>
      <x:c r="D311" s="103" t="s">
        <x:v>1855</x:v>
      </x:c>
      <x:c r="E311" s="103" t="s">
        <x:v>1842</x:v>
      </x:c>
      <x:c r="F311" s="103" t="s">
        <x:v>1845</x:v>
      </x:c>
      <x:c r="G311" s="103" t="s">
        <x:v>1864</x:v>
      </x:c>
      <x:c r="H311" s="103" t="s">
        <x:v>1840</x:v>
      </x:c>
      <x:c r="I311" s="103" t="s">
        <x:v>1748</x:v>
      </x:c>
      <x:c r="J311" s="103" t="s">
        <x:v>1843</x:v>
      </x:c>
      <x:c r="K311" s="103" t="s">
        <x:v>1863</x:v>
      </x:c>
      <x:c r="L311" s="101"/>
      <x:c r="M311" s="102"/>
      <x:c r="N311" s="103" t="s">
        <x:v>1838</x:v>
      </x:c>
      <x:c r="O311" s="103" t="s">
        <x:v>1855</x:v>
      </x:c>
      <x:c r="P311" s="103" t="s">
        <x:v>1842</x:v>
      </x:c>
      <x:c r="Q311" s="103" t="s">
        <x:v>1845</x:v>
      </x:c>
      <x:c r="R311" s="103" t="s">
        <x:v>1864</x:v>
      </x:c>
      <x:c r="S311" s="103" t="s">
        <x:v>1840</x:v>
      </x:c>
      <x:c r="T311" s="103" t="s">
        <x:v>1748</x:v>
      </x:c>
      <x:c r="U311" s="103" t="s">
        <x:v>1843</x:v>
      </x:c>
      <x:c r="V311" s="103" t="s">
        <x:v>1863</x:v>
      </x:c>
      <x:c r="W311" s="104"/>
      <x:c r="X311" s="104"/>
      <x:c r="Y311" s="315" t="s">
        <x:v>1849</x:v>
      </x:c>
      <x:c r="Z311" s="316"/>
      <x:c r="AA311" s="309"/>
      <x:c r="AB311" s="308" t="s">
        <x:v>1856</x:v>
      </x:c>
      <x:c r="AC311" s="316"/>
      <x:c r="AD311" s="316"/>
      <x:c r="AE311" s="309"/>
      <x:c r="AF311" s="105" t="s">
        <x:v>1855</x:v>
      </x:c>
      <x:c r="AG311" s="308" t="s">
        <x:v>1842</x:v>
      </x:c>
      <x:c r="AH311" s="309"/>
      <x:c r="AI311" s="308" t="s">
        <x:v>1845</x:v>
      </x:c>
      <x:c r="AJ311" s="309"/>
      <x:c r="AK311" s="308" t="s">
        <x:v>1864</x:v>
      </x:c>
      <x:c r="AL311" s="309"/>
      <x:c r="AM311" s="105" t="s">
        <x:v>1840</x:v>
      </x:c>
      <x:c r="AN311" s="308" t="s">
        <x:v>1748</x:v>
      </x:c>
      <x:c r="AO311" s="309"/>
      <x:c r="AP311" s="308" t="s">
        <x:v>1843</x:v>
      </x:c>
      <x:c r="AQ311" s="309"/>
      <x:c r="AR311" s="106" t="s">
        <x:v>1863</x:v>
      </x:c>
      <x:c r="AS311" s="101"/>
      <x:c r="AT311" s="3"/>
      <x:c r="AU311" s="244"/>
      <x:c r="AV311" s="244"/>
      <x:c r="AW311" s="244"/>
      <x:c r="AX311" s="244"/>
      <x:c r="AY311" s="244"/>
      <x:c r="AZ311" s="244"/>
      <x:c r="BA311" s="244"/>
      <x:c r="BB311" s="244"/>
      <x:c r="BC311" s="244"/>
      <x:c r="BD311" s="244"/>
      <x:c r="BE311" s="244"/>
      <x:c r="BF311" s="244"/>
      <x:c r="BG311" s="244"/>
      <x:c r="BH311" s="244"/>
      <x:c r="BI311" s="244"/>
      <x:c r="BJ311" s="244"/>
      <x:c r="BK311" s="244"/>
      <x:c r="BL311" s="3"/>
    </x:row>
    <x:row r="312" spans="1:64" hidden="1" customHeight="1">
      <x:c r="A312" s="101"/>
      <x:c r="B312" s="103" t="s">
        <x:v>1118</x:v>
      </x:c>
      <x:c r="C312" s="107" t="s">
        <x:v>1127</x:v>
      </x:c>
      <x:c r="D312" s="107" t="s">
        <x:v>1857</x:v>
      </x:c>
      <x:c r="E312" s="107" t="s">
        <x:v>1844</x:v>
      </x:c>
      <x:c r="F312" s="107" t="s">
        <x:v>1835</x:v>
      </x:c>
      <x:c r="G312" s="107" t="s">
        <x:v>1859</x:v>
      </x:c>
      <x:c r="H312" s="107" t="s">
        <x:v>1835</x:v>
      </x:c>
      <x:c r="I312" s="107" t="s">
        <x:v>653</x:v>
      </x:c>
      <x:c r="J312" s="107" t="s">
        <x:v>742</x:v>
      </x:c>
      <x:c r="K312" s="107" t="s">
        <x:v>483</x:v>
      </x:c>
      <x:c r="L312" s="101"/>
      <x:c r="M312" s="108" t="s">
        <x:v>1119</x:v>
      </x:c>
      <x:c r="N312" s="109" t="s">
        <x:v>1163</x:v>
      </x:c>
      <x:c r="O312" s="109" t="s">
        <x:v>1167</x:v>
      </x:c>
      <x:c r="P312" s="109" t="s">
        <x:v>1844</x:v>
      </x:c>
      <x:c r="Q312" s="109" t="s">
        <x:v>210</x:v>
      </x:c>
      <x:c r="R312" s="109" t="s">
        <x:v>1893</x:v>
      </x:c>
      <x:c r="S312" s="109" t="s">
        <x:v>1835</x:v>
      </x:c>
      <x:c r="T312" s="109" t="s">
        <x:v>897</x:v>
      </x:c>
      <x:c r="U312" s="109" t="s">
        <x:v>947</x:v>
      </x:c>
      <x:c r="V312" s="109" t="s">
        <x:v>738</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4"/>
      <x:c r="AV312" s="244"/>
      <x:c r="AW312" s="244"/>
      <x:c r="AX312" s="244"/>
      <x:c r="AY312" s="244"/>
      <x:c r="AZ312" s="244"/>
      <x:c r="BA312" s="244"/>
      <x:c r="BB312" s="244"/>
      <x:c r="BC312" s="244"/>
      <x:c r="BD312" s="244"/>
      <x:c r="BE312" s="244"/>
      <x:c r="BF312" s="244"/>
      <x:c r="BG312" s="244"/>
      <x:c r="BH312" s="244"/>
      <x:c r="BI312" s="244"/>
      <x:c r="BJ312" s="244"/>
      <x:c r="BK312" s="244"/>
      <x:c r="BL312" s="3"/>
    </x:row>
    <x:row r="313" spans="1:64" hidden="1" customHeight="1">
      <x:c r="A313" s="101"/>
      <x:c r="B313" s="112"/>
      <x:c r="C313" s="107" t="s">
        <x:v>1140</x:v>
      </x:c>
      <x:c r="D313" s="107" t="s">
        <x:v>1152</x:v>
      </x:c>
      <x:c r="E313" s="107" t="s">
        <x:v>1844</x:v>
      </x:c>
      <x:c r="F313" s="107" t="s">
        <x:v>1835</x:v>
      </x:c>
      <x:c r="G313" s="107" t="s">
        <x:v>1894</x:v>
      </x:c>
      <x:c r="H313" s="107" t="s">
        <x:v>420</x:v>
      </x:c>
      <x:c r="I313" s="107" t="s">
        <x:v>465</x:v>
      </x:c>
      <x:c r="J313" s="107" t="s">
        <x:v>752</x:v>
      </x:c>
      <x:c r="K313" s="107" t="s">
        <x:v>749</x:v>
      </x:c>
      <x:c r="L313" s="101"/>
      <x:c r="M313" s="101"/>
      <x:c r="N313" s="109" t="s">
        <x:v>1153</x:v>
      </x:c>
      <x:c r="O313" s="109" t="s">
        <x:v>1154</x:v>
      </x:c>
      <x:c r="P313" s="109" t="s">
        <x:v>1844</x:v>
      </x:c>
      <x:c r="Q313" s="109" t="s">
        <x:v>1835</x:v>
      </x:c>
      <x:c r="R313" s="109" t="s">
        <x:v>1894</x:v>
      </x:c>
      <x:c r="S313" s="109" t="s">
        <x:v>1263</x:v>
      </x:c>
      <x:c r="T313" s="109" t="s">
        <x:v>1</x:v>
      </x:c>
      <x:c r="U313" s="109" t="s">
        <x:v>1606</x:v>
      </x:c>
      <x:c r="V313" s="109" t="s">
        <x:v>739</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5" t="s">
        <x:v>114</x:v>
      </x:c>
      <x:c r="AV313" s="245"/>
      <x:c r="AW313" s="245"/>
      <x:c r="AX313" s="245"/>
      <x:c r="AY313" s="245"/>
      <x:c r="AZ313" s="245"/>
      <x:c r="BA313" s="245"/>
      <x:c r="BB313" s="245"/>
      <x:c r="BC313" s="245"/>
      <x:c r="BD313" s="245"/>
      <x:c r="BE313" s="245"/>
      <x:c r="BF313" s="245"/>
      <x:c r="BG313" s="245"/>
      <x:c r="BH313" s="245"/>
      <x:c r="BI313" s="245"/>
      <x:c r="BJ313" s="245"/>
      <x:c r="BK313" s="245"/>
      <x:c r="BL313" s="3"/>
    </x:row>
    <x:row r="314" spans="1:64" hidden="1" customHeight="1">
      <x:c r="A314" s="101"/>
      <x:c r="B314" s="112"/>
      <x:c r="C314" s="107" t="s">
        <x:v>1155</x:v>
      </x:c>
      <x:c r="D314" s="107" t="s">
        <x:v>1164</x:v>
      </x:c>
      <x:c r="E314" s="107" t="s">
        <x:v>1844</x:v>
      </x:c>
      <x:c r="F314" s="107" t="s">
        <x:v>1835</x:v>
      </x:c>
      <x:c r="G314" s="107" t="s">
        <x:v>1894</x:v>
      </x:c>
      <x:c r="H314" s="107" t="s">
        <x:v>420</x:v>
      </x:c>
      <x:c r="I314" s="107" t="s">
        <x:v>438</x:v>
      </x:c>
      <x:c r="J314" s="107" t="s">
        <x:v>1607</x:v>
      </x:c>
      <x:c r="K314" s="107" t="s">
        <x:v>743</x:v>
      </x:c>
      <x:c r="L314" s="101"/>
      <x:c r="M314" s="101"/>
      <x:c r="N314" s="109" t="s">
        <x:v>1146</x:v>
      </x:c>
      <x:c r="O314" s="109" t="s">
        <x:v>1165</x:v>
      </x:c>
      <x:c r="P314" s="109" t="s">
        <x:v>1844</x:v>
      </x:c>
      <x:c r="Q314" s="109" t="s">
        <x:v>1835</x:v>
      </x:c>
      <x:c r="R314" s="109" t="s">
        <x:v>1894</x:v>
      </x:c>
      <x:c r="S314" s="109" t="s">
        <x:v>1252</x:v>
      </x:c>
      <x:c r="T314" s="109" t="s">
        <x:v>664</x:v>
      </x:c>
      <x:c r="U314" s="109" t="s">
        <x:v>1605</x:v>
      </x:c>
      <x:c r="V314" s="109" t="s">
        <x:v>510</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6" t="str">
        <x:f ca="1">SUBSTITUTE(_xlfn.TEXTJOIN("",TRUE,AU319:BJ344),"
"," ")</x:f>
        <x:v>{"kind": "character","data":{"name": "그레이스 루미나티오","initiative":0,"status":[{"label": "마력", "value":0,"max":0},{"label": "일시적 마력", "value":0,"max":0},{"label": "공격력", "value":4,"max":4},{"label": "방어력", "value":4,"max":4},{"label": "근원력", "value":4,"max":4}],"commands":"【긴급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있다.\n\n2D6&gt;=9 | 《황금》\n\n2D6&gt;=8 | 《대지》\n\n2D6&gt;=7 | 《숲》\n\n2D6&gt;=8 | 《길》\n\n2D6&gt;=9 | 《바다》\n\n2D6&gt;=8 | 《정적》\n\n2D6&gt;=7 | 《비》\n\n2D6&gt;=6 | 《폭풍》\n\n2D6&gt;=5 | 《태양》\n\n2D6&gt;=6 | 《천공》\n\n2D6&gt;=7 | 《이계》\n\n2D6&gt;=7 | 《살》\n\n2D6&gt;=6 | 《벌레》\n\n2D6&gt;=5 | 《꽃》\n\n2D6&gt;=6 | 《피》\n\n2D6&gt;=7 | 《비늘》\n\n2D6&gt;=8 | 《혼돈》\n\n2D6&gt;=9 | 《이빨》\n\n2D6&gt;=8 | 《외침》\n\n2D6&gt;=7 | 《분노》\n\n2D6&gt;=8 | 《날개》\n\n2D6&gt;=9 | 《에로스》\n\n2D6&gt;=8 | 《중력》\n\n2D6&gt;=8 | 《바람》\n\n2D6&gt;=7 | 《흐름》\n\n2D6&gt;=8 | 《물》\n\n2D6&gt;=8 | 《파문》\n\n2D6&gt;=7 | 《자유》\n\n2D6&gt;=8 | 《충격》\n\n2D6&gt;=9 | 《우레》\n\n2D6&gt;=9 | 《불》\n\n2D6&gt;=8 | 《빛》\n\n2D6&gt;=9 | 《원환》\n\n2D6&gt;=6 | 《이야기》\n\n2D6&gt;=7 | 《선율》\n\n2D6&gt;=8 | 《눈물》\n\n2D6&gt;=7 | 《이별》\n\n2D6&gt;=6 | 《미소》\n\n2D6&gt;=5 | 《마음》\n\n2D6&gt;=6 | 《승리》\n\n2D6&gt;=7 | 《사랑》\n\n2D6&gt;=7 | 《정열》\n\n2D6&gt;=6 | 《치유》\n\n2D6&gt;=7 | 《시간》\n\n2D6&gt;=5 | 《추억》\n\n2D6&gt;=6 | 《수수께끼》\n\n2D6&gt;=7 | 《거짓》\n\n2D6&gt;=8 | 《불안》\n\n2D6&gt;=7 | 《잠》\n\n2D6&gt;=6 | 《우연》\n\n2D6&gt;=7 | 《환각》\n\n2D6&gt;=7 | 《광기》\n\n2D6&gt;=6 | 《기도》\n\n2D6&gt;=5 | 《희망》\n\n2D6&gt;=6 | 《미래》\n\n2D6&gt;=6 | 《심연》\n\n2D6&gt;=7 | 《부패》\n\n2D6&gt;=8 | 《배신》\n\n2D6&gt;=9 | 《방황》\n\n2D6&gt;=8 | 《나태》\n\n2D6&gt;=7 | 《왜곡》\n\n2D6&gt;=8 | 《불행》\n\n2D6&gt;=8 | 《바보》\n\n2D6&gt;=7 | 《악의》\n\n2D6&gt;=6 | 《절망》\n\n2D6&gt;=7 | 《죽음》"}}</x:v>
      </x:c>
      <x:c r="AV314" s="246"/>
      <x:c r="AW314" s="246"/>
      <x:c r="AX314" s="246"/>
      <x:c r="AY314" s="246"/>
      <x:c r="AZ314" s="246"/>
      <x:c r="BA314" s="246"/>
      <x:c r="BB314" s="246"/>
      <x:c r="BC314" s="246"/>
      <x:c r="BD314" s="246"/>
      <x:c r="BE314" s="246"/>
      <x:c r="BF314" s="246"/>
      <x:c r="BG314" s="246"/>
      <x:c r="BH314" s="246"/>
      <x:c r="BI314" s="246"/>
      <x:c r="BJ314" s="246"/>
      <x:c r="BK314" s="246"/>
      <x:c r="BL314" s="3"/>
    </x:row>
    <x:row r="315" spans="1:64" hidden="1" customHeight="1">
      <x:c r="A315" s="101"/>
      <x:c r="B315" s="112"/>
      <x:c r="C315" s="107" t="s">
        <x:v>1147</x:v>
      </x:c>
      <x:c r="D315" s="107" t="s">
        <x:v>2351</x:v>
      </x:c>
      <x:c r="E315" s="107" t="s">
        <x:v>1844</x:v>
      </x:c>
      <x:c r="F315" s="107" t="s">
        <x:v>1835</x:v>
      </x:c>
      <x:c r="G315" s="107" t="s">
        <x:v>1894</x:v>
      </x:c>
      <x:c r="H315" s="107" t="s">
        <x:v>420</x:v>
      </x:c>
      <x:c r="I315" s="107" t="s">
        <x:v>466</x:v>
      </x:c>
      <x:c r="J315" s="107" t="s">
        <x:v>1609</x:v>
      </x:c>
      <x:c r="K315" s="107" t="s">
        <x:v>1610</x:v>
      </x:c>
      <x:c r="L315" s="101"/>
      <x:c r="M315" s="101"/>
      <x:c r="N315" s="109" t="s">
        <x:v>1156</x:v>
      </x:c>
      <x:c r="O315" s="109" t="s">
        <x:v>1166</x:v>
      </x:c>
      <x:c r="P315" s="109" t="s">
        <x:v>1844</x:v>
      </x:c>
      <x:c r="Q315" s="109" t="s">
        <x:v>1835</x:v>
      </x:c>
      <x:c r="R315" s="109" t="s">
        <x:v>1894</x:v>
      </x:c>
      <x:c r="S315" s="109" t="s">
        <x:v>1255</x:v>
      </x:c>
      <x:c r="T315" s="109" t="s">
        <x:v>36</x:v>
      </x:c>
      <x:c r="U315" s="109" t="s">
        <x:v>958</x:v>
      </x:c>
      <x:c r="V315" s="109" t="s">
        <x:v>906</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6"/>
      <x:c r="AV315" s="246"/>
      <x:c r="AW315" s="246"/>
      <x:c r="AX315" s="246"/>
      <x:c r="AY315" s="246"/>
      <x:c r="AZ315" s="246"/>
      <x:c r="BA315" s="246"/>
      <x:c r="BB315" s="246"/>
      <x:c r="BC315" s="246"/>
      <x:c r="BD315" s="246"/>
      <x:c r="BE315" s="246"/>
      <x:c r="BF315" s="246"/>
      <x:c r="BG315" s="246"/>
      <x:c r="BH315" s="246"/>
      <x:c r="BI315" s="246"/>
      <x:c r="BJ315" s="246"/>
      <x:c r="BK315" s="246"/>
      <x:c r="BL315" s="3"/>
    </x:row>
    <x:row r="316" spans="1:64" hidden="1" customHeight="1">
      <x:c r="A316" s="101"/>
      <x:c r="B316" s="112"/>
      <x:c r="C316" s="107" t="s">
        <x:v>1168</x:v>
      </x:c>
      <x:c r="D316" s="107" t="s">
        <x:v>1157</x:v>
      </x:c>
      <x:c r="E316" s="107" t="s">
        <x:v>1844</x:v>
      </x:c>
      <x:c r="F316" s="107" t="s">
        <x:v>1835</x:v>
      </x:c>
      <x:c r="G316" s="107" t="s">
        <x:v>1894</x:v>
      </x:c>
      <x:c r="H316" s="107" t="s">
        <x:v>284</x:v>
      </x:c>
      <x:c r="I316" s="107" t="s">
        <x:v>90</x:v>
      </x:c>
      <x:c r="J316" s="107" t="s">
        <x:v>740</x:v>
      </x:c>
      <x:c r="K316" s="107" t="s">
        <x:v>949</x:v>
      </x:c>
      <x:c r="L316" s="101"/>
      <x:c r="M316" s="101"/>
      <x:c r="N316" s="109" t="s">
        <x:v>1158</x:v>
      </x:c>
      <x:c r="O316" s="109" t="s">
        <x:v>1145</x:v>
      </x:c>
      <x:c r="P316" s="109" t="s">
        <x:v>1844</x:v>
      </x:c>
      <x:c r="Q316" s="109" t="s">
        <x:v>1889</x:v>
      </x:c>
      <x:c r="R316" s="109" t="s">
        <x:v>1160</x:v>
      </x:c>
      <x:c r="S316" s="109" t="s">
        <x:v>1869</x:v>
      </x:c>
      <x:c r="T316" s="109" t="s">
        <x:v>45</x:v>
      </x:c>
      <x:c r="U316" s="109" t="s">
        <x:v>202</x:v>
      </x:c>
      <x:c r="V316" s="109" t="s">
        <x:v>222</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6"/>
      <x:c r="AV316" s="246"/>
      <x:c r="AW316" s="246"/>
      <x:c r="AX316" s="246"/>
      <x:c r="AY316" s="246"/>
      <x:c r="AZ316" s="246"/>
      <x:c r="BA316" s="246"/>
      <x:c r="BB316" s="246"/>
      <x:c r="BC316" s="246"/>
      <x:c r="BD316" s="246"/>
      <x:c r="BE316" s="246"/>
      <x:c r="BF316" s="246"/>
      <x:c r="BG316" s="246"/>
      <x:c r="BH316" s="246"/>
      <x:c r="BI316" s="246"/>
      <x:c r="BJ316" s="246"/>
      <x:c r="BK316" s="246"/>
      <x:c r="BL316" s="3"/>
    </x:row>
    <x:row r="317" spans="1:64" hidden="1" customHeight="1">
      <x:c r="A317" s="101"/>
      <x:c r="B317" s="112"/>
      <x:c r="C317" s="107" t="s">
        <x:v>1169</x:v>
      </x:c>
      <x:c r="D317" s="107" t="s">
        <x:v>1151</x:v>
      </x:c>
      <x:c r="E317" s="107" t="s">
        <x:v>1844</x:v>
      </x:c>
      <x:c r="F317" s="107" t="s">
        <x:v>1835</x:v>
      </x:c>
      <x:c r="G317" s="107" t="s">
        <x:v>1894</x:v>
      </x:c>
      <x:c r="H317" s="107" t="s">
        <x:v>284</x:v>
      </x:c>
      <x:c r="I317" s="107" t="s">
        <x:v>654</x:v>
      </x:c>
      <x:c r="J317" s="107" t="s">
        <x:v>1608</x:v>
      </x:c>
      <x:c r="K317" s="107" t="s">
        <x:v>751</x:v>
      </x:c>
      <x:c r="L317" s="101"/>
      <x:c r="M317" s="108" t="s">
        <x:v>1119</x:v>
      </x:c>
      <x:c r="N317" s="109" t="s">
        <x:v>1877</x:v>
      </x:c>
      <x:c r="O317" s="109" t="s">
        <x:v>1891</x:v>
      </x:c>
      <x:c r="P317" s="109" t="s">
        <x:v>1844</x:v>
      </x:c>
      <x:c r="Q317" s="109" t="s">
        <x:v>1170</x:v>
      </x:c>
      <x:c r="R317" s="109" t="s">
        <x:v>1150</x:v>
      </x:c>
      <x:c r="S317" s="109" t="s">
        <x:v>1141</x:v>
      </x:c>
      <x:c r="T317" s="109" t="s">
        <x:v>1321</x:v>
      </x:c>
      <x:c r="U317" s="109" t="s">
        <x:v>823</x:v>
      </x:c>
      <x:c r="V317" s="109" t="s">
        <x:v>306</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7" t="s">
        <x:v>963</x:v>
      </x:c>
      <x:c r="AV317" s="247"/>
      <x:c r="AW317" s="247"/>
      <x:c r="AX317" s="247"/>
      <x:c r="AY317" s="247"/>
      <x:c r="AZ317" s="247"/>
      <x:c r="BA317" s="247"/>
      <x:c r="BB317" s="247"/>
      <x:c r="BC317" s="247"/>
      <x:c r="BD317" s="247"/>
      <x:c r="BE317" s="247"/>
      <x:c r="BF317" s="247"/>
      <x:c r="BG317" s="247"/>
      <x:c r="BH317" s="247"/>
      <x:c r="BI317" s="247"/>
      <x:c r="BJ317" s="247"/>
      <x:c r="BK317" s="247"/>
      <x:c r="BL317" s="3"/>
    </x:row>
    <x:row r="318" spans="1:64" hidden="1" customHeight="1">
      <x:c r="A318" s="101"/>
      <x:c r="B318" s="112"/>
      <x:c r="C318" s="107" t="s">
        <x:v>1159</x:v>
      </x:c>
      <x:c r="D318" s="107" t="s">
        <x:v>1151</x:v>
      </x:c>
      <x:c r="E318" s="107" t="s">
        <x:v>1844</x:v>
      </x:c>
      <x:c r="F318" s="107" t="s">
        <x:v>1835</x:v>
      </x:c>
      <x:c r="G318" s="107" t="s">
        <x:v>1894</x:v>
      </x:c>
      <x:c r="H318" s="107" t="s">
        <x:v>284</x:v>
      </x:c>
      <x:c r="I318" s="107" t="s">
        <x:v>655</x:v>
      </x:c>
      <x:c r="J318" s="107" t="s">
        <x:v>1608</x:v>
      </x:c>
      <x:c r="K318" s="107" t="s">
        <x:v>741</x:v>
      </x:c>
      <x:c r="L318" s="101"/>
      <x:c r="M318" s="108" t="s">
        <x:v>1142</x:v>
      </x:c>
      <x:c r="N318" s="107" t="s">
        <x:v>1878</x:v>
      </x:c>
      <x:c r="O318" s="107" t="s">
        <x:v>1888</x:v>
      </x:c>
      <x:c r="P318" s="107" t="s">
        <x:v>1879</x:v>
      </x:c>
      <x:c r="Q318" s="107" t="s">
        <x:v>1889</x:v>
      </x:c>
      <x:c r="R318" s="107" t="s">
        <x:v>1139</x:v>
      </x:c>
      <x:c r="S318" s="107" t="s">
        <x:v>1869</x:v>
      </x:c>
      <x:c r="T318" s="107" t="s">
        <x:v>467</x:v>
      </x:c>
      <x:c r="U318" s="107" t="s">
        <x:v>956</x:v>
      </x:c>
      <x:c r="V318" s="107" t="s">
        <x:v>745</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6" t="str">
        <x:f>IFERROR(__xludf.DUMMYFUNCTION("substitute(textjoin("""",true,AU393:BE400, filter(AV402:BE420,AX402:AX420&lt;&gt;"""",BD402:BD420&lt;&gt;""""),AU421),""
"","" "")"),"{""kind"":""character"",""data"":{""name"":""그레이스 루미나티오"",""initiative"":0,""status"":[{""label"":""분신 소환"",""value"":0,""max"":""4""},{""label"":""요화"",""value"":0,""max"":""4""},{""label"":""특약"",""value"":0,""max"":""4""},{""label"":""무용"",""value"":0,"&amp;"""max"":""4""},{""label"":""회복"",""value"":0,""max"":""4""}]}}")</x:f>
        <x:v>{"kind":"character","data":{"name":"그레이스 루미나티오","initiative":0,"status":[{"label":"분신 소환","value":0,"max":"4"},{"label":"요화","value":0,"max":"4"},{"label":"특약","value":0,"max":"4"},{"label":"무용","value":0,"max":"4"},{"label":"회복","value":0,"max":"4"}]}}</x:v>
      </x:c>
      <x:c r="AV318" s="246"/>
      <x:c r="AW318" s="246"/>
      <x:c r="AX318" s="246"/>
      <x:c r="AY318" s="246"/>
      <x:c r="AZ318" s="246"/>
      <x:c r="BA318" s="246"/>
      <x:c r="BB318" s="246"/>
      <x:c r="BC318" s="246"/>
      <x:c r="BD318" s="246"/>
      <x:c r="BE318" s="246"/>
      <x:c r="BF318" s="246"/>
      <x:c r="BG318" s="246"/>
      <x:c r="BH318" s="246"/>
      <x:c r="BI318" s="246"/>
      <x:c r="BJ318" s="246"/>
      <x:c r="BK318" s="246"/>
      <x:c r="BL318" s="3"/>
    </x:row>
    <x:row r="319" spans="1:64" hidden="1" customHeight="1">
      <x:c r="A319" s="101"/>
      <x:c r="B319" s="112"/>
      <x:c r="C319" s="107" t="s">
        <x:v>1143</x:v>
      </x:c>
      <x:c r="D319" s="107" t="s">
        <x:v>1144</x:v>
      </x:c>
      <x:c r="E319" s="107" t="s">
        <x:v>1844</x:v>
      </x:c>
      <x:c r="F319" s="107" t="s">
        <x:v>1835</x:v>
      </x:c>
      <x:c r="G319" s="107" t="s">
        <x:v>1894</x:v>
      </x:c>
      <x:c r="H319" s="107" t="s">
        <x:v>284</x:v>
      </x:c>
      <x:c r="I319" s="107" t="s">
        <x:v>656</x:v>
      </x:c>
      <x:c r="J319" s="107" t="s">
        <x:v>123</x:v>
      </x:c>
      <x:c r="K319" s="107" t="s">
        <x:v>1612</x:v>
      </x:c>
      <x:c r="L319" s="101"/>
      <x:c r="M319" s="101"/>
      <x:c r="N319" s="107" t="s">
        <x:v>1897</x:v>
      </x:c>
      <x:c r="O319" s="107" t="s">
        <x:v>1885</x:v>
      </x:c>
      <x:c r="P319" s="107" t="s">
        <x:v>1879</x:v>
      </x:c>
      <x:c r="Q319" s="107" t="s">
        <x:v>208</x:v>
      </x:c>
      <x:c r="R319" s="107" t="s">
        <x:v>1859</x:v>
      </x:c>
      <x:c r="S319" s="107" t="s">
        <x:v>1869</x:v>
      </x:c>
      <x:c r="T319" s="107" t="s">
        <x:v>60</x:v>
      </x:c>
      <x:c r="U319" s="107" t="s">
        <x:v>1611</x:v>
      </x:c>
      <x:c r="V319" s="107" t="s">
        <x:v>499</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1746</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1161</x:v>
      </x:c>
      <x:c r="D320" s="107" t="s">
        <x:v>1148</x:v>
      </x:c>
      <x:c r="E320" s="107" t="s">
        <x:v>1844</x:v>
      </x:c>
      <x:c r="F320" s="107" t="s">
        <x:v>1835</x:v>
      </x:c>
      <x:c r="G320" s="107" t="s">
        <x:v>1894</x:v>
      </x:c>
      <x:c r="H320" s="107" t="s">
        <x:v>286</x:v>
      </x:c>
      <x:c r="I320" s="107" t="s">
        <x:v>91</x:v>
      </x:c>
      <x:c r="J320" s="107" t="s">
        <x:v>1613</x:v>
      </x:c>
      <x:c r="K320" s="107" t="s">
        <x:v>747</x:v>
      </x:c>
      <x:c r="L320" s="101"/>
      <x:c r="M320" s="101"/>
      <x:c r="N320" s="107" t="s">
        <x:v>1887</x:v>
      </x:c>
      <x:c r="O320" s="107" t="s">
        <x:v>1149</x:v>
      </x:c>
      <x:c r="P320" s="107" t="s">
        <x:v>1879</x:v>
      </x:c>
      <x:c r="Q320" s="107" t="s">
        <x:v>1400</x:v>
      </x:c>
      <x:c r="R320" s="107" t="s">
        <x:v>1859</x:v>
      </x:c>
      <x:c r="S320" s="107" t="s">
        <x:v>1869</x:v>
      </x:c>
      <x:c r="T320" s="107" t="s">
        <x:v>28</x:v>
      </x:c>
      <x:c r="U320" s="107" t="s">
        <x:v>293</x:v>
      </x:c>
      <x:c r="V320" s="107" t="s">
        <x:v>957</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198</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1162</x:v>
      </x:c>
      <x:c r="D321" s="107" t="s">
        <x:v>1198</x:v>
      </x:c>
      <x:c r="E321" s="107" t="s">
        <x:v>1844</x:v>
      </x:c>
      <x:c r="F321" s="107" t="s">
        <x:v>1835</x:v>
      </x:c>
      <x:c r="G321" s="107" t="s">
        <x:v>1894</x:v>
      </x:c>
      <x:c r="H321" s="107" t="s">
        <x:v>286</x:v>
      </x:c>
      <x:c r="I321" s="107" t="s">
        <x:v>92</x:v>
      </x:c>
      <x:c r="J321" s="107" t="s">
        <x:v>959</x:v>
      </x:c>
      <x:c r="K321" s="107" t="s">
        <x:v>774</x:v>
      </x:c>
      <x:c r="L321" s="101"/>
      <x:c r="M321" s="101"/>
      <x:c r="N321" s="107" t="s">
        <x:v>1892</x:v>
      </x:c>
      <x:c r="O321" s="107" t="s">
        <x:v>1184</x:v>
      </x:c>
      <x:c r="P321" s="107" t="s">
        <x:v>1879</x:v>
      </x:c>
      <x:c r="Q321" s="107" t="s">
        <x:v>294</x:v>
      </x:c>
      <x:c r="R321" s="107" t="s">
        <x:v>1859</x:v>
      </x:c>
      <x:c r="S321" s="107" t="s">
        <x:v>1195</x:v>
      </x:c>
      <x:c r="T321" s="107" t="s">
        <x:v>1319</x:v>
      </x:c>
      <x:c r="U321" s="107" t="s">
        <x:v>1599</x:v>
      </x:c>
      <x:c r="V321" s="107" t="s">
        <x:v>212</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1099</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1186</x:v>
      </x:c>
      <x:c r="D322" s="107" t="s">
        <x:v>1192</x:v>
      </x:c>
      <x:c r="E322" s="107" t="s">
        <x:v>1844</x:v>
      </x:c>
      <x:c r="F322" s="107" t="s">
        <x:v>1835</x:v>
      </x:c>
      <x:c r="G322" s="107" t="s">
        <x:v>1894</x:v>
      </x:c>
      <x:c r="H322" s="107" t="s">
        <x:v>285</x:v>
      </x:c>
      <x:c r="I322" s="107" t="s">
        <x:v>1616</x:v>
      </x:c>
      <x:c r="J322" s="107" t="s">
        <x:v>116</x:v>
      </x:c>
      <x:c r="K322" s="107" t="s">
        <x:v>1600</x:v>
      </x:c>
      <x:c r="L322" s="101"/>
      <x:c r="M322" s="101"/>
      <x:c r="N322" s="107" t="s">
        <x:v>1202</x:v>
      </x:c>
      <x:c r="O322" s="107" t="s">
        <x:v>1193</x:v>
      </x:c>
      <x:c r="P322" s="107" t="s">
        <x:v>1879</x:v>
      </x:c>
      <x:c r="Q322" s="107" t="s">
        <x:v>295</x:v>
      </x:c>
      <x:c r="R322" s="107" t="s">
        <x:v>1171</x:v>
      </x:c>
      <x:c r="S322" s="107" t="s">
        <x:v>1195</x:v>
      </x:c>
      <x:c r="T322" s="107" t="s">
        <x:v>1615</x:v>
      </x:c>
      <x:c r="U322" s="107" t="s">
        <x:v>948</x:v>
      </x:c>
      <x:c r="V322" s="107" t="s">
        <x:v>1601</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1746</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1188</x:v>
      </x:c>
      <x:c r="D323" s="107" t="s">
        <x:v>1181</x:v>
      </x:c>
      <x:c r="E323" s="107" t="s">
        <x:v>1844</x:v>
      </x:c>
      <x:c r="F323" s="107" t="s">
        <x:v>1835</x:v>
      </x:c>
      <x:c r="G323" s="107" t="s">
        <x:v>1894</x:v>
      </x:c>
      <x:c r="H323" s="107" t="s">
        <x:v>304</x:v>
      </x:c>
      <x:c r="I323" s="107" t="s">
        <x:v>549</x:v>
      </x:c>
      <x:c r="J323" s="107" t="s">
        <x:v>784</x:v>
      </x:c>
      <x:c r="K323" s="107" t="s">
        <x:v>223</x:v>
      </x:c>
      <x:c r="L323" s="101"/>
      <x:c r="M323" s="101"/>
      <x:c r="N323" s="107" t="s">
        <x:v>1895</x:v>
      </x:c>
      <x:c r="O323" s="107" t="s">
        <x:v>1191</x:v>
      </x:c>
      <x:c r="P323" s="107" t="s">
        <x:v>1879</x:v>
      </x:c>
      <x:c r="Q323" s="107" t="s">
        <x:v>1400</x:v>
      </x:c>
      <x:c r="R323" s="107" t="s">
        <x:v>1197</x:v>
      </x:c>
      <x:c r="S323" s="107" t="s">
        <x:v>1195</x:v>
      </x:c>
      <x:c r="T323" s="107" t="s">
        <x:v>1344</x:v>
      </x:c>
      <x:c r="U323" s="107" t="s">
        <x:v>952</x:v>
      </x:c>
      <x:c r="V323" s="107" t="s">
        <x:v>514</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962</x:v>
      </x:c>
      <x:c r="AW323" s="13"/>
      <x:c r="AX323" s="14" t="str">
        <x:f>$V$8</x:f>
        <x:v>그레이스 루미나티오</x:v>
      </x:c>
      <x:c r="AY323" s="14" t="s">
        <x:v>1757</x:v>
      </x:c>
      <x:c r="AZ323" s="11" t="s">
        <x:v>1755</x:v>
      </x:c>
      <x:c r="BA323" s="11"/>
      <x:c r="BB323" s="11"/>
      <x:c r="BC323" s="11"/>
      <x:c r="BD323" s="11"/>
      <x:c r="BE323" s="11"/>
      <x:c r="BF323" s="11"/>
      <x:c r="BG323" s="11"/>
      <x:c r="BH323" s="14"/>
      <x:c r="BI323" s="11"/>
      <x:c r="BJ323" s="11"/>
      <x:c r="BK323" s="15"/>
      <x:c r="BL323" s="15"/>
    </x:row>
    <x:row r="324" spans="1:64" hidden="1" customHeight="1">
      <x:c r="A324" s="101"/>
      <x:c r="B324" s="112"/>
      <x:c r="C324" s="107" t="s">
        <x:v>1194</x:v>
      </x:c>
      <x:c r="D324" s="107" t="s">
        <x:v>1196</x:v>
      </x:c>
      <x:c r="E324" s="107" t="s">
        <x:v>1844</x:v>
      </x:c>
      <x:c r="F324" s="107" t="s">
        <x:v>1835</x:v>
      </x:c>
      <x:c r="G324" s="107" t="s">
        <x:v>1859</x:v>
      </x:c>
      <x:c r="H324" s="107" t="s">
        <x:v>1835</x:v>
      </x:c>
      <x:c r="I324" s="107" t="s">
        <x:v>530</x:v>
      </x:c>
      <x:c r="J324" s="107" t="s">
        <x:v>950</x:v>
      </x:c>
      <x:c r="K324" s="107" t="s">
        <x:v>894</x:v>
      </x:c>
      <x:c r="L324" s="101"/>
      <x:c r="M324" s="101"/>
      <x:c r="N324" s="107" t="s">
        <x:v>1880</x:v>
      </x:c>
      <x:c r="O324" s="107" t="s">
        <x:v>1173</x:v>
      </x:c>
      <x:c r="P324" s="107" t="s">
        <x:v>1879</x:v>
      </x:c>
      <x:c r="Q324" s="107" t="s">
        <x:v>1402</x:v>
      </x:c>
      <x:c r="R324" s="107" t="s">
        <x:v>1177</x:v>
      </x:c>
      <x:c r="S324" s="107" t="s">
        <x:v>1896</x:v>
      </x:c>
      <x:c r="T324" s="107" t="s">
        <x:v>1435</x:v>
      </x:c>
      <x:c r="U324" s="107" t="s">
        <x:v>105</x:v>
      </x:c>
      <x:c r="V324" s="107" t="s">
        <x:v>211</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1271</x:v>
      </x:c>
      <x:c r="AW324" s="11"/>
      <x:c r="AX324" s="11"/>
      <x:c r="AY324" s="14">
        <x:v>0</x:v>
      </x:c>
      <x:c r="AZ324" s="11" t="s">
        <x:v>1755</x:v>
      </x:c>
      <x:c r="BA324" s="11"/>
      <x:c r="BB324" s="11"/>
      <x:c r="BC324" s="11"/>
      <x:c r="BD324" s="11"/>
      <x:c r="BE324" s="11"/>
      <x:c r="BF324" s="11"/>
      <x:c r="BG324" s="11"/>
      <x:c r="BH324" s="11"/>
      <x:c r="BI324" s="11"/>
      <x:c r="BJ324" s="11"/>
      <x:c r="BK324" s="3"/>
      <x:c r="BL324" s="3"/>
    </x:row>
    <x:row r="325" spans="1:64" hidden="1" customHeight="1">
      <x:c r="A325" s="101"/>
      <x:c r="B325" s="107"/>
      <x:c r="C325" s="107" t="s">
        <x:v>1138</x:v>
      </x:c>
      <x:c r="D325" s="107" t="s">
        <x:v>1401</x:v>
      </x:c>
      <x:c r="E325" s="107" t="s">
        <x:v>1844</x:v>
      </x:c>
      <x:c r="F325" s="107" t="s">
        <x:v>1835</x:v>
      </x:c>
      <x:c r="G325" s="107" t="s">
        <x:v>1859</x:v>
      </x:c>
      <x:c r="H325" s="107" t="s">
        <x:v>1403</x:v>
      </x:c>
      <x:c r="I325" s="107" t="s">
        <x:v>88</x:v>
      </x:c>
      <x:c r="J325" s="107" t="s">
        <x:v>828</x:v>
      </x:c>
      <x:c r="K325" s="107" t="s">
        <x:v>951</x:v>
      </x:c>
      <x:c r="L325" s="101"/>
      <x:c r="M325" s="101"/>
      <x:c r="N325" s="107" t="s">
        <x:v>1199</x:v>
      </x:c>
      <x:c r="O325" s="107" t="s">
        <x:v>1200</x:v>
      </x:c>
      <x:c r="P325" s="107" t="s">
        <x:v>1879</x:v>
      </x:c>
      <x:c r="Q325" s="107" t="s">
        <x:v>1175</x:v>
      </x:c>
      <x:c r="R325" s="107" t="s">
        <x:v>1180</x:v>
      </x:c>
      <x:c r="S325" s="107" t="s">
        <x:v>1896</x:v>
      </x:c>
      <x:c r="T325" s="107" t="s">
        <x:v>657</x:v>
      </x:c>
      <x:c r="U325" s="107" t="s">
        <x:v>127</x:v>
      </x:c>
      <x:c r="V325" s="107" t="s">
        <x:v>827</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1183</x:v>
      </x:c>
      <x:c r="D326" s="107" t="s">
        <x:v>1176</x:v>
      </x:c>
      <x:c r="E326" s="107" t="s">
        <x:v>1844</x:v>
      </x:c>
      <x:c r="F326" s="107" t="s">
        <x:v>1835</x:v>
      </x:c>
      <x:c r="G326" s="107" t="s">
        <x:v>1859</x:v>
      </x:c>
      <x:c r="H326" s="107" t="s">
        <x:v>1896</x:v>
      </x:c>
      <x:c r="I326" s="107" t="s">
        <x:v>428</x:v>
      </x:c>
      <x:c r="J326" s="107" t="s">
        <x:v>895</x:v>
      </x:c>
      <x:c r="K326" s="107" t="s">
        <x:v>819</x:v>
      </x:c>
      <x:c r="L326" s="101"/>
      <x:c r="M326" s="101"/>
      <x:c r="N326" s="107" t="s">
        <x:v>1866</x:v>
      </x:c>
      <x:c r="O326" s="107" t="s">
        <x:v>1867</x:v>
      </x:c>
      <x:c r="P326" s="107" t="s">
        <x:v>1879</x:v>
      </x:c>
      <x:c r="Q326" s="107" t="s">
        <x:v>1178</x:v>
      </x:c>
      <x:c r="R326" s="107" t="s">
        <x:v>1201</x:v>
      </x:c>
      <x:c r="S326" s="107" t="s">
        <x:v>1886</x:v>
      </x:c>
      <x:c r="T326" s="107" t="s">
        <x:v>541</x:v>
      </x:c>
      <x:c r="U326" s="107" t="s">
        <x:v>781</x:v>
      </x:c>
      <x:c r="V326" s="107" t="s">
        <x:v>896</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965</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1172</x:v>
      </x:c>
      <x:c r="D327" s="107" t="s">
        <x:v>1174</x:v>
      </x:c>
      <x:c r="E327" s="107" t="s">
        <x:v>1844</x:v>
      </x:c>
      <x:c r="F327" s="107" t="s">
        <x:v>1835</x:v>
      </x:c>
      <x:c r="G327" s="107" t="s">
        <x:v>1179</x:v>
      </x:c>
      <x:c r="H327" s="107" t="s">
        <x:v>1870</x:v>
      </x:c>
      <x:c r="I327" s="107" t="s">
        <x:v>29</x:v>
      </x:c>
      <x:c r="J327" s="107" t="s">
        <x:v>820</x:v>
      </x:c>
      <x:c r="K327" s="107" t="s">
        <x:v>305</x:v>
      </x:c>
      <x:c r="L327" s="101"/>
      <x:c r="M327" s="101"/>
      <x:c r="N327" s="107" t="s">
        <x:v>1881</x:v>
      </x:c>
      <x:c r="O327" s="107" t="s">
        <x:v>1182</x:v>
      </x:c>
      <x:c r="P327" s="107" t="s">
        <x:v>1879</x:v>
      </x:c>
      <x:c r="Q327" s="107" t="s">
        <x:v>1175</x:v>
      </x:c>
      <x:c r="R327" s="107" t="s">
        <x:v>1185</x:v>
      </x:c>
      <x:c r="S327" s="107" t="s">
        <x:v>1187</x:v>
      </x:c>
      <x:c r="T327" s="107" t="s">
        <x:v>891</x:v>
      </x:c>
      <x:c r="U327" s="107" t="s">
        <x:v>106</x:v>
      </x:c>
      <x:c r="V327" s="107" t="s">
        <x:v>500</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1747</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1189</x:v>
      </x:c>
      <x:c r="D328" s="107" t="s">
        <x:v>1395</x:v>
      </x:c>
      <x:c r="E328" s="107" t="s">
        <x:v>1844</x:v>
      </x:c>
      <x:c r="F328" s="107" t="s">
        <x:v>1835</x:v>
      </x:c>
      <x:c r="G328" s="107" t="s">
        <x:v>1190</x:v>
      </x:c>
      <x:c r="H328" s="107" t="s">
        <x:v>1890</x:v>
      </x:c>
      <x:c r="I328" s="107" t="s">
        <x:v>1386</x:v>
      </x:c>
      <x:c r="J328" s="107" t="s">
        <x:v>501</x:v>
      </x:c>
      <x:c r="K328" s="107" t="s">
        <x:v>953</x:v>
      </x:c>
      <x:c r="L328" s="101"/>
      <x:c r="M328" s="101"/>
      <x:c r="N328" s="107" t="s">
        <x:v>1868</x:v>
      </x:c>
      <x:c r="O328" s="107" t="s">
        <x:v>1882</x:v>
      </x:c>
      <x:c r="P328" s="107" t="s">
        <x:v>1879</x:v>
      </x:c>
      <x:c r="Q328" s="107" t="s">
        <x:v>1256</x:v>
      </x:c>
      <x:c r="R328" s="107" t="s">
        <x:v>1214</x:v>
      </x:c>
      <x:c r="S328" s="107" t="s">
        <x:v>1206</x:v>
      </x:c>
      <x:c r="T328" s="107" t="s">
        <x:v>665</x:v>
      </x:c>
      <x:c r="U328" s="107" t="s">
        <x:v>439</x:v>
      </x:c>
      <x:c r="V328" s="107" t="s">
        <x:v>121</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734</x:v>
      </x:c>
      <x:c r="AW328" s="13"/>
      <x:c r="AX328" s="11"/>
      <x:c r="AY328" s="11"/>
      <x:c r="AZ328" s="11"/>
      <x:c r="BA328" s="11">
        <x:f t="shared" ref="BA328:BA329" si="10">0</x:f>
        <x:v>0</x:v>
      </x:c>
      <x:c r="BB328" s="11" t="s">
        <x:v>1108</x:v>
      </x:c>
      <x:c r="BC328" s="11">
        <x:f t="shared" ref="BC328:BC329" si="11">0</x:f>
        <x:v>0</x:v>
      </x:c>
      <x:c r="BD328" s="11" t="s">
        <x:v>1764</x:v>
      </x:c>
      <x:c r="BE328" s="11"/>
      <x:c r="BF328" s="11"/>
      <x:c r="BG328" s="11"/>
      <x:c r="BH328" s="11"/>
      <x:c r="BI328" s="11"/>
      <x:c r="BJ328" s="11"/>
      <x:c r="BK328" s="3"/>
      <x:c r="BL328" s="3"/>
    </x:row>
    <x:row r="329" spans="1:64" hidden="1" customHeight="1">
      <x:c r="A329" s="101"/>
      <x:c r="B329" s="112"/>
      <x:c r="C329" s="107" t="s">
        <x:v>1871</x:v>
      </x:c>
      <x:c r="D329" s="107" t="s">
        <x:v>1216</x:v>
      </x:c>
      <x:c r="E329" s="107" t="s">
        <x:v>1844</x:v>
      </x:c>
      <x:c r="F329" s="107" t="s">
        <x:v>1835</x:v>
      </x:c>
      <x:c r="G329" s="107" t="s">
        <x:v>1835</x:v>
      </x:c>
      <x:c r="H329" s="107" t="s">
        <x:v>1835</x:v>
      </x:c>
      <x:c r="I329" s="107" t="s">
        <x:v>673</x:v>
      </x:c>
      <x:c r="J329" s="107" t="s">
        <x:v>617</x:v>
      </x:c>
      <x:c r="K329" s="107" t="s">
        <x:v>825</x:v>
      </x:c>
      <x:c r="L329" s="101"/>
      <x:c r="M329" s="101"/>
      <x:c r="N329" s="107" t="s">
        <x:v>1872</x:v>
      </x:c>
      <x:c r="O329" s="107" t="s">
        <x:v>1210</x:v>
      </x:c>
      <x:c r="P329" s="107" t="s">
        <x:v>1879</x:v>
      </x:c>
      <x:c r="Q329" s="107" t="s">
        <x:v>1889</x:v>
      </x:c>
      <x:c r="R329" s="107" t="s">
        <x:v>1218</x:v>
      </x:c>
      <x:c r="S329" s="107" t="s">
        <x:v>1206</x:v>
      </x:c>
      <x:c r="T329" s="107" t="s">
        <x:v>81</x:v>
      </x:c>
      <x:c r="U329" s="107" t="s">
        <x:v>124</x:v>
      </x:c>
      <x:c r="V329" s="107" t="s">
        <x:v>506</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1603</x:v>
      </x:c>
      <x:c r="AW329" s="13"/>
      <x:c r="AX329" s="11"/>
      <x:c r="AY329" s="11"/>
      <x:c r="AZ329" s="11"/>
      <x:c r="BA329" s="11">
        <x:f t="shared" si="10"/>
        <x:v>0</x:v>
      </x:c>
      <x:c r="BB329" s="11" t="s">
        <x:v>1108</x:v>
      </x:c>
      <x:c r="BC329" s="11">
        <x:f t="shared" si="11"/>
        <x:v>0</x:v>
      </x:c>
      <x:c r="BD329" s="11" t="s">
        <x:v>1764</x:v>
      </x:c>
      <x:c r="BE329" s="11"/>
      <x:c r="BF329" s="11"/>
      <x:c r="BG329" s="11"/>
      <x:c r="BH329" s="11"/>
      <x:c r="BI329" s="11"/>
      <x:c r="BJ329" s="11"/>
      <x:c r="BK329" s="3"/>
      <x:c r="BL329" s="3"/>
    </x:row>
    <x:row r="330" spans="1:64" hidden="1" customHeight="1">
      <x:c r="A330" s="101"/>
      <x:c r="B330" s="112"/>
      <x:c r="C330" s="107" t="s">
        <x:v>1873</x:v>
      </x:c>
      <x:c r="D330" s="107" t="s">
        <x:v>1211</x:v>
      </x:c>
      <x:c r="E330" s="107" t="s">
        <x:v>1844</x:v>
      </x:c>
      <x:c r="F330" s="107" t="s">
        <x:v>1209</x:v>
      </x:c>
      <x:c r="G330" s="107" t="s">
        <x:v>1859</x:v>
      </x:c>
      <x:c r="H330" s="107" t="s">
        <x:v>1835</x:v>
      </x:c>
      <x:c r="I330" s="107" t="s">
        <x:v>642</x:v>
      </x:c>
      <x:c r="J330" s="107" t="s">
        <x:v>1265</x:v>
      </x:c>
      <x:c r="K330" s="107" t="s">
        <x:v>518</x:v>
      </x:c>
      <x:c r="L330" s="101"/>
      <x:c r="M330" s="101"/>
      <x:c r="N330" s="107" t="s">
        <x:v>1874</x:v>
      </x:c>
      <x:c r="O330" s="107" t="s">
        <x:v>1883</x:v>
      </x:c>
      <x:c r="P330" s="107" t="s">
        <x:v>1879</x:v>
      </x:c>
      <x:c r="Q330" s="107" t="s">
        <x:v>1178</x:v>
      </x:c>
      <x:c r="R330" s="107" t="s">
        <x:v>1215</x:v>
      </x:c>
      <x:c r="S330" s="107" t="s">
        <x:v>1876</x:v>
      </x:c>
      <x:c r="T330" s="107" t="s">
        <x:v>9</x:v>
      </x:c>
      <x:c r="U330" s="107" t="s">
        <x:v>107</x:v>
      </x:c>
      <x:c r="V330" s="107" t="s">
        <x:v>826</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748</x:v>
      </x:c>
      <x:c r="AW330" s="13"/>
      <x:c r="AX330" s="11"/>
      <x:c r="AY330" s="11"/>
      <x:c r="AZ330" s="11"/>
      <x:c r="BA330" s="11">
        <x:f>$Q$10</x:f>
        <x:v>4</x:v>
      </x:c>
      <x:c r="BB330" s="11" t="s">
        <x:v>1108</x:v>
      </x:c>
      <x:c r="BC330" s="11">
        <x:f>$Q$10</x:f>
        <x:v>4</x:v>
      </x:c>
      <x:c r="BD330" s="11" t="s">
        <x:v>1764</x:v>
      </x:c>
      <x:c r="BE330" s="11"/>
      <x:c r="BF330" s="11"/>
      <x:c r="BG330" s="11"/>
      <x:c r="BH330" s="11"/>
      <x:c r="BI330" s="11"/>
      <x:c r="BJ330" s="11"/>
      <x:c r="BK330" s="3"/>
      <x:c r="BL330" s="3"/>
    </x:row>
    <x:row r="331" spans="1:64" hidden="1" customHeight="1">
      <x:c r="A331" s="101"/>
      <x:c r="B331" s="112"/>
      <x:c r="C331" s="107" t="s">
        <x:v>1875</x:v>
      </x:c>
      <x:c r="D331" s="107" t="s">
        <x:v>1208</x:v>
      </x:c>
      <x:c r="E331" s="107" t="s">
        <x:v>1844</x:v>
      </x:c>
      <x:c r="F331" s="107" t="s">
        <x:v>1207</x:v>
      </x:c>
      <x:c r="G331" s="107" t="s">
        <x:v>1201</x:v>
      </x:c>
      <x:c r="H331" s="107" t="s">
        <x:v>1896</x:v>
      </x:c>
      <x:c r="I331" s="107" t="s">
        <x:v>1437</x:v>
      </x:c>
      <x:c r="J331" s="107" t="s">
        <x:v>831</x:v>
      </x:c>
      <x:c r="K331" s="107" t="s">
        <x:v>775</x:v>
      </x:c>
      <x:c r="L331" s="101"/>
      <x:c r="M331" s="101"/>
      <x:c r="N331" s="107" t="s">
        <x:v>1884</x:v>
      </x:c>
      <x:c r="O331" s="107" t="s">
        <x:v>1928</x:v>
      </x:c>
      <x:c r="P331" s="107" t="s">
        <x:v>1879</x:v>
      </x:c>
      <x:c r="Q331" s="107" t="s">
        <x:v>1889</x:v>
      </x:c>
      <x:c r="R331" s="107" t="s">
        <x:v>1219</x:v>
      </x:c>
      <x:c r="S331" s="107" t="s">
        <x:v>1876</x:v>
      </x:c>
      <x:c r="T331" s="107" t="s">
        <x:v>67</x:v>
      </x:c>
      <x:c r="U331" s="107" t="s">
        <x:v>618</x:v>
      </x:c>
      <x:c r="V331" s="107" t="s">
        <x:v>125</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753</x:v>
      </x:c>
      <x:c r="AW331" s="13"/>
      <x:c r="AX331" s="11"/>
      <x:c r="AY331" s="11"/>
      <x:c r="AZ331" s="11"/>
      <x:c r="BA331" s="11">
        <x:f>$Q$11</x:f>
        <x:v>4</x:v>
      </x:c>
      <x:c r="BB331" s="11" t="s">
        <x:v>1108</x:v>
      </x:c>
      <x:c r="BC331" s="11">
        <x:f>$Q$11</x:f>
        <x:v>4</x:v>
      </x:c>
      <x:c r="BD331" s="11" t="s">
        <x:v>1764</x:v>
      </x:c>
      <x:c r="BE331" s="11"/>
      <x:c r="BF331" s="11"/>
      <x:c r="BG331" s="11"/>
      <x:c r="BH331" s="11"/>
      <x:c r="BI331" s="11"/>
      <x:c r="BJ331" s="11"/>
      <x:c r="BK331" s="3"/>
      <x:c r="BL331" s="3"/>
    </x:row>
    <x:row r="332" spans="1:64" hidden="1" customHeight="1">
      <x:c r="A332" s="101"/>
      <x:c r="B332" s="112"/>
      <x:c r="C332" s="107" t="s">
        <x:v>1899</x:v>
      </x:c>
      <x:c r="D332" s="107" t="s">
        <x:v>1212</x:v>
      </x:c>
      <x:c r="E332" s="107" t="s">
        <x:v>1844</x:v>
      </x:c>
      <x:c r="F332" s="107" t="s">
        <x:v>1213</x:v>
      </x:c>
      <x:c r="G332" s="107" t="s">
        <x:v>1859</x:v>
      </x:c>
      <x:c r="H332" s="107" t="s">
        <x:v>1890</x:v>
      </x:c>
      <x:c r="I332" s="107" t="s">
        <x:v>1336</x:v>
      </x:c>
      <x:c r="J332" s="107" t="s">
        <x:v>954</x:v>
      </x:c>
      <x:c r="K332" s="107" t="s">
        <x:v>771</x:v>
      </x:c>
      <x:c r="L332" s="101"/>
      <x:c r="M332" s="101"/>
      <x:c r="N332" s="107" t="s">
        <x:v>1922</x:v>
      </x:c>
      <x:c r="O332" s="107" t="s">
        <x:v>1929</x:v>
      </x:c>
      <x:c r="P332" s="107" t="s">
        <x:v>1879</x:v>
      </x:c>
      <x:c r="Q332" s="107" t="s">
        <x:v>1396</x:v>
      </x:c>
      <x:c r="R332" s="107" t="s">
        <x:v>1217</x:v>
      </x:c>
      <x:c r="S332" s="107" t="s">
        <x:v>1876</x:v>
      </x:c>
      <x:c r="T332" s="107" t="s">
        <x:v>83</x:v>
      </x:c>
      <x:c r="U332" s="107" t="s">
        <x:v>760</x:v>
      </x:c>
      <x:c r="V332" s="107" t="s">
        <x:v>829</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755</x:v>
      </x:c>
      <x:c r="AW332" s="13"/>
      <x:c r="AX332" s="11"/>
      <x:c r="AY332" s="11"/>
      <x:c r="AZ332" s="11"/>
      <x:c r="BA332" s="11">
        <x:f>$Q$12</x:f>
        <x:v>4</x:v>
      </x:c>
      <x:c r="BB332" s="11" t="s">
        <x:v>1108</x:v>
      </x:c>
      <x:c r="BC332" s="11">
        <x:f>$Q$12</x:f>
        <x:v>4</x:v>
      </x:c>
      <x:c r="BD332" s="14" t="s">
        <x:v>1753</x:v>
      </x:c>
      <x:c r="BE332" s="11"/>
      <x:c r="BF332" s="11"/>
      <x:c r="BG332" s="11"/>
      <x:c r="BH332" s="11"/>
      <x:c r="BI332" s="11"/>
      <x:c r="BJ332" s="11"/>
      <x:c r="BK332" s="3"/>
      <x:c r="BL332" s="3"/>
    </x:row>
    <x:row r="333" spans="1:64" hidden="1" customHeight="1">
      <x:c r="A333" s="101"/>
      <x:c r="B333" s="112"/>
      <x:c r="C333" s="107" t="s">
        <x:v>1909</x:v>
      </x:c>
      <x:c r="D333" s="107" t="s">
        <x:v>1203</x:v>
      </x:c>
      <x:c r="E333" s="107" t="s">
        <x:v>1844</x:v>
      </x:c>
      <x:c r="F333" s="107" t="s">
        <x:v>1220</x:v>
      </x:c>
      <x:c r="G333" s="107" t="s">
        <x:v>1859</x:v>
      </x:c>
      <x:c r="H333" s="107" t="s">
        <x:v>1195</x:v>
      </x:c>
      <x:c r="I333" s="107" t="s">
        <x:v>1633</x:v>
      </x:c>
      <x:c r="J333" s="107" t="s">
        <x:v>120</x:v>
      </x:c>
      <x:c r="K333" s="107" t="s">
        <x:v>219</x:v>
      </x:c>
      <x:c r="L333" s="113"/>
      <x:c r="M333" s="101"/>
      <x:c r="N333" s="107" t="s">
        <x:v>1903</x:v>
      </x:c>
      <x:c r="O333" s="107" t="s">
        <x:v>1914</x:v>
      </x:c>
      <x:c r="P333" s="107" t="s">
        <x:v>1879</x:v>
      </x:c>
      <x:c r="Q333" s="107" t="s">
        <x:v>1889</x:v>
      </x:c>
      <x:c r="R333" s="107" t="s">
        <x:v>1150</x:v>
      </x:c>
      <x:c r="S333" s="107" t="s">
        <x:v>1141</x:v>
      </x:c>
      <x:c r="T333" s="107" t="s">
        <x:v>39</x:v>
      </x:c>
      <x:c r="U333" s="107" t="s">
        <x:v>955</x:v>
      </x:c>
      <x:c r="V333" s="107" t="s">
        <x:v>619</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1761</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1908</x:v>
      </x:c>
      <x:c r="D334" s="107" t="s">
        <x:v>1204</x:v>
      </x:c>
      <x:c r="E334" s="107" t="s">
        <x:v>1844</x:v>
      </x:c>
      <x:c r="F334" s="107" t="s">
        <x:v>1170</x:v>
      </x:c>
      <x:c r="G334" s="107" t="s">
        <x:v>1859</x:v>
      </x:c>
      <x:c r="H334" s="107" t="s">
        <x:v>1205</x:v>
      </x:c>
      <x:c r="I334" s="107" t="s">
        <x:v>440</x:v>
      </x:c>
      <x:c r="J334" s="107" t="s">
        <x:v>296</x:v>
      </x:c>
      <x:c r="K334" s="107" t="s">
        <x:v>199</x:v>
      </x:c>
      <x:c r="L334" s="113"/>
      <x:c r="M334" s="101"/>
      <x:c r="N334" s="107" t="s">
        <x:v>1912</x:v>
      </x:c>
      <x:c r="O334" s="107" t="s">
        <x:v>987</x:v>
      </x:c>
      <x:c r="P334" s="107" t="s">
        <x:v>1879</x:v>
      </x:c>
      <x:c r="Q334" s="107" t="s">
        <x:v>297</x:v>
      </x:c>
      <x:c r="R334" s="107" t="s">
        <x:v>976</x:v>
      </x:c>
      <x:c r="S334" s="107" t="s">
        <x:v>1205</x:v>
      </x:c>
      <x:c r="T334" s="107" t="s">
        <x:v>3</x:v>
      </x:c>
      <x:c r="U334" s="107" t="s">
        <x:v>1315</x:v>
      </x:c>
      <x:c r="V334" s="107" t="s">
        <x:v>620</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1923</x:v>
      </x:c>
      <x:c r="D335" s="107" t="s">
        <x:v>982</x:v>
      </x:c>
      <x:c r="E335" s="107" t="s">
        <x:v>1844</x:v>
      </x:c>
      <x:c r="F335" s="107" t="s">
        <x:v>200</x:v>
      </x:c>
      <x:c r="G335" s="107" t="s">
        <x:v>1835</x:v>
      </x:c>
      <x:c r="H335" s="107" t="s">
        <x:v>999</x:v>
      </x:c>
      <x:c r="I335" s="107" t="s">
        <x:v>50</x:v>
      </x:c>
      <x:c r="J335" s="107" t="s">
        <x:v>892</x:v>
      </x:c>
      <x:c r="K335" s="107" t="s">
        <x:v>782</x:v>
      </x:c>
      <x:c r="L335" s="113"/>
      <x:c r="M335" s="108" t="s">
        <x:v>1142</x:v>
      </x:c>
      <x:c r="N335" s="107" t="s">
        <x:v>1924</x:v>
      </x:c>
      <x:c r="O335" s="107" t="s">
        <x:v>974</x:v>
      </x:c>
      <x:c r="P335" s="107" t="s">
        <x:v>1879</x:v>
      </x:c>
      <x:c r="Q335" s="107" t="s">
        <x:v>1399</x:v>
      </x:c>
      <x:c r="R335" s="107" t="s">
        <x:v>990</x:v>
      </x:c>
      <x:c r="S335" s="107" t="s">
        <x:v>1205</x:v>
      </x:c>
      <x:c r="T335" s="107" t="s">
        <x:v>531</x:v>
      </x:c>
      <x:c r="U335" s="107" t="s">
        <x:v>485</x:v>
      </x:c>
      <x:c r="V335" s="107" t="s">
        <x:v>838</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1254</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1118</x:v>
      </x:c>
      <x:c r="C336" s="107" t="s">
        <x:v>1898</x:v>
      </x:c>
      <x:c r="D336" s="107" t="s">
        <x:v>1900</x:v>
      </x:c>
      <x:c r="E336" s="107" t="s">
        <x:v>1844</x:v>
      </x:c>
      <x:c r="F336" s="107" t="s">
        <x:v>1399</x:v>
      </x:c>
      <x:c r="G336" s="107" t="s">
        <x:v>1835</x:v>
      </x:c>
      <x:c r="H336" s="107" t="s">
        <x:v>1904</x:v>
      </x:c>
      <x:c r="I336" s="107" t="s">
        <x:v>1614</x:v>
      </x:c>
      <x:c r="J336" s="107" t="s">
        <x:v>850</x:v>
      </x:c>
      <x:c r="K336" s="107" t="s">
        <x:v>201</x:v>
      </x:c>
      <x:c r="L336" s="113"/>
      <x:c r="M336" s="108" t="s">
        <x:v>977</x:v>
      </x:c>
      <x:c r="N336" s="107" t="s">
        <x:v>986</x:v>
      </x:c>
      <x:c r="O336" s="107" t="s">
        <x:v>1398</x:v>
      </x:c>
      <x:c r="P336" s="107" t="s">
        <x:v>1918</x:v>
      </x:c>
      <x:c r="Q336" s="107" t="s">
        <x:v>1889</x:v>
      </x:c>
      <x:c r="R336" s="107" t="s">
        <x:v>1835</x:v>
      </x:c>
      <x:c r="S336" s="107" t="s">
        <x:v>1397</x:v>
      </x:c>
      <x:c r="T336" s="107" t="s">
        <x:v>1617</x:v>
      </x:c>
      <x:c r="U336" s="107" t="s">
        <x:v>287</x:v>
      </x:c>
      <x:c r="V336" s="107" t="s">
        <x:v>288</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3" t="str">
        <x:f>IFERROR(__xludf.DUMMYFUNCTION("SUBSTITUTE(textjoin(""\n\n"",true,filter(AV347:AV365,AU347:AU365)),""
"","" | "")"),"【긴급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「(특기명"&amp;")의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절반(나머"&amp;"지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캐릭"&amp;"터 | 코스트: 노래 X | 드라마 장면에 사용할 수 있다. 지정특기 판정에 성공하면 목표의 【마력】을 「소비한 마소 수×3」점 까지 회복할 수 있다. 회복하는 수치는 각 목표에 원하는 대로 배분할 수 있다.")</x:f>
        <x:v>【긴급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V336" s="253"/>
      <x:c r="AW336" s="253"/>
      <x:c r="AX336" s="253"/>
      <x:c r="AY336" s="253"/>
      <x:c r="AZ336" s="253"/>
      <x:c r="BA336" s="253"/>
      <x:c r="BB336" s="253"/>
      <x:c r="BC336" s="253"/>
      <x:c r="BD336" s="253"/>
      <x:c r="BE336" s="253"/>
      <x:c r="BF336" s="253"/>
      <x:c r="BG336" s="253"/>
      <x:c r="BH336" s="253"/>
      <x:c r="BI336" s="253"/>
      <x:c r="BJ336" s="253"/>
      <x:c r="BK336" s="253"/>
      <x:c r="BL336" s="3"/>
    </x:row>
    <x:row r="337" spans="1:64" hidden="1" customHeight="1">
      <x:c r="A337" s="101"/>
      <x:c r="B337" s="103" t="s">
        <x:v>989</x:v>
      </x:c>
      <x:c r="C337" s="107" t="s">
        <x:v>1926</x:v>
      </x:c>
      <x:c r="D337" s="107" t="s">
        <x:v>970</x:v>
      </x:c>
      <x:c r="E337" s="107" t="s">
        <x:v>1879</x:v>
      </x:c>
      <x:c r="F337" s="107" t="s">
        <x:v>1889</x:v>
      </x:c>
      <x:c r="G337" s="107" t="s">
        <x:v>1835</x:v>
      </x:c>
      <x:c r="H337" s="107" t="s">
        <x:v>1835</x:v>
      </x:c>
      <x:c r="I337" s="107" t="s">
        <x:v>1381</x:v>
      </x:c>
      <x:c r="J337" s="107" t="s">
        <x:v>621</x:v>
      </x:c>
      <x:c r="K337" s="107" t="s">
        <x:v>766</x:v>
      </x:c>
      <x:c r="L337" s="113"/>
      <x:c r="M337" s="101"/>
      <x:c r="N337" s="107" t="s">
        <x:v>1910</x:v>
      </x:c>
      <x:c r="O337" s="107" t="s">
        <x:v>991</x:v>
      </x:c>
      <x:c r="P337" s="107" t="s">
        <x:v>1918</x:v>
      </x:c>
      <x:c r="Q337" s="107" t="s">
        <x:v>1889</x:v>
      </x:c>
      <x:c r="R337" s="107" t="s">
        <x:v>1835</x:v>
      </x:c>
      <x:c r="S337" s="107" t="s">
        <x:v>1869</x:v>
      </x:c>
      <x:c r="T337" s="107" t="s">
        <x:v>442</x:v>
      </x:c>
      <x:c r="U337" s="107" t="s">
        <x:v>204</x:v>
      </x:c>
      <x:c r="V337" s="107" t="s">
        <x:v>298</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3"/>
      <x:c r="AV337" s="253"/>
      <x:c r="AW337" s="253"/>
      <x:c r="AX337" s="253"/>
      <x:c r="AY337" s="253"/>
      <x:c r="AZ337" s="253"/>
      <x:c r="BA337" s="253"/>
      <x:c r="BB337" s="253"/>
      <x:c r="BC337" s="253"/>
      <x:c r="BD337" s="253"/>
      <x:c r="BE337" s="253"/>
      <x:c r="BF337" s="253"/>
      <x:c r="BG337" s="253"/>
      <x:c r="BH337" s="253"/>
      <x:c r="BI337" s="253"/>
      <x:c r="BJ337" s="253"/>
      <x:c r="BK337" s="253"/>
      <x:c r="BL337" s="3"/>
    </x:row>
    <x:row r="338" spans="1:64" hidden="1" customHeight="1">
      <x:c r="A338" s="101"/>
      <x:c r="B338" s="112"/>
      <x:c r="C338" s="107" t="s">
        <x:v>1901</x:v>
      </x:c>
      <x:c r="D338" s="107" t="s">
        <x:v>1913</x:v>
      </x:c>
      <x:c r="E338" s="107" t="s">
        <x:v>1879</x:v>
      </x:c>
      <x:c r="F338" s="107" t="s">
        <x:v>1835</x:v>
      </x:c>
      <x:c r="G338" s="107" t="s">
        <x:v>988</x:v>
      </x:c>
      <x:c r="H338" s="107" t="s">
        <x:v>1835</x:v>
      </x:c>
      <x:c r="I338" s="107" t="s">
        <x:v>658</x:v>
      </x:c>
      <x:c r="J338" s="107" t="s">
        <x:v>108</x:v>
      </x:c>
      <x:c r="K338" s="107" t="s">
        <x:v>224</x:v>
      </x:c>
      <x:c r="L338" s="113"/>
      <x:c r="M338" s="101"/>
      <x:c r="N338" s="107" t="s">
        <x:v>980</x:v>
      </x:c>
      <x:c r="O338" s="107" t="s">
        <x:v>992</x:v>
      </x:c>
      <x:c r="P338" s="107" t="s">
        <x:v>1918</x:v>
      </x:c>
      <x:c r="Q338" s="107" t="s">
        <x:v>1889</x:v>
      </x:c>
      <x:c r="R338" s="107" t="s">
        <x:v>1835</x:v>
      </x:c>
      <x:c r="S338" s="107" t="s">
        <x:v>1195</x:v>
      </x:c>
      <x:c r="T338" s="107" t="s">
        <x:v>1628</x:v>
      </x:c>
      <x:c r="U338" s="107" t="s">
        <x:v>1293</x:v>
      </x:c>
      <x:c r="V338" s="107" t="s">
        <x:v>623</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1751</x:v>
      </x:c>
      <x:c r="AU338" s="28" t="str">
        <x:f ca="1">"\n\n2D6&gt;="&amp;$I$47&amp;" | "&amp;"《"&amp;$F$47&amp;"》"</x:f>
        <x:v>\n\n2D6&gt;=9 | 《황금》</x:v>
      </x:c>
      <x:c r="AV338" s="29" t="str">
        <x:f ca="1">"\n\n2D6&gt;="&amp;$I$48&amp;" | "&amp;"《"&amp;$F$48&amp;"》"</x:f>
        <x:v>\n\n2D6&gt;=8 | 《대지》</x:v>
      </x:c>
      <x:c r="AW338" s="29" t="str">
        <x:f ca="1">"\n\n2D6&gt;="&amp;$I$49&amp;" | "&amp;"《"&amp;$F$49&amp;"》"</x:f>
        <x:v>\n\n2D6&gt;=7 | 《숲》</x:v>
      </x:c>
      <x:c r="AX338" s="30" t="str">
        <x:f ca="1">"\n\n2D6&gt;="&amp;$I$50&amp;" | "&amp;"《"&amp;$F$50&amp;"》"</x:f>
        <x:v>\n\n2D6&gt;=8 | 《길》</x:v>
      </x:c>
      <x:c r="AY338" s="30" t="str">
        <x:f ca="1">"\n\n2D6&gt;="&amp;$I$51&amp;" | "&amp;"《"&amp;$F$51&amp;"》"</x:f>
        <x:v>\n\n2D6&gt;=9 | 《바다》</x:v>
      </x:c>
      <x:c r="AZ338" s="30" t="str">
        <x:f ca="1">"\n\n2D6&gt;="&amp;$I$52&amp;" | "&amp;"《"&amp;$F$52&amp;"》"</x:f>
        <x:v>\n\n2D6&gt;=8 | 《정적》</x:v>
      </x:c>
      <x:c r="BA338" s="29" t="str">
        <x:f ca="1">"\n\n2D6&gt;="&amp;$I$53&amp;" | "&amp;"《"&amp;$F$53&amp;"》"</x:f>
        <x:v>\n\n2D6&gt;=7 | 《비》</x:v>
      </x:c>
      <x:c r="BB338" s="29" t="str">
        <x:f ca="1">"\n\n2D6&gt;="&amp;$I$54&amp;" | "&amp;"《"&amp;$F$54&amp;"》"</x:f>
        <x:v>\n\n2D6&gt;=6 | 《폭풍》</x:v>
      </x:c>
      <x:c r="BC338" s="29" t="str">
        <x:f>"\n\n2D6&gt;="&amp;$I$55&amp;" | "&amp;"《"&amp;$F$55&amp;"》"</x:f>
        <x:v>\n\n2D6&gt;=5 | 《태양》</x:v>
      </x:c>
      <x:c r="BD338" s="29" t="str">
        <x:f ca="1">"\n\n2D6&gt;="&amp;$I$56&amp;" | "&amp;"《"&amp;$F$56&amp;"》"</x:f>
        <x:v>\n\n2D6&gt;=6 | 《천공》</x:v>
      </x:c>
      <x:c r="BE338" s="29" t="str">
        <x:f ca="1">"\n\n2D6&gt;="&amp;$I$57&amp;" | "&amp;"《"&amp;$F$57&amp;"》"</x:f>
        <x:v>\n\n2D6&gt;=7 | 《이계》</x:v>
      </x:c>
      <x:c r="BF338" s="30"/>
      <x:c r="BG338" s="30"/>
      <x:c r="BH338" s="30"/>
      <x:c r="BI338" s="29"/>
      <x:c r="BJ338" s="29"/>
      <x:c r="BK338" s="3"/>
      <x:c r="BL338" s="3"/>
    </x:row>
    <x:row r="339" spans="1:64" hidden="1" customHeight="1">
      <x:c r="A339" s="101"/>
      <x:c r="B339" s="112"/>
      <x:c r="C339" s="107" t="s">
        <x:v>1915</x:v>
      </x:c>
      <x:c r="D339" s="107" t="s">
        <x:v>1916</x:v>
      </x:c>
      <x:c r="E339" s="107" t="s">
        <x:v>1879</x:v>
      </x:c>
      <x:c r="F339" s="107" t="s">
        <x:v>1889</x:v>
      </x:c>
      <x:c r="G339" s="107" t="s">
        <x:v>993</x:v>
      </x:c>
      <x:c r="H339" s="107" t="s">
        <x:v>1835</x:v>
      </x:c>
      <x:c r="I339" s="107" t="s">
        <x:v>1618</x:v>
      </x:c>
      <x:c r="J339" s="107" t="s">
        <x:v>622</x:v>
      </x:c>
      <x:c r="K339" s="107" t="s">
        <x:v>128</x:v>
      </x:c>
      <x:c r="L339" s="113"/>
      <x:c r="M339" s="101"/>
      <x:c r="N339" s="107" t="s">
        <x:v>1927</x:v>
      </x:c>
      <x:c r="O339" s="107" t="s">
        <x:v>1925</x:v>
      </x:c>
      <x:c r="P339" s="107" t="s">
        <x:v>1918</x:v>
      </x:c>
      <x:c r="Q339" s="107" t="s">
        <x:v>1889</x:v>
      </x:c>
      <x:c r="R339" s="107" t="s">
        <x:v>1835</x:v>
      </x:c>
      <x:c r="S339" s="107" t="s">
        <x:v>1886</x:v>
      </x:c>
      <x:c r="T339" s="107" t="s">
        <x:v>663</x:v>
      </x:c>
      <x:c r="U339" s="107" t="s">
        <x:v>772</x:v>
      </x:c>
      <x:c r="V339" s="107" t="s">
        <x:v>1297</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1742</x:v>
      </x:c>
      <x:c r="AU339" s="28" t="str">
        <x:f ca="1">"\n\n2D6&gt;="&amp;$N$47&amp;" | "&amp;"《"&amp;$L$47&amp;"》"</x:f>
        <x:v>\n\n2D6&gt;=7 | 《살》</x:v>
      </x:c>
      <x:c r="AV339" s="29" t="str">
        <x:f ca="1">"\n\n2D6&gt;="&amp;$N$48&amp;" | "&amp;"《"&amp;$L$48&amp;"》"</x:f>
        <x:v>\n\n2D6&gt;=6 | 《벌레》</x:v>
      </x:c>
      <x:c r="AW339" s="30" t="str">
        <x:f>"\n\n2D6&gt;="&amp;$N$49&amp;" | "&amp;"《"&amp;$L$49&amp;"》"</x:f>
        <x:v>\n\n2D6&gt;=5 | 《꽃》</x:v>
      </x:c>
      <x:c r="AX339" s="30" t="str">
        <x:f ca="1">"\n\n2D6&gt;="&amp;$N$50&amp;" | "&amp;"《"&amp;$L$50&amp;"》"</x:f>
        <x:v>\n\n2D6&gt;=6 | 《피》</x:v>
      </x:c>
      <x:c r="AY339" s="30" t="str">
        <x:f ca="1">"\n\n2D6&gt;="&amp;$N$51&amp;" | "&amp;"《"&amp;$L$51&amp;"》"</x:f>
        <x:v>\n\n2D6&gt;=7 | 《비늘》</x:v>
      </x:c>
      <x:c r="AZ339" s="29" t="str">
        <x:f ca="1">"\n\n2D6&gt;="&amp;$N$52&amp;" | "&amp;"《"&amp;$L$52&amp;"》"</x:f>
        <x:v>\n\n2D6&gt;=8 | 《혼돈》</x:v>
      </x:c>
      <x:c r="BA339" s="29" t="str">
        <x:f ca="1">"\n\n2D6&gt;="&amp;$N$53&amp;" | "&amp;"《"&amp;$L$53&amp;"》"</x:f>
        <x:v>\n\n2D6&gt;=9 | 《이빨》</x:v>
      </x:c>
      <x:c r="BB339" s="29" t="str">
        <x:f ca="1">"\n\n2D6&gt;="&amp;$N$54&amp;" | "&amp;"《"&amp;$L$54&amp;"》"</x:f>
        <x:v>\n\n2D6&gt;=8 | 《외침》</x:v>
      </x:c>
      <x:c r="BC339" s="29" t="str">
        <x:f ca="1">"\n\n2D6&gt;="&amp;$N$55&amp;" | "&amp;"《"&amp;$L$55&amp;"》"</x:f>
        <x:v>\n\n2D6&gt;=7 | 《분노》</x:v>
      </x:c>
      <x:c r="BD339" s="29" t="str">
        <x:f ca="1">"\n\n2D6&gt;="&amp;$N$56&amp;" | "&amp;"《"&amp;$L$56&amp;"》"</x:f>
        <x:v>\n\n2D6&gt;=8 | 《날개》</x:v>
      </x:c>
      <x:c r="BE339" s="29" t="str">
        <x:f ca="1">"\n\n2D6&gt;="&amp;$N$57&amp;" | "&amp;"《"&amp;$L$57&amp;"》"</x:f>
        <x:v>\n\n2D6&gt;=9 | 《에로스》</x:v>
      </x:c>
      <x:c r="BF339" s="30"/>
      <x:c r="BG339" s="30"/>
      <x:c r="BH339" s="30"/>
      <x:c r="BI339" s="29"/>
      <x:c r="BJ339" s="29"/>
      <x:c r="BK339" s="3"/>
      <x:c r="BL339" s="3"/>
    </x:row>
    <x:row r="340" spans="1:64" hidden="1" customHeight="1">
      <x:c r="A340" s="101"/>
      <x:c r="B340" s="112"/>
      <x:c r="C340" s="107" t="s">
        <x:v>1905</x:v>
      </x:c>
      <x:c r="D340" s="107" t="s">
        <x:v>1917</x:v>
      </x:c>
      <x:c r="E340" s="107" t="s">
        <x:v>1879</x:v>
      </x:c>
      <x:c r="F340" s="107" t="s">
        <x:v>1431</x:v>
      </x:c>
      <x:c r="G340" s="107" t="s">
        <x:v>1112</x:v>
      </x:c>
      <x:c r="H340" s="107" t="s">
        <x:v>1835</x:v>
      </x:c>
      <x:c r="I340" s="107" t="s">
        <x:v>939</x:v>
      </x:c>
      <x:c r="J340" s="107" t="s">
        <x:v>217</x:v>
      </x:c>
      <x:c r="K340" s="107" t="s">
        <x:v>1295</x:v>
      </x:c>
      <x:c r="L340" s="113"/>
      <x:c r="M340" s="101"/>
      <x:c r="N340" s="107" t="s">
        <x:v>1919</x:v>
      </x:c>
      <x:c r="O340" s="107" t="s">
        <x:v>979</x:v>
      </x:c>
      <x:c r="P340" s="107" t="s">
        <x:v>1918</x:v>
      </x:c>
      <x:c r="Q340" s="107" t="s">
        <x:v>1835</x:v>
      </x:c>
      <x:c r="R340" s="107" t="s">
        <x:v>1835</x:v>
      </x:c>
      <x:c r="S340" s="107" t="s">
        <x:v>1911</x:v>
      </x:c>
      <x:c r="T340" s="107" t="s">
        <x:v>1322</x:v>
      </x:c>
      <x:c r="U340" s="107" t="s">
        <x:v>1312</x:v>
      </x:c>
      <x:c r="V340" s="107" t="s">
        <x:v>839</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1762</x:v>
      </x:c>
      <x:c r="AU340" s="28" t="str">
        <x:f ca="1">"\n\n2D6&gt;="&amp;$S$47&amp;" | "&amp;"《"&amp;$Q$47&amp;"》"</x:f>
        <x:v>\n\n2D6&gt;=8 | 《중력》</x:v>
      </x:c>
      <x:c r="AV340" s="29" t="str">
        <x:f ca="1">"\n\n2D6&gt;="&amp;$S$48&amp;" | "&amp;"《"&amp;$Q$48&amp;"》"</x:f>
        <x:v>\n\n2D6&gt;=8 | 《바람》</x:v>
      </x:c>
      <x:c r="AW340" s="29" t="str">
        <x:f ca="1">"\n\n2D6&gt;="&amp;$S$49&amp;" | "&amp;"《"&amp;$Q$49&amp;"》"</x:f>
        <x:v>\n\n2D6&gt;=7 | 《흐름》</x:v>
      </x:c>
      <x:c r="AX340" s="29" t="str">
        <x:f ca="1">"\n\n2D6&gt;="&amp;$S$50&amp;" | "&amp;"《"&amp;$Q$50&amp;"》"</x:f>
        <x:v>\n\n2D6&gt;=8 | 《물》</x:v>
      </x:c>
      <x:c r="AY340" s="29" t="str">
        <x:f ca="1">"\n\n2D6&gt;="&amp;$S$51&amp;" | "&amp;"《"&amp;$Q$51&amp;"》"</x:f>
        <x:v>\n\n2D6&gt;=8 | 《파문》</x:v>
      </x:c>
      <x:c r="AZ340" s="29" t="str">
        <x:f ca="1">"\n\n2D6&gt;="&amp;$S$52&amp;" | "&amp;"《"&amp;$Q$52&amp;"》"</x:f>
        <x:v>\n\n2D6&gt;=7 | 《자유》</x:v>
      </x:c>
      <x:c r="BA340" s="29" t="str">
        <x:f ca="1">"\n\n2D6&gt;="&amp;$S$53&amp;" | "&amp;"《"&amp;$Q$53&amp;"》"</x:f>
        <x:v>\n\n2D6&gt;=8 | 《충격》</x:v>
      </x:c>
      <x:c r="BB340" s="29" t="str">
        <x:f ca="1">"\n\n2D6&gt;="&amp;$S$54&amp;" | "&amp;"《"&amp;$Q$54&amp;"》"</x:f>
        <x:v>\n\n2D6&gt;=9 | 《우레》</x:v>
      </x:c>
      <x:c r="BC340" s="29" t="str">
        <x:f ca="1">"\n\n2D6&gt;="&amp;$S$55&amp;" | "&amp;"《"&amp;$Q$55&amp;"》"</x:f>
        <x:v>\n\n2D6&gt;=9 | 《불》</x:v>
      </x:c>
      <x:c r="BD340" s="29" t="str">
        <x:f ca="1">"\n\n2D6&gt;="&amp;$S$56&amp;" | "&amp;"《"&amp;$Q$56&amp;"》"</x:f>
        <x:v>\n\n2D6&gt;=8 | 《빛》</x:v>
      </x:c>
      <x:c r="BE340" s="29" t="str">
        <x:f ca="1">"\n\n2D6&gt;="&amp;$S$57&amp;" | "&amp;"《"&amp;$Q$57&amp;"》"</x:f>
        <x:v>\n\n2D6&gt;=9 | 《원환》</x:v>
      </x:c>
      <x:c r="BF340" s="29"/>
      <x:c r="BG340" s="30"/>
      <x:c r="BH340" s="30"/>
      <x:c r="BI340" s="29"/>
      <x:c r="BJ340" s="29"/>
      <x:c r="BK340" s="3"/>
      <x:c r="BL340" s="3"/>
    </x:row>
    <x:row r="341" spans="1:64" hidden="1" customHeight="1">
      <x:c r="A341" s="101"/>
      <x:c r="B341" s="112"/>
      <x:c r="C341" s="107" t="s">
        <x:v>1920</x:v>
      </x:c>
      <x:c r="D341" s="107" t="s">
        <x:v>1902</x:v>
      </x:c>
      <x:c r="E341" s="107" t="s">
        <x:v>1879</x:v>
      </x:c>
      <x:c r="F341" s="107" t="s">
        <x:v>1906</x:v>
      </x:c>
      <x:c r="G341" s="107" t="s">
        <x:v>1894</x:v>
      </x:c>
      <x:c r="H341" s="107" t="s">
        <x:v>1890</x:v>
      </x:c>
      <x:c r="I341" s="107" t="s">
        <x:v>479</x:v>
      </x:c>
      <x:c r="J341" s="107" t="s">
        <x:v>1430</x:v>
      </x:c>
      <x:c r="K341" s="107" t="s">
        <x:v>205</x:v>
      </x:c>
      <x:c r="L341" s="113"/>
      <x:c r="M341" s="108" t="s">
        <x:v>977</x:v>
      </x:c>
      <x:c r="N341" s="107" t="s">
        <x:v>973</x:v>
      </x:c>
      <x:c r="O341" s="107" t="s">
        <x:v>971</x:v>
      </x:c>
      <x:c r="P341" s="107" t="s">
        <x:v>1918</x:v>
      </x:c>
      <x:c r="Q341" s="107" t="s">
        <x:v>1889</x:v>
      </x:c>
      <x:c r="R341" s="107" t="s">
        <x:v>1835</x:v>
      </x:c>
      <x:c r="S341" s="107" t="s">
        <x:v>1205</x:v>
      </x:c>
      <x:c r="T341" s="107" t="s">
        <x:v>640</x:v>
      </x:c>
      <x:c r="U341" s="107" t="s">
        <x:v>783</x:v>
      </x:c>
      <x:c r="V341" s="107" t="s">
        <x:v>776</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1767</x:v>
      </x:c>
      <x:c r="AU341" s="28" t="str">
        <x:f ca="1">"\n\n2D6&gt;="&amp;$AA$47&amp;" | "&amp;"《"&amp;$W$47&amp;"》"</x:f>
        <x:v>\n\n2D6&gt;=6 | 《이야기》</x:v>
      </x:c>
      <x:c r="AV341" s="29" t="str">
        <x:f ca="1">"\n\n2D6&gt;="&amp;$AA$48&amp;" | "&amp;"《"&amp;$W$48&amp;"》"</x:f>
        <x:v>\n\n2D6&gt;=7 | 《선율》</x:v>
      </x:c>
      <x:c r="AW341" s="30" t="str">
        <x:f ca="1">"\n\n2D6&gt;="&amp;$AA$49&amp;" | "&amp;"《"&amp;$W$49&amp;"》"</x:f>
        <x:v>\n\n2D6&gt;=8 | 《눈물》</x:v>
      </x:c>
      <x:c r="AX341" s="30" t="str">
        <x:f ca="1">"\n\n2D6&gt;="&amp;$AA$50&amp;" | "&amp;"《"&amp;$W$50&amp;"》"</x:f>
        <x:v>\n\n2D6&gt;=7 | 《이별》</x:v>
      </x:c>
      <x:c r="AY341" s="30" t="str">
        <x:f ca="1">"\n\n2D6&gt;="&amp;$AA$51&amp;" | "&amp;"《"&amp;$W$51&amp;"》"</x:f>
        <x:v>\n\n2D6&gt;=6 | 《미소》</x:v>
      </x:c>
      <x:c r="AZ341" s="29" t="str">
        <x:f>"\n\n2D6&gt;="&amp;$AA$52&amp;" | "&amp;"《"&amp;$W$52&amp;"》"</x:f>
        <x:v>\n\n2D6&gt;=5 | 《마음》</x:v>
      </x:c>
      <x:c r="BA341" s="29" t="str">
        <x:f ca="1">"\n\n2D6&gt;="&amp;$AA$53&amp;" | "&amp;"《"&amp;$W$53&amp;"》"</x:f>
        <x:v>\n\n2D6&gt;=6 | 《승리》</x:v>
      </x:c>
      <x:c r="BB341" s="29" t="str">
        <x:f ca="1">"\n\n2D6&gt;="&amp;$AA$54&amp;" | "&amp;"《"&amp;$W$54&amp;"》"</x:f>
        <x:v>\n\n2D6&gt;=7 | 《사랑》</x:v>
      </x:c>
      <x:c r="BC341" s="29" t="str">
        <x:f ca="1">"\n\n2D6&gt;="&amp;$AA$55&amp;" | "&amp;"《"&amp;$W$55&amp;"》"</x:f>
        <x:v>\n\n2D6&gt;=7 | 《정열》</x:v>
      </x:c>
      <x:c r="BD341" s="29" t="str">
        <x:f ca="1">"\n\n2D6&gt;="&amp;$AA$56&amp;" | "&amp;"《"&amp;$W$56&amp;"》"</x:f>
        <x:v>\n\n2D6&gt;=6 | 《치유》</x:v>
      </x:c>
      <x:c r="BE341" s="29" t="str">
        <x:f ca="1">"\n\n2D6&gt;="&amp;$AA$57&amp;" | "&amp;"《"&amp;$W$57&amp;"》"</x:f>
        <x:v>\n\n2D6&gt;=7 | 《시간》</x:v>
      </x:c>
      <x:c r="BF341" s="29"/>
      <x:c r="BG341" s="30"/>
      <x:c r="BH341" s="30"/>
      <x:c r="BI341" s="29"/>
      <x:c r="BJ341" s="29"/>
      <x:c r="BK341" s="3"/>
      <x:c r="BL341" s="3"/>
    </x:row>
    <x:row r="342" spans="1:64" hidden="1" customHeight="1">
      <x:c r="A342" s="101"/>
      <x:c r="B342" s="112"/>
      <x:c r="C342" s="107" t="s">
        <x:v>1907</x:v>
      </x:c>
      <x:c r="D342" s="107" t="s">
        <x:v>1921</x:v>
      </x:c>
      <x:c r="E342" s="107" t="s">
        <x:v>1879</x:v>
      </x:c>
      <x:c r="F342" s="107" t="s">
        <x:v>1906</x:v>
      </x:c>
      <x:c r="G342" s="107" t="s">
        <x:v>1894</x:v>
      </x:c>
      <x:c r="H342" s="107" t="s">
        <x:v>1890</x:v>
      </x:c>
      <x:c r="I342" s="107" t="s">
        <x:v>468</x:v>
      </x:c>
      <x:c r="J342" s="107" t="s">
        <x:v>785</x:v>
      </x:c>
      <x:c r="K342" s="107" t="s">
        <x:v>103</x:v>
      </x:c>
      <x:c r="L342" s="113"/>
      <x:c r="M342" s="108" t="s">
        <x:v>1961</x:v>
      </x:c>
      <x:c r="N342" s="107" t="s">
        <x:v>1937</x:v>
      </x:c>
      <x:c r="O342" s="107" t="s">
        <x:v>972</x:v>
      </x:c>
      <x:c r="P342" s="107" t="s">
        <x:v>1879</x:v>
      </x:c>
      <x:c r="Q342" s="107" t="s">
        <x:v>1261</x:v>
      </x:c>
      <x:c r="R342" s="107" t="s">
        <x:v>1859</x:v>
      </x:c>
      <x:c r="S342" s="107" t="s">
        <x:v>1886</x:v>
      </x:c>
      <x:c r="T342" s="107" t="s">
        <x:v>941</x:v>
      </x:c>
      <x:c r="U342" s="107" t="s">
        <x:v>854</x:v>
      </x:c>
      <x:c r="V342" s="107" t="s">
        <x:v>624</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1765</x:v>
      </x:c>
      <x:c r="AU342" s="28" t="str">
        <x:f>"\n\n2D6&gt;="&amp;$AH$47&amp;" | "&amp;"《"&amp;$AE$47&amp;"》"</x:f>
        <x:v>\n\n2D6&gt;=5 | 《추억》</x:v>
      </x:c>
      <x:c r="AV342" s="29" t="str">
        <x:f ca="1">"\n\n2D6&gt;="&amp;$AH$48&amp;" | "&amp;"《"&amp;$AE$48&amp;"》"</x:f>
        <x:v>\n\n2D6&gt;=6 | 《수수께끼》</x:v>
      </x:c>
      <x:c r="AW342" s="30" t="str">
        <x:f ca="1">"\n\n2D6&gt;="&amp;$AH$49&amp;" | "&amp;"《"&amp;$AE$49&amp;"》"</x:f>
        <x:v>\n\n2D6&gt;=7 | 《거짓》</x:v>
      </x:c>
      <x:c r="AX342" s="30" t="str">
        <x:f ca="1">"\n\n2D6&gt;="&amp;$AH$50&amp;" | "&amp;"《"&amp;$AE$50&amp;"》"</x:f>
        <x:v>\n\n2D6&gt;=8 | 《불안》</x:v>
      </x:c>
      <x:c r="AY342" s="30" t="str">
        <x:f ca="1">"\n\n2D6&gt;="&amp;$AH$51&amp;" | "&amp;"《"&amp;$AE$51&amp;"》"</x:f>
        <x:v>\n\n2D6&gt;=7 | 《잠》</x:v>
      </x:c>
      <x:c r="AZ342" s="29" t="str">
        <x:f ca="1">"\n\n2D6&gt;="&amp;$AH$52&amp;" | "&amp;"《"&amp;$AE$52&amp;"》"</x:f>
        <x:v>\n\n2D6&gt;=6 | 《우연》</x:v>
      </x:c>
      <x:c r="BA342" s="29" t="str">
        <x:f ca="1">"\n\n2D6&gt;="&amp;$AH$53&amp;" | "&amp;"《"&amp;$AE$53&amp;"》"</x:f>
        <x:v>\n\n2D6&gt;=7 | 《환각》</x:v>
      </x:c>
      <x:c r="BB342" s="29" t="str">
        <x:f ca="1">"\n\n2D6&gt;="&amp;$AH$54&amp;" | "&amp;"《"&amp;$AE$54&amp;"》"</x:f>
        <x:v>\n\n2D6&gt;=7 | 《광기》</x:v>
      </x:c>
      <x:c r="BC342" s="29" t="str">
        <x:f ca="1">"\n\n2D6&gt;="&amp;$AH$55&amp;" | "&amp;"《"&amp;$AE$55&amp;"》"</x:f>
        <x:v>\n\n2D6&gt;=6 | 《기도》</x:v>
      </x:c>
      <x:c r="BD342" s="29" t="str">
        <x:f>"\n\n2D6&gt;="&amp;$AH$56&amp;" | "&amp;"《"&amp;$AE$56&amp;"》"</x:f>
        <x:v>\n\n2D6&gt;=5 | 《희망》</x:v>
      </x:c>
      <x:c r="BE342" s="29" t="str">
        <x:f ca="1">"\n\n2D6&gt;="&amp;$AH$57&amp;" | "&amp;"《"&amp;$AE$57&amp;"》"</x:f>
        <x:v>\n\n2D6&gt;=6 | 《미래》</x:v>
      </x:c>
      <x:c r="BF342" s="13"/>
      <x:c r="BG342" s="29"/>
      <x:c r="BH342" s="29"/>
      <x:c r="BI342" s="29"/>
      <x:c r="BJ342" s="29"/>
      <x:c r="BK342" s="3"/>
      <x:c r="BL342" s="3"/>
    </x:row>
    <x:row r="343" spans="1:64" hidden="1" customHeight="1">
      <x:c r="A343" s="101"/>
      <x:c r="B343" s="112"/>
      <x:c r="C343" s="107" t="s">
        <x:v>1955</x:v>
      </x:c>
      <x:c r="D343" s="107" t="s">
        <x:v>1950</x:v>
      </x:c>
      <x:c r="E343" s="107" t="s">
        <x:v>1879</x:v>
      </x:c>
      <x:c r="F343" s="107" t="s">
        <x:v>1835</x:v>
      </x:c>
      <x:c r="G343" s="107" t="s">
        <x:v>1835</x:v>
      </x:c>
      <x:c r="H343" s="107" t="s">
        <x:v>1890</x:v>
      </x:c>
      <x:c r="I343" s="107" t="s">
        <x:v>907</x:v>
      </x:c>
      <x:c r="J343" s="107" t="s">
        <x:v>299</x:v>
      </x:c>
      <x:c r="K343" s="107" t="s">
        <x:v>489</x:v>
      </x:c>
      <x:c r="L343" s="113"/>
      <x:c r="M343" s="101"/>
      <x:c r="N343" s="107" t="s">
        <x:v>1953</x:v>
      </x:c>
      <x:c r="O343" s="107" t="s">
        <x:v>1948</x:v>
      </x:c>
      <x:c r="P343" s="107" t="s">
        <x:v>1879</x:v>
      </x:c>
      <x:c r="Q343" s="107" t="s">
        <x:v>981</x:v>
      </x:c>
      <x:c r="R343" s="107" t="s">
        <x:v>975</x:v>
      </x:c>
      <x:c r="S343" s="107" t="s">
        <x:v>1187</x:v>
      </x:c>
      <x:c r="T343" s="107" t="s">
        <x:v>668</x:v>
      </x:c>
      <x:c r="U343" s="107" t="s">
        <x:v>625</x:v>
      </x:c>
      <x:c r="V343" s="107" t="s">
        <x:v>761</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1760</x:v>
      </x:c>
      <x:c r="AU343" s="28" t="str">
        <x:f ca="1">"\n\n2D6&gt;="&amp;$AQ$47&amp;" | "&amp;"《"&amp;$AK$47&amp;"》"</x:f>
        <x:v>\n\n2D6&gt;=6 | 《심연》</x:v>
      </x:c>
      <x:c r="AV343" s="29" t="str">
        <x:f ca="1">"\n\n2D6&gt;="&amp;$AQ$48&amp;" | "&amp;"《"&amp;$AK$48&amp;"》"</x:f>
        <x:v>\n\n2D6&gt;=7 | 《부패》</x:v>
      </x:c>
      <x:c r="AW343" s="30" t="str">
        <x:f ca="1">"\n\n2D6&gt;="&amp;$AQ$49&amp;" | "&amp;"《"&amp;$AK$49&amp;"》"</x:f>
        <x:v>\n\n2D6&gt;=8 | 《배신》</x:v>
      </x:c>
      <x:c r="AX343" s="30" t="str">
        <x:f ca="1">"\n\n2D6&gt;="&amp;$AQ$50&amp;" | "&amp;"《"&amp;$AK$50&amp;"》"</x:f>
        <x:v>\n\n2D6&gt;=9 | 《방황》</x:v>
      </x:c>
      <x:c r="AY343" s="30" t="str">
        <x:f ca="1">"\n\n2D6&gt;="&amp;$AQ$51&amp;" | "&amp;"《"&amp;$AK$51&amp;"》"</x:f>
        <x:v>\n\n2D6&gt;=8 | 《나태》</x:v>
      </x:c>
      <x:c r="AZ343" s="29" t="str">
        <x:f ca="1">"\n\n2D6&gt;="&amp;$AQ$52&amp;" | "&amp;"《"&amp;$AK$52&amp;"》"</x:f>
        <x:v>\n\n2D6&gt;=7 | 《왜곡》</x:v>
      </x:c>
      <x:c r="BA343" s="29" t="str">
        <x:f ca="1">"\n\n2D6&gt;="&amp;$AQ$53&amp;" | "&amp;"《"&amp;$AK$53&amp;"》"</x:f>
        <x:v>\n\n2D6&gt;=8 | 《불행》</x:v>
      </x:c>
      <x:c r="BB343" s="29" t="str">
        <x:f ca="1">"\n\n2D6&gt;="&amp;$AQ$54&amp;" | "&amp;"《"&amp;$AK$54&amp;"》"</x:f>
        <x:v>\n\n2D6&gt;=8 | 《바보》</x:v>
      </x:c>
      <x:c r="BC343" s="29" t="str">
        <x:f ca="1">"\n\n2D6&gt;="&amp;$AQ$55&amp;" | "&amp;"《"&amp;$AK$55&amp;"》"</x:f>
        <x:v>\n\n2D6&gt;=7 | 《악의》</x:v>
      </x:c>
      <x:c r="BD343" s="29" t="str">
        <x:f ca="1">"\n\n2D6&gt;="&amp;$AQ$56&amp;" | "&amp;"《"&amp;$AK$56&amp;"》"</x:f>
        <x:v>\n\n2D6&gt;=6 | 《절망》</x:v>
      </x:c>
      <x:c r="BE343" s="29" t="str">
        <x:f ca="1">"\n\n2D6&gt;="&amp;$AQ$57&amp;" | "&amp;"《"&amp;$AK$57&amp;"》"</x:f>
        <x:v>\n\n2D6&gt;=7 | 《죽음》</x:v>
      </x:c>
      <x:c r="BF343" s="13"/>
      <x:c r="BG343" s="29"/>
      <x:c r="BH343" s="29"/>
      <x:c r="BI343" s="29"/>
      <x:c r="BJ343" s="29"/>
      <x:c r="BK343" s="3"/>
      <x:c r="BL343" s="3"/>
    </x:row>
    <x:row r="344" spans="1:64" hidden="1" customHeight="1">
      <x:c r="A344" s="101"/>
      <x:c r="B344" s="112"/>
      <x:c r="C344" s="107" t="s">
        <x:v>1939</x:v>
      </x:c>
      <x:c r="D344" s="107" t="s">
        <x:v>1936</x:v>
      </x:c>
      <x:c r="E344" s="107" t="s">
        <x:v>1879</x:v>
      </x:c>
      <x:c r="F344" s="107" t="s">
        <x:v>1431</x:v>
      </x:c>
      <x:c r="G344" s="107" t="s">
        <x:v>1859</x:v>
      </x:c>
      <x:c r="H344" s="107" t="s">
        <x:v>1890</x:v>
      </x:c>
      <x:c r="I344" s="107" t="s">
        <x:v>916</x:v>
      </x:c>
      <x:c r="J344" s="107" t="s">
        <x:v>104</x:v>
      </x:c>
      <x:c r="K344" s="107" t="s">
        <x:v>220</x:v>
      </x:c>
      <x:c r="L344" s="113"/>
      <x:c r="M344" s="108" t="s">
        <x:v>1961</x:v>
      </x:c>
      <x:c r="N344" s="107" t="s">
        <x:v>995</x:v>
      </x:c>
      <x:c r="O344" s="107" t="s">
        <x:v>978</x:v>
      </x:c>
      <x:c r="P344" s="107" t="s">
        <x:v>1879</x:v>
      </x:c>
      <x:c r="Q344" s="107" t="s">
        <x:v>1906</x:v>
      </x:c>
      <x:c r="R344" s="107" t="s">
        <x:v>996</x:v>
      </x:c>
      <x:c r="S344" s="107" t="s">
        <x:v>1141</x:v>
      </x:c>
      <x:c r="T344" s="107" t="s">
        <x:v>46</x:v>
      </x:c>
      <x:c r="U344" s="107" t="s">
        <x:v>627</x:v>
      </x:c>
      <x:c r="V344" s="107" t="s">
        <x:v>628</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1738</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1944</x:v>
      </x:c>
      <x:c r="D345" s="107" t="s">
        <x:v>1934</x:v>
      </x:c>
      <x:c r="E345" s="107" t="s">
        <x:v>1879</x:v>
      </x:c>
      <x:c r="F345" s="107" t="s">
        <x:v>1835</x:v>
      </x:c>
      <x:c r="G345" s="107" t="s">
        <x:v>1835</x:v>
      </x:c>
      <x:c r="H345" s="107" t="s">
        <x:v>1890</x:v>
      </x:c>
      <x:c r="I345" s="107" t="s">
        <x:v>908</x:v>
      </x:c>
      <x:c r="J345" s="107" t="s">
        <x:v>626</x:v>
      </x:c>
      <x:c r="K345" s="107" t="s">
        <x:v>832</x:v>
      </x:c>
      <x:c r="L345" s="113"/>
      <x:c r="M345" s="108" t="s">
        <x:v>1931</x:v>
      </x:c>
      <x:c r="N345" s="107" t="s">
        <x:v>983</x:v>
      </x:c>
      <x:c r="O345" s="107" t="s">
        <x:v>1432</x:v>
      </x:c>
      <x:c r="P345" s="107" t="s">
        <x:v>1844</x:v>
      </x:c>
      <x:c r="Q345" s="107" t="s">
        <x:v>1835</x:v>
      </x:c>
      <x:c r="R345" s="107" t="s">
        <x:v>1893</x:v>
      </x:c>
      <x:c r="S345" s="107" t="s">
        <x:v>1945</x:v>
      </x:c>
      <x:c r="T345" s="107" t="s">
        <x:v>818</x:v>
      </x:c>
      <x:c r="U345" s="107" t="s">
        <x:v>836</x:v>
      </x:c>
      <x:c r="V345" s="107" t="s">
        <x:v>117</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1932</x:v>
      </x:c>
      <x:c r="D346" s="107" t="s">
        <x:v>994</x:v>
      </x:c>
      <x:c r="E346" s="107" t="s">
        <x:v>1879</x:v>
      </x:c>
      <x:c r="F346" s="107" t="s">
        <x:v>1889</x:v>
      </x:c>
      <x:c r="G346" s="107" t="s">
        <x:v>1835</x:v>
      </x:c>
      <x:c r="H346" s="107" t="s">
        <x:v>1890</x:v>
      </x:c>
      <x:c r="I346" s="107" t="s">
        <x:v>427</x:v>
      </x:c>
      <x:c r="J346" s="107" t="s">
        <x:v>109</x:v>
      </x:c>
      <x:c r="K346" s="107" t="s">
        <x:v>764</x:v>
      </x:c>
      <x:c r="L346" s="113"/>
      <x:c r="M346" s="101"/>
      <x:c r="N346" s="107" t="s">
        <x:v>1956</x:v>
      </x:c>
      <x:c r="O346" s="107" t="s">
        <x:v>997</x:v>
      </x:c>
      <x:c r="P346" s="107" t="s">
        <x:v>1879</x:v>
      </x:c>
      <x:c r="Q346" s="107" t="s">
        <x:v>1889</x:v>
      </x:c>
      <x:c r="R346" s="107" t="s">
        <x:v>1218</x:v>
      </x:c>
      <x:c r="S346" s="107" t="s">
        <x:v>1187</x:v>
      </x:c>
      <x:c r="T346" s="107" t="s">
        <x:v>37</x:v>
      </x:c>
      <x:c r="U346" s="107" t="s">
        <x:v>887</x:v>
      </x:c>
      <x:c r="V346" s="107" t="s">
        <x:v>853</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1930</x:v>
      </x:c>
      <x:c r="D347" s="107" t="s">
        <x:v>998</x:v>
      </x:c>
      <x:c r="E347" s="107" t="s">
        <x:v>1879</x:v>
      </x:c>
      <x:c r="F347" s="107" t="s">
        <x:v>1889</x:v>
      </x:c>
      <x:c r="G347" s="107" t="s">
        <x:v>1835</x:v>
      </x:c>
      <x:c r="H347" s="107" t="s">
        <x:v>1946</x:v>
      </x:c>
      <x:c r="I347" s="107" t="s">
        <x:v>38</x:v>
      </x:c>
      <x:c r="J347" s="107" t="s">
        <x:v>289</x:v>
      </x:c>
      <x:c r="K347" s="107" t="s">
        <x:v>778</x:v>
      </x:c>
      <x:c r="L347" s="113"/>
      <x:c r="M347" s="108" t="s">
        <x:v>1931</x:v>
      </x:c>
      <x:c r="N347" s="107" t="s">
        <x:v>1949</x:v>
      </x:c>
      <x:c r="O347" s="107" t="s">
        <x:v>1000</x:v>
      </x:c>
      <x:c r="P347" s="107" t="s">
        <x:v>1918</x:v>
      </x:c>
      <x:c r="Q347" s="107" t="s">
        <x:v>1835</x:v>
      </x:c>
      <x:c r="R347" s="107" t="s">
        <x:v>1835</x:v>
      </x:c>
      <x:c r="S347" s="107" t="s">
        <x:v>1835</x:v>
      </x:c>
      <x:c r="T347" s="107" t="s">
        <x:v>817</x:v>
      </x:c>
      <x:c r="U347" s="107" t="s">
        <x:v>475</x:v>
      </x:c>
      <x:c r="V347" s="107" t="s">
        <x:v>441</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1947</x:v>
      </x:c>
      <x:c r="D348" s="107" t="s">
        <x:v>1933</x:v>
      </x:c>
      <x:c r="E348" s="107" t="s">
        <x:v>1879</x:v>
      </x:c>
      <x:c r="F348" s="107" t="s">
        <x:v>1429</x:v>
      </x:c>
      <x:c r="G348" s="107" t="s">
        <x:v>1835</x:v>
      </x:c>
      <x:c r="H348" s="107" t="s">
        <x:v>1957</x:v>
      </x:c>
      <x:c r="I348" s="107" t="s">
        <x:v>913</x:v>
      </x:c>
      <x:c r="J348" s="107" t="s">
        <x:v>1291</x:v>
      </x:c>
      <x:c r="K348" s="107" t="s">
        <x:v>122</x:v>
      </x:c>
      <x:c r="L348" s="113"/>
      <x:c r="M348" s="108" t="s">
        <x:v>1938</x:v>
      </x:c>
      <x:c r="N348" s="107" t="s">
        <x:v>1001</x:v>
      </x:c>
      <x:c r="O348" s="107" t="s">
        <x:v>984</x:v>
      </x:c>
      <x:c r="P348" s="107" t="s">
        <x:v>1879</x:v>
      </x:c>
      <x:c r="Q348" s="107" t="s">
        <x:v>1889</x:v>
      </x:c>
      <x:c r="R348" s="107" t="s">
        <x:v>985</x:v>
      </x:c>
      <x:c r="S348" s="107" t="s">
        <x:v>1835</x:v>
      </x:c>
      <x:c r="T348" s="107" t="s">
        <x:v>470</x:v>
      </x:c>
      <x:c r="U348" s="107" t="s">
        <x:v>841</x:v>
      </x:c>
      <x:c r="V348" s="107" t="s">
        <x:v>76</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1843</x:v>
      </x:c>
      <x:c r="D349" s="107" t="s">
        <x:v>1002</x:v>
      </x:c>
      <x:c r="E349" s="107" t="s">
        <x:v>1879</x:v>
      </x:c>
      <x:c r="F349" s="107" t="s">
        <x:v>1889</x:v>
      </x:c>
      <x:c r="G349" s="107" t="s">
        <x:v>1894</x:v>
      </x:c>
      <x:c r="H349" s="107" t="s">
        <x:v>1890</x:v>
      </x:c>
      <x:c r="I349" s="107" t="s">
        <x:v>538</x:v>
      </x:c>
      <x:c r="J349" s="107" t="s">
        <x:v>777</x:v>
      </x:c>
      <x:c r="K349" s="107" t="s">
        <x:v>780</x:v>
      </x:c>
      <x:c r="L349" s="113"/>
      <x:c r="M349" s="101"/>
      <x:c r="N349" s="107" t="s">
        <x:v>1943</x:v>
      </x:c>
      <x:c r="O349" s="107" t="s">
        <x:v>1942</x:v>
      </x:c>
      <x:c r="P349" s="107" t="s">
        <x:v>1879</x:v>
      </x:c>
      <x:c r="Q349" s="107" t="s">
        <x:v>1026</x:v>
      </x:c>
      <x:c r="R349" s="107" t="s">
        <x:v>1215</x:v>
      </x:c>
      <x:c r="S349" s="107" t="s">
        <x:v>1911</x:v>
      </x:c>
      <x:c r="T349" s="107" t="s">
        <x:v>532</x:v>
      </x:c>
      <x:c r="U349" s="107" t="s">
        <x:v>110</x:v>
      </x:c>
      <x:c r="V349" s="107" t="s">
        <x:v>215</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【요화】 | 타입: 주문 | 지정특기: 《꽃》 | 목표: 단일 | 코스트: 짐승 1 | 마법전에서 자기 차례에 사용할 수 있다. 지정특기 판정에 성공하면 목표에게 자신이 사역하는 원형의 수만큼 대미지를 입힌다.</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1031</x:v>
      </x:c>
      <x:c r="D350" s="107" t="s">
        <x:v>1022</x:v>
      </x:c>
      <x:c r="E350" s="107" t="s">
        <x:v>1879</x:v>
      </x:c>
      <x:c r="F350" s="107" t="s">
        <x:v>1906</x:v>
      </x:c>
      <x:c r="G350" s="107" t="s">
        <x:v>1894</x:v>
      </x:c>
      <x:c r="H350" s="107" t="s">
        <x:v>1946</x:v>
      </x:c>
      <x:c r="I350" s="107" t="s">
        <x:v>85</x:v>
      </x:c>
      <x:c r="J350" s="107" t="s">
        <x:v>221</x:v>
      </x:c>
      <x:c r="K350" s="107" t="s">
        <x:v>614</x:v>
      </x:c>
      <x:c r="L350" s="113"/>
      <x:c r="M350" s="108" t="s">
        <x:v>1938</x:v>
      </x:c>
      <x:c r="N350" s="107" t="s">
        <x:v>1958</x:v>
      </x:c>
      <x:c r="O350" s="107" t="s">
        <x:v>1935</x:v>
      </x:c>
      <x:c r="P350" s="107" t="s">
        <x:v>1879</x:v>
      </x:c>
      <x:c r="Q350" s="107" t="s">
        <x:v>1835</x:v>
      </x:c>
      <x:c r="R350" s="107" t="s">
        <x:v>1835</x:v>
      </x:c>
      <x:c r="S350" s="107" t="s">
        <x:v>1911</x:v>
      </x:c>
      <x:c r="T350" s="107" t="s">
        <x:v>533</x:v>
      </x:c>
      <x:c r="U350" s="107" t="s">
        <x:v>860</x:v>
      </x:c>
      <x:c r="V350" s="107" t="s">
        <x:v>126</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【특약】 | 타입: 장비 | 지정특기: 없음 | 목표: 자신 | 코스트: 없음 | 자신의 【마력】과 【일시적 마력】의 합계치가 자기 마력 최대치의 절반(나머지 올림) 이하인 상태라면, 목표에게 【추가 대미지2】를 부여한다.</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1851</x:v>
      </x:c>
      <x:c r="D351" s="107" t="s">
        <x:v>1940</x:v>
      </x:c>
      <x:c r="E351" s="107" t="s">
        <x:v>1879</x:v>
      </x:c>
      <x:c r="F351" s="107" t="s">
        <x:v>1889</x:v>
      </x:c>
      <x:c r="G351" s="107" t="s">
        <x:v>1835</x:v>
      </x:c>
      <x:c r="H351" s="107" t="s">
        <x:v>1403</x:v>
      </x:c>
      <x:c r="I351" s="107" t="s">
        <x:v>82</x:v>
      </x:c>
      <x:c r="J351" s="107" t="s">
        <x:v>612</x:v>
      </x:c>
      <x:c r="K351" s="107" t="s">
        <x:v>613</x:v>
      </x:c>
      <x:c r="L351" s="113"/>
      <x:c r="M351" s="108" t="s">
        <x:v>1941</x:v>
      </x:c>
      <x:c r="N351" s="114" t="s">
        <x:v>1023</x:v>
      </x:c>
      <x:c r="O351" s="114" t="s">
        <x:v>1005</x:v>
      </x:c>
      <x:c r="P351" s="114" t="s">
        <x:v>1879</x:v>
      </x:c>
      <x:c r="Q351" s="114" t="s">
        <x:v>1175</x:v>
      </x:c>
      <x:c r="R351" s="114" t="s">
        <x:v>1019</x:v>
      </x:c>
      <x:c r="S351" s="114" t="s">
        <x:v>1896</x:v>
      </x:c>
      <x:c r="T351" s="114" t="s">
        <x:v>1339</x:v>
      </x:c>
      <x:c r="U351" s="114" t="s">
        <x:v>616</x:v>
      </x:c>
      <x:c r="V351" s="114" t="s">
        <x:v>218</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1951</x:v>
      </x:c>
      <x:c r="D352" s="107" t="s">
        <x:v>1007</x:v>
      </x:c>
      <x:c r="E352" s="107" t="s">
        <x:v>1879</x:v>
      </x:c>
      <x:c r="F352" s="107" t="s">
        <x:v>1889</x:v>
      </x:c>
      <x:c r="G352" s="107" t="s">
        <x:v>1835</x:v>
      </x:c>
      <x:c r="H352" s="107" t="s">
        <x:v>1397</x:v>
      </x:c>
      <x:c r="I352" s="107" t="s">
        <x:v>443</x:v>
      </x:c>
      <x:c r="J352" s="107" t="s">
        <x:v>1292</x:v>
      </x:c>
      <x:c r="K352" s="107" t="s">
        <x:v>196</x:v>
      </x:c>
      <x:c r="L352" s="113"/>
      <x:c r="M352" s="115"/>
      <x:c r="N352" s="114" t="s">
        <x:v>1012</x:v>
      </x:c>
      <x:c r="O352" s="114" t="s">
        <x:v>1006</x:v>
      </x:c>
      <x:c r="P352" s="114" t="s">
        <x:v>1879</x:v>
      </x:c>
      <x:c r="Q352" s="114" t="s">
        <x:v>1835</x:v>
      </x:c>
      <x:c r="R352" s="114" t="s">
        <x:v>1835</x:v>
      </x:c>
      <x:c r="S352" s="114" t="s">
        <x:v>1205</x:v>
      </x:c>
      <x:c r="T352" s="114" t="s">
        <x:v>666</x:v>
      </x:c>
      <x:c r="U352" s="114" t="s">
        <x:v>900</x:v>
      </x:c>
      <x:c r="V352" s="114" t="s">
        <x:v>206</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1954</x:v>
      </x:c>
      <x:c r="D353" s="107" t="s">
        <x:v>1952</x:v>
      </x:c>
      <x:c r="E353" s="107" t="s">
        <x:v>1879</x:v>
      </x:c>
      <x:c r="F353" s="107" t="s">
        <x:v>1906</x:v>
      </x:c>
      <x:c r="G353" s="107" t="s">
        <x:v>1859</x:v>
      </x:c>
      <x:c r="H353" s="107" t="s">
        <x:v>1397</x:v>
      </x:c>
      <x:c r="I353" s="107" t="s">
        <x:v>542</x:v>
      </x:c>
      <x:c r="J353" s="107" t="s">
        <x:v>1248</x:v>
      </x:c>
      <x:c r="K353" s="107" t="s">
        <x:v>213</x:v>
      </x:c>
      <x:c r="L353" s="113"/>
      <x:c r="M353" s="108" t="s">
        <x:v>1941</x:v>
      </x:c>
      <x:c r="N353" s="114" t="s">
        <x:v>1959</x:v>
      </x:c>
      <x:c r="O353" s="114" t="s">
        <x:v>1960</x:v>
      </x:c>
      <x:c r="P353" s="114" t="s">
        <x:v>1879</x:v>
      </x:c>
      <x:c r="Q353" s="114" t="s">
        <x:v>1175</x:v>
      </x:c>
      <x:c r="R353" s="114" t="s">
        <x:v>996</x:v>
      </x:c>
      <x:c r="S353" s="114" t="s">
        <x:v>1009</x:v>
      </x:c>
      <x:c r="T353" s="114" t="s">
        <x:v>1619</x:v>
      </x:c>
      <x:c r="U353" s="114" t="s">
        <x:v>615</x:v>
      </x:c>
      <x:c r="V353" s="114" t="s">
        <x:v>112</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 xml:space="preserve">【】 | 타입:  | 지정특기:  | 목표:  | 코스트:  | </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1964</x:v>
      </x:c>
      <x:c r="D354" s="107" t="s">
        <x:v>1991</x:v>
      </x:c>
      <x:c r="E354" s="107" t="s">
        <x:v>1879</x:v>
      </x:c>
      <x:c r="F354" s="107" t="s">
        <x:v>1889</x:v>
      </x:c>
      <x:c r="G354" s="107" t="s">
        <x:v>1024</x:v>
      </x:c>
      <x:c r="H354" s="107" t="s">
        <x:v>1869</x:v>
      </x:c>
      <x:c r="I354" s="107" t="s">
        <x:v>920</x:v>
      </x:c>
      <x:c r="J354" s="107" t="s">
        <x:v>300</x:v>
      </x:c>
      <x:c r="K354" s="107" t="s">
        <x:v>214</x:v>
      </x:c>
      <x:c r="L354" s="113"/>
      <x:c r="M354" s="108" t="s">
        <x:v>1990</x:v>
      </x:c>
      <x:c r="N354" s="107" t="s">
        <x:v>1979</x:v>
      </x:c>
      <x:c r="O354" s="107" t="s">
        <x:v>1981</x:v>
      </x:c>
      <x:c r="P354" s="107" t="s">
        <x:v>1879</x:v>
      </x:c>
      <x:c r="Q354" s="107" t="s">
        <x:v>1253</x:v>
      </x:c>
      <x:c r="R354" s="107" t="s">
        <x:v>1963</x:v>
      </x:c>
      <x:c r="S354" s="107" t="s">
        <x:v>1195</x:v>
      </x:c>
      <x:c r="T354" s="107" t="s">
        <x:v>57</x:v>
      </x:c>
      <x:c r="U354" s="107" t="s">
        <x:v>1314</x:v>
      </x:c>
      <x:c r="V354" s="107" t="s">
        <x:v>758</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 xml:space="preserve">【】 | 타입:  | 지정특기:  | 목표:  | 코스트:  | </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1987</x:v>
      </x:c>
      <x:c r="D355" s="107" t="s">
        <x:v>1025</x:v>
      </x:c>
      <x:c r="E355" s="107" t="s">
        <x:v>1879</x:v>
      </x:c>
      <x:c r="F355" s="107" t="s">
        <x:v>1175</x:v>
      </x:c>
      <x:c r="G355" s="107" t="s">
        <x:v>1016</x:v>
      </x:c>
      <x:c r="H355" s="107" t="s">
        <x:v>1869</x:v>
      </x:c>
      <x:c r="I355" s="107" t="s">
        <x:v>534</x:v>
      </x:c>
      <x:c r="J355" s="107" t="s">
        <x:v>770</x:v>
      </x:c>
      <x:c r="K355" s="107" t="s">
        <x:v>833</x:v>
      </x:c>
      <x:c r="L355" s="113"/>
      <x:c r="M355" s="101"/>
      <x:c r="N355" s="107" t="s">
        <x:v>1027</x:v>
      </x:c>
      <x:c r="O355" s="107" t="s">
        <x:v>1032</x:v>
      </x:c>
      <x:c r="P355" s="107" t="s">
        <x:v>1879</x:v>
      </x:c>
      <x:c r="Q355" s="107" t="s">
        <x:v>1906</x:v>
      </x:c>
      <x:c r="R355" s="107" t="s">
        <x:v>1975</x:v>
      </x:c>
      <x:c r="S355" s="107" t="s">
        <x:v>1896</x:v>
      </x:c>
      <x:c r="T355" s="107" t="s">
        <x:v>1388</x:v>
      </x:c>
      <x:c r="U355" s="107" t="s">
        <x:v>118</x:v>
      </x:c>
      <x:c r="V355" s="107" t="s">
        <x:v>779</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 xml:space="preserve">【】 | 타입:  | 지정특기:  | 목표:  | 코스트:  | </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1028</x:v>
      </x:c>
      <x:c r="D356" s="107" t="s">
        <x:v>1993</x:v>
      </x:c>
      <x:c r="E356" s="107" t="s">
        <x:v>1879</x:v>
      </x:c>
      <x:c r="F356" s="107" t="s">
        <x:v>1251</x:v>
      </x:c>
      <x:c r="G356" s="107" t="s">
        <x:v>1024</x:v>
      </x:c>
      <x:c r="H356" s="107" t="s">
        <x:v>1869</x:v>
      </x:c>
      <x:c r="I356" s="107" t="s">
        <x:v>525</x:v>
      </x:c>
      <x:c r="J356" s="107" t="s">
        <x:v>765</x:v>
      </x:c>
      <x:c r="K356" s="107" t="s">
        <x:v>757</x:v>
      </x:c>
      <x:c r="L356" s="113"/>
      <x:c r="M356" s="108" t="s">
        <x:v>1990</x:v>
      </x:c>
      <x:c r="N356" s="107" t="s">
        <x:v>1011</x:v>
      </x:c>
      <x:c r="O356" s="107" t="s">
        <x:v>1008</x:v>
      </x:c>
      <x:c r="P356" s="107" t="s">
        <x:v>1918</x:v>
      </x:c>
      <x:c r="Q356" s="107" t="s">
        <x:v>1889</x:v>
      </x:c>
      <x:c r="R356" s="107" t="s">
        <x:v>1835</x:v>
      </x:c>
      <x:c r="S356" s="107" t="s">
        <x:v>1835</x:v>
      </x:c>
      <x:c r="T356" s="107" t="s">
        <x:v>610</x:v>
      </x:c>
      <x:c r="U356" s="107" t="s">
        <x:v>111</x:v>
      </x:c>
      <x:c r="V356" s="107" t="s">
        <x:v>1294</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 xml:space="preserve">【】 | 타입:  | 지정특기:  | 목표:  | 코스트:  | </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1029</x:v>
      </x:c>
      <x:c r="D357" s="107" t="s">
        <x:v>1018</x:v>
      </x:c>
      <x:c r="E357" s="107" t="s">
        <x:v>1879</x:v>
      </x:c>
      <x:c r="F357" s="107" t="s">
        <x:v>1249</x:v>
      </x:c>
      <x:c r="G357" s="107" t="s">
        <x:v>1966</x:v>
      </x:c>
      <x:c r="H357" s="107" t="s">
        <x:v>1945</x:v>
      </x:c>
      <x:c r="I357" s="107" t="s">
        <x:v>444</x:v>
      </x:c>
      <x:c r="J357" s="107" t="s">
        <x:v>1267</x:v>
      </x:c>
      <x:c r="K357" s="107" t="s">
        <x:v>569</x:v>
      </x:c>
      <x:c r="L357" s="113"/>
      <x:c r="M357" s="108" t="s">
        <x:v>1972</x:v>
      </x:c>
      <x:c r="N357" s="117" t="s">
        <x:v>1030</x:v>
      </x:c>
      <x:c r="O357" s="117" t="s">
        <x:v>1250</x:v>
      </x:c>
      <x:c r="P357" s="109" t="s">
        <x:v>1879</x:v>
      </x:c>
      <x:c r="Q357" s="116" t="s">
        <x:v>1906</x:v>
      </x:c>
      <x:c r="R357" s="116" t="s">
        <x:v>1020</x:v>
      </x:c>
      <x:c r="S357" s="116" t="s">
        <x:v>999</x:v>
      </x:c>
      <x:c r="T357" s="117" t="s">
        <x:v>194</x:v>
      </x:c>
      <x:c r="U357" s="117" t="s">
        <x:v>113</x:v>
      </x:c>
      <x:c r="V357" s="117" t="s">
        <x:v>495</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 xml:space="preserve">【】 | 타입:  | 지정특기:  | 목표:  | 코스트:  | </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1970</x:v>
      </x:c>
      <x:c r="D358" s="107" t="s">
        <x:v>1010</x:v>
      </x:c>
      <x:c r="E358" s="107" t="s">
        <x:v>1879</x:v>
      </x:c>
      <x:c r="F358" s="107" t="s">
        <x:v>1835</x:v>
      </x:c>
      <x:c r="G358" s="107" t="s">
        <x:v>1013</x:v>
      </x:c>
      <x:c r="H358" s="107" t="s">
        <x:v>1870</x:v>
      </x:c>
      <x:c r="I358" s="107" t="s">
        <x:v>0</x:v>
      </x:c>
      <x:c r="J358" s="107" t="s">
        <x:v>292</x:v>
      </x:c>
      <x:c r="K358" s="107" t="s">
        <x:v>763</x:v>
      </x:c>
      <x:c r="L358" s="113"/>
      <x:c r="M358" s="101"/>
      <x:c r="N358" s="109" t="s">
        <x:v>1969</x:v>
      </x:c>
      <x:c r="O358" s="109" t="s">
        <x:v>1021</x:v>
      </x:c>
      <x:c r="P358" s="109" t="s">
        <x:v>1918</x:v>
      </x:c>
      <x:c r="Q358" s="116" t="s">
        <x:v>1889</x:v>
      </x:c>
      <x:c r="R358" s="116" t="s">
        <x:v>1835</x:v>
      </x:c>
      <x:c r="S358" s="116" t="s">
        <x:v>1869</x:v>
      </x:c>
      <x:c r="T358" s="109" t="s">
        <x:v>915</x:v>
      </x:c>
      <x:c r="U358" s="109" t="s">
        <x:v>568</x:v>
      </x:c>
      <x:c r="V358" s="109" t="s">
        <x:v>883</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 xml:space="preserve">【】 | 타입:  | 지정특기:  | 목표:  | 코스트:  | </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1992</x:v>
      </x:c>
      <x:c r="D359" s="107" t="s">
        <x:v>1977</x:v>
      </x:c>
      <x:c r="E359" s="107" t="s">
        <x:v>1879</x:v>
      </x:c>
      <x:c r="F359" s="107" t="s">
        <x:v>1170</x:v>
      </x:c>
      <x:c r="G359" s="107" t="s">
        <x:v>1179</x:v>
      </x:c>
      <x:c r="H359" s="107" t="s">
        <x:v>1983</x:v>
      </x:c>
      <x:c r="I359" s="107" t="s">
        <x:v>659</x:v>
      </x:c>
      <x:c r="J359" s="107" t="s">
        <x:v>207</x:v>
      </x:c>
      <x:c r="K359" s="107" t="s">
        <x:v>216</x:v>
      </x:c>
      <x:c r="L359" s="113"/>
      <x:c r="M359" s="108" t="s">
        <x:v>1972</x:v>
      </x:c>
      <x:c r="N359" s="109" t="s">
        <x:v>1965</x:v>
      </x:c>
      <x:c r="O359" s="109" t="s">
        <x:v>1033</x:v>
      </x:c>
      <x:c r="P359" s="109" t="s">
        <x:v>1918</x:v>
      </x:c>
      <x:c r="Q359" s="109" t="s">
        <x:v>1889</x:v>
      </x:c>
      <x:c r="R359" s="109" t="s">
        <x:v>1835</x:v>
      </x:c>
      <x:c r="S359" s="109" t="s">
        <x:v>1869</x:v>
      </x:c>
      <x:c r="T359" s="109" t="s">
        <x:v>72</x:v>
      </x:c>
      <x:c r="U359" s="109" t="s">
        <x:v>1305</x:v>
      </x:c>
      <x:c r="V359" s="109" t="s">
        <x:v>515</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 xml:space="preserve">【】 | 타입:  | 지정특기:  | 목표:  | 코스트:  | </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1003</x:v>
      </x:c>
      <x:c r="D360" s="107" t="s">
        <x:v>1976</x:v>
      </x:c>
      <x:c r="E360" s="107" t="s">
        <x:v>1879</x:v>
      </x:c>
      <x:c r="F360" s="107" t="s">
        <x:v>1249</x:v>
      </x:c>
      <x:c r="G360" s="107" t="s">
        <x:v>1973</x:v>
      </x:c>
      <x:c r="H360" s="107" t="s">
        <x:v>1983</x:v>
      </x:c>
      <x:c r="I360" s="107" t="s">
        <x:v>1443</x:v>
      </x:c>
      <x:c r="J360" s="107" t="s">
        <x:v>115</x:v>
      </x:c>
      <x:c r="K360" s="107" t="s">
        <x:v>759</x:v>
      </x:c>
      <x:c r="L360" s="113"/>
      <x:c r="M360" s="108" t="s">
        <x:v>1967</x:v>
      </x:c>
      <x:c r="N360" s="109" t="s">
        <x:v>1004</x:v>
      </x:c>
      <x:c r="O360" s="109" t="s">
        <x:v>1014</x:v>
      </x:c>
      <x:c r="P360" s="109" t="s">
        <x:v>1844</x:v>
      </x:c>
      <x:c r="Q360" s="109" t="s">
        <x:v>1835</x:v>
      </x:c>
      <x:c r="R360" s="109" t="s">
        <x:v>1859</x:v>
      </x:c>
      <x:c r="S360" s="109" t="s">
        <x:v>1835</x:v>
      </x:c>
      <x:c r="T360" s="109" t="s">
        <x:v>629</x:v>
      </x:c>
      <x:c r="U360" s="109" t="s">
        <x:v>762</x:v>
      </x:c>
      <x:c r="V360" s="109" t="s">
        <x:v>1257</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1968</x:v>
      </x:c>
      <x:c r="D361" s="107" t="s">
        <x:v>1962</x:v>
      </x:c>
      <x:c r="E361" s="107" t="s">
        <x:v>1879</x:v>
      </x:c>
      <x:c r="F361" s="107" t="s">
        <x:v>1889</x:v>
      </x:c>
      <x:c r="G361" s="107" t="s">
        <x:v>1171</x:v>
      </x:c>
      <x:c r="H361" s="107" t="s">
        <x:v>1015</x:v>
      </x:c>
      <x:c r="I361" s="107" t="s">
        <x:v>917</x:v>
      </x:c>
      <x:c r="J361" s="107" t="s">
        <x:v>1726</x:v>
      </x:c>
      <x:c r="K361" s="107" t="s">
        <x:v>570</x:v>
      </x:c>
      <x:c r="L361" s="113"/>
      <x:c r="M361" s="101"/>
      <x:c r="N361" s="109" t="s">
        <x:v>1017</x:v>
      </x:c>
      <x:c r="O361" s="109" t="s">
        <x:v>1038</x:v>
      </x:c>
      <x:c r="P361" s="109" t="s">
        <x:v>1844</x:v>
      </x:c>
      <x:c r="Q361" s="109" t="s">
        <x:v>1835</x:v>
      </x:c>
      <x:c r="R361" s="109" t="s">
        <x:v>1859</x:v>
      </x:c>
      <x:c r="S361" s="109" t="s">
        <x:v>1835</x:v>
      </x:c>
      <x:c r="T361" s="109" t="s">
        <x:v>1343</x:v>
      </x:c>
      <x:c r="U361" s="109" t="s">
        <x:v>901</x:v>
      </x:c>
      <x:c r="V361" s="109" t="s">
        <x:v>1296</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1860</x:v>
      </x:c>
      <x:c r="D362" s="107" t="s">
        <x:v>1054</x:v>
      </x:c>
      <x:c r="E362" s="107" t="s">
        <x:v>1879</x:v>
      </x:c>
      <x:c r="F362" s="107" t="s">
        <x:v>1906</x:v>
      </x:c>
      <x:c r="G362" s="107" t="s">
        <x:v>1980</x:v>
      </x:c>
      <x:c r="H362" s="107" t="s">
        <x:v>1015</x:v>
      </x:c>
      <x:c r="I362" s="107" t="s">
        <x:v>918</x:v>
      </x:c>
      <x:c r="J362" s="107" t="s">
        <x:v>1302</x:v>
      </x:c>
      <x:c r="K362" s="107" t="s">
        <x:v>1298</x:v>
      </x:c>
      <x:c r="L362" s="113"/>
      <x:c r="M362" s="101"/>
      <x:c r="N362" s="109" t="s">
        <x:v>1060</x:v>
      </x:c>
      <x:c r="O362" s="109" t="s">
        <x:v>1052</x:v>
      </x:c>
      <x:c r="P362" s="109" t="s">
        <x:v>1844</x:v>
      </x:c>
      <x:c r="Q362" s="109" t="s">
        <x:v>1835</x:v>
      </x:c>
      <x:c r="R362" s="109" t="s">
        <x:v>1859</x:v>
      </x:c>
      <x:c r="S362" s="109" t="s">
        <x:v>1835</x:v>
      </x:c>
      <x:c r="T362" s="109" t="s">
        <x:v>8</x:v>
      </x:c>
      <x:c r="U362" s="109" t="s">
        <x:v>842</x:v>
      </x:c>
      <x:c r="V362" s="109" t="s">
        <x:v>140</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1058</x:v>
      </x:c>
      <x:c r="D363" s="107" t="s">
        <x:v>1971</x:v>
      </x:c>
      <x:c r="E363" s="107" t="s">
        <x:v>1879</x:v>
      </x:c>
      <x:c r="F363" s="107" t="s">
        <x:v>1906</x:v>
      </x:c>
      <x:c r="G363" s="107" t="s">
        <x:v>1064</x:v>
      </x:c>
      <x:c r="H363" s="107" t="s">
        <x:v>1015</x:v>
      </x:c>
      <x:c r="I363" s="107" t="s">
        <x:v>648</x:v>
      </x:c>
      <x:c r="J363" s="107" t="s">
        <x:v>142</x:v>
      </x:c>
      <x:c r="K363" s="107" t="s">
        <x:v>571</x:v>
      </x:c>
      <x:c r="L363" s="113"/>
      <x:c r="M363" s="101"/>
      <x:c r="N363" s="109" t="s">
        <x:v>1974</x:v>
      </x:c>
      <x:c r="O363" s="109" t="s">
        <x:v>1978</x:v>
      </x:c>
      <x:c r="P363" s="109" t="s">
        <x:v>1879</x:v>
      </x:c>
      <x:c r="Q363" s="109" t="s">
        <x:v>1402</x:v>
      </x:c>
      <x:c r="R363" s="109" t="s">
        <x:v>1894</x:v>
      </x:c>
      <x:c r="S363" s="109" t="s">
        <x:v>1835</x:v>
      </x:c>
      <x:c r="T363" s="109" t="s">
        <x:v>1434</x:v>
      </x:c>
      <x:c r="U363" s="109" t="s">
        <x:v>881</x:v>
      </x:c>
      <x:c r="V363" s="109" t="s">
        <x:v>227</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1985</x:v>
      </x:c>
      <x:c r="D364" s="107" t="s">
        <x:v>1986</x:v>
      </x:c>
      <x:c r="E364" s="107" t="s">
        <x:v>1879</x:v>
      </x:c>
      <x:c r="F364" s="107" t="s">
        <x:v>1906</x:v>
      </x:c>
      <x:c r="G364" s="107" t="s">
        <x:v>1062</x:v>
      </x:c>
      <x:c r="H364" s="107" t="s">
        <x:v>1015</x:v>
      </x:c>
      <x:c r="I364" s="107" t="s">
        <x:v>905</x:v>
      </x:c>
      <x:c r="J364" s="107" t="s">
        <x:v>767</x:v>
      </x:c>
      <x:c r="K364" s="107" t="s">
        <x:v>1299</x:v>
      </x:c>
      <x:c r="L364" s="113"/>
      <x:c r="M364" s="101"/>
      <x:c r="N364" s="109" t="s">
        <x:v>1982</x:v>
      </x:c>
      <x:c r="O364" s="109" t="s">
        <x:v>1984</x:v>
      </x:c>
      <x:c r="P364" s="109" t="s">
        <x:v>1879</x:v>
      </x:c>
      <x:c r="Q364" s="109" t="s">
        <x:v>1889</x:v>
      </x:c>
      <x:c r="R364" s="109" t="s">
        <x:v>1835</x:v>
      </x:c>
      <x:c r="S364" s="109" t="s">
        <x:v>1835</x:v>
      </x:c>
      <x:c r="T364" s="109" t="s">
        <x:v>40</x:v>
      </x:c>
      <x:c r="U364" s="109" t="s">
        <x:v>573</x:v>
      </x:c>
      <x:c r="V364" s="109" t="s">
        <x:v>129</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1988</x:v>
      </x:c>
      <x:c r="D365" s="107" t="s">
        <x:v>1989</x:v>
      </x:c>
      <x:c r="E365" s="107" t="s">
        <x:v>1879</x:v>
      </x:c>
      <x:c r="F365" s="107" t="s">
        <x:v>1835</x:v>
      </x:c>
      <x:c r="G365" s="107" t="s">
        <x:v>1043</x:v>
      </x:c>
      <x:c r="H365" s="107" t="s">
        <x:v>1195</x:v>
      </x:c>
      <x:c r="I365" s="107" t="s">
        <x:v>1392</x:v>
      </x:c>
      <x:c r="J365" s="107" t="s">
        <x:v>768</x:v>
      </x:c>
      <x:c r="K365" s="107" t="s">
        <x:v>1301</x:v>
      </x:c>
      <x:c r="L365" s="113"/>
      <x:c r="M365" s="101"/>
      <x:c r="N365" s="109" t="s">
        <x:v>2000</x:v>
      </x:c>
      <x:c r="O365" s="109" t="s">
        <x:v>2025</x:v>
      </x:c>
      <x:c r="P365" s="109" t="s">
        <x:v>1879</x:v>
      </x:c>
      <x:c r="Q365" s="109" t="s">
        <x:v>1268</x:v>
      </x:c>
      <x:c r="R365" s="109" t="s">
        <x:v>1894</x:v>
      </x:c>
      <x:c r="S365" s="109" t="s">
        <x:v>1835</x:v>
      </x:c>
      <x:c r="T365" s="109" t="s">
        <x:v>919</x:v>
      </x:c>
      <x:c r="U365" s="109" t="s">
        <x:v>143</x:v>
      </x:c>
      <x:c r="V365" s="109" t="s">
        <x:v>769</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2023</x:v>
      </x:c>
      <x:c r="D366" s="107" t="s">
        <x:v>2019</x:v>
      </x:c>
      <x:c r="E366" s="107" t="s">
        <x:v>1879</x:v>
      </x:c>
      <x:c r="F366" s="107" t="s">
        <x:v>1889</x:v>
      </x:c>
      <x:c r="G366" s="107" t="s">
        <x:v>1046</x:v>
      </x:c>
      <x:c r="H366" s="107" t="s">
        <x:v>1195</x:v>
      </x:c>
      <x:c r="I366" s="107" t="s">
        <x:v>1444</x:v>
      </x:c>
      <x:c r="J366" s="107" t="s">
        <x:v>1269</x:v>
      </x:c>
      <x:c r="K366" s="107" t="s">
        <x:v>572</x:v>
      </x:c>
      <x:c r="L366" s="113"/>
      <x:c r="M366" s="101"/>
      <x:c r="N366" s="109" t="s">
        <x:v>2018</x:v>
      </x:c>
      <x:c r="O366" s="109" t="s">
        <x:v>1995</x:v>
      </x:c>
      <x:c r="P366" s="109" t="s">
        <x:v>1879</x:v>
      </x:c>
      <x:c r="Q366" s="109" t="s">
        <x:v>1175</x:v>
      </x:c>
      <x:c r="R366" s="109" t="s">
        <x:v>1894</x:v>
      </x:c>
      <x:c r="S366" s="109" t="s">
        <x:v>1835</x:v>
      </x:c>
      <x:c r="T366" s="109" t="s">
        <x:v>426</x:v>
      </x:c>
      <x:c r="U366" s="109" t="s">
        <x:v>490</x:v>
      </x:c>
      <x:c r="V366" s="109" t="s">
        <x:v>1309</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2016</x:v>
      </x:c>
      <x:c r="D367" s="107" t="s">
        <x:v>2006</x:v>
      </x:c>
      <x:c r="E367" s="107" t="s">
        <x:v>1879</x:v>
      </x:c>
      <x:c r="F367" s="107" t="s">
        <x:v>1906</x:v>
      </x:c>
      <x:c r="G367" s="107" t="s">
        <x:v>1061</x:v>
      </x:c>
      <x:c r="H367" s="107" t="s">
        <x:v>1195</x:v>
      </x:c>
      <x:c r="I367" s="107" t="s">
        <x:v>909</x:v>
      </x:c>
      <x:c r="J367" s="107" t="s">
        <x:v>225</x:v>
      </x:c>
      <x:c r="K367" s="107" t="s">
        <x:v>840</x:v>
      </x:c>
      <x:c r="L367" s="113"/>
      <x:c r="M367" s="101"/>
      <x:c r="N367" s="109" t="s">
        <x:v>1059</x:v>
      </x:c>
      <x:c r="O367" s="109" t="s">
        <x:v>2020</x:v>
      </x:c>
      <x:c r="P367" s="109" t="s">
        <x:v>1879</x:v>
      </x:c>
      <x:c r="Q367" s="109" t="s">
        <x:v>1259</x:v>
      </x:c>
      <x:c r="R367" s="109" t="s">
        <x:v>1859</x:v>
      </x:c>
      <x:c r="S367" s="109" t="s">
        <x:v>1835</x:v>
      </x:c>
      <x:c r="T367" s="109" t="s">
        <x:v>42</x:v>
      </x:c>
      <x:c r="U367" s="109" t="s">
        <x:v>574</x:v>
      </x:c>
      <x:c r="V367" s="109" t="s">
        <x:v>226</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417</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2021</x:v>
      </x:c>
      <x:c r="D368" s="107" t="s">
        <x:v>2003</x:v>
      </x:c>
      <x:c r="E368" s="107" t="s">
        <x:v>1879</x:v>
      </x:c>
      <x:c r="F368" s="107" t="s">
        <x:v>1034</x:v>
      </x:c>
      <x:c r="G368" s="107" t="s">
        <x:v>1975</x:v>
      </x:c>
      <x:c r="H368" s="107" t="s">
        <x:v>1896</x:v>
      </x:c>
      <x:c r="I368" s="107" t="s">
        <x:v>527</x:v>
      </x:c>
      <x:c r="J368" s="107" t="s">
        <x:v>1304</x:v>
      </x:c>
      <x:c r="K368" s="107" t="s">
        <x:v>228</x:v>
      </x:c>
      <x:c r="L368" s="113"/>
      <x:c r="M368" s="101"/>
      <x:c r="N368" s="109" t="s">
        <x:v>2022</x:v>
      </x:c>
      <x:c r="O368" s="109" t="s">
        <x:v>1035</x:v>
      </x:c>
      <x:c r="P368" s="109" t="s">
        <x:v>1879</x:v>
      </x:c>
      <x:c r="Q368" s="109" t="s">
        <x:v>1026</x:v>
      </x:c>
      <x:c r="R368" s="109" t="s">
        <x:v>1894</x:v>
      </x:c>
      <x:c r="S368" s="109" t="s">
        <x:v>1835</x:v>
      </x:c>
      <x:c r="T368" s="109" t="s">
        <x:v>41</x:v>
      </x:c>
      <x:c r="U368" s="109" t="s">
        <x:v>855</x:v>
      </x:c>
      <x:c r="V368" s="109" t="s">
        <x:v>773</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2024</x:v>
      </x:c>
      <x:c r="D369" s="107" t="s">
        <x:v>2014</x:v>
      </x:c>
      <x:c r="E369" s="107" t="s">
        <x:v>1879</x:v>
      </x:c>
      <x:c r="F369" s="107" t="s">
        <x:v>1034</x:v>
      </x:c>
      <x:c r="G369" s="107" t="s">
        <x:v>1048</x:v>
      </x:c>
      <x:c r="H369" s="107" t="s">
        <x:v>1896</x:v>
      </x:c>
      <x:c r="I369" s="107" t="s">
        <x:v>1439</x:v>
      </x:c>
      <x:c r="J369" s="107" t="s">
        <x:v>137</x:v>
      </x:c>
      <x:c r="K369" s="107" t="s">
        <x:v>1303</x:v>
      </x:c>
      <x:c r="L369" s="113"/>
      <x:c r="M369" s="101"/>
      <x:c r="N369" s="109" t="s">
        <x:v>1063</x:v>
      </x:c>
      <x:c r="O369" s="109" t="s">
        <x:v>1727</x:v>
      </x:c>
      <x:c r="P369" s="109" t="s">
        <x:v>1918</x:v>
      </x:c>
      <x:c r="Q369" s="109" t="s">
        <x:v>1889</x:v>
      </x:c>
      <x:c r="R369" s="109" t="s">
        <x:v>1835</x:v>
      </x:c>
      <x:c r="S369" s="109" t="s">
        <x:v>1835</x:v>
      </x:c>
      <x:c r="T369" s="109" t="s">
        <x:v>1318</x:v>
      </x:c>
      <x:c r="U369" s="109" t="s">
        <x:v>856</x:v>
      </x:c>
      <x:c r="V369" s="109" t="s">
        <x:v>576</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2017</x:v>
      </x:c>
      <x:c r="D370" s="107" t="s">
        <x:v>1057</x:v>
      </x:c>
      <x:c r="E370" s="107" t="s">
        <x:v>1879</x:v>
      </x:c>
      <x:c r="F370" s="107" t="s">
        <x:v>1889</x:v>
      </x:c>
      <x:c r="G370" s="107" t="s">
        <x:v>1065</x:v>
      </x:c>
      <x:c r="H370" s="107" t="s">
        <x:v>1896</x:v>
      </x:c>
      <x:c r="I370" s="107" t="s">
        <x:v>53</x:v>
      </x:c>
      <x:c r="J370" s="107" t="s">
        <x:v>799</x:v>
      </x:c>
      <x:c r="K370" s="107" t="s">
        <x:v>802</x:v>
      </x:c>
      <x:c r="L370" s="113"/>
      <x:c r="M370" s="101"/>
      <x:c r="N370" s="109" t="s">
        <x:v>1994</x:v>
      </x:c>
      <x:c r="O370" s="109" t="s">
        <x:v>1041</x:v>
      </x:c>
      <x:c r="P370" s="109" t="s">
        <x:v>1918</x:v>
      </x:c>
      <x:c r="Q370" s="109" t="s">
        <x:v>1889</x:v>
      </x:c>
      <x:c r="R370" s="109" t="s">
        <x:v>1835</x:v>
      </x:c>
      <x:c r="S370" s="109" t="s">
        <x:v>1835</x:v>
      </x:c>
      <x:c r="T370" s="109" t="s">
        <x:v>463</x:v>
      </x:c>
      <x:c r="U370" s="109" t="s">
        <x:v>229</x:v>
      </x:c>
      <x:c r="V370" s="109" t="s">
        <x:v>575</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1996</x:v>
      </x:c>
      <x:c r="D371" s="107" t="s">
        <x:v>1055</x:v>
      </x:c>
      <x:c r="E371" s="107" t="s">
        <x:v>1879</x:v>
      </x:c>
      <x:c r="F371" s="107" t="s">
        <x:v>1906</x:v>
      </x:c>
      <x:c r="G371" s="107" t="s">
        <x:v>1019</x:v>
      </x:c>
      <x:c r="H371" s="107" t="s">
        <x:v>1896</x:v>
      </x:c>
      <x:c r="I371" s="107" t="s">
        <x:v>1440</x:v>
      </x:c>
      <x:c r="J371" s="107" t="s">
        <x:v>796</x:v>
      </x:c>
      <x:c r="K371" s="107" t="s">
        <x:v>577</x:v>
      </x:c>
      <x:c r="L371" s="113"/>
      <x:c r="M371" s="101"/>
      <x:c r="N371" s="109" t="s">
        <x:v>1997</x:v>
      </x:c>
      <x:c r="O371" s="109" t="s">
        <x:v>1045</x:v>
      </x:c>
      <x:c r="P371" s="109" t="s">
        <x:v>1918</x:v>
      </x:c>
      <x:c r="Q371" s="109" t="s">
        <x:v>1889</x:v>
      </x:c>
      <x:c r="R371" s="109" t="s">
        <x:v>1835</x:v>
      </x:c>
      <x:c r="S371" s="109" t="s">
        <x:v>1835</x:v>
      </x:c>
      <x:c r="T371" s="109" t="s">
        <x:v>1393</x:v>
      </x:c>
      <x:c r="U371" s="109" t="s">
        <x:v>830</x:v>
      </x:c>
      <x:c r="V371" s="109" t="s">
        <x:v>144</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1998</x:v>
      </x:c>
      <x:c r="D372" s="107" t="s">
        <x:v>2007</x:v>
      </x:c>
      <x:c r="E372" s="107" t="s">
        <x:v>1879</x:v>
      </x:c>
      <x:c r="F372" s="107" t="s">
        <x:v>1889</x:v>
      </x:c>
      <x:c r="G372" s="107" t="s">
        <x:v>1036</x:v>
      </x:c>
      <x:c r="H372" s="107" t="s">
        <x:v>1886</x:v>
      </x:c>
      <x:c r="I372" s="107" t="s">
        <x:v>635</x:v>
      </x:c>
      <x:c r="J372" s="107" t="s">
        <x:v>809</x:v>
      </x:c>
      <x:c r="K372" s="107" t="s">
        <x:v>145</x:v>
      </x:c>
      <x:c r="L372" s="113"/>
      <x:c r="M372" s="101"/>
      <x:c r="N372" s="109" t="s">
        <x:v>1037</x:v>
      </x:c>
      <x:c r="O372" s="109" t="s">
        <x:v>1039</x:v>
      </x:c>
      <x:c r="P372" s="109" t="s">
        <x:v>1918</x:v>
      </x:c>
      <x:c r="Q372" s="109" t="s">
        <x:v>1889</x:v>
      </x:c>
      <x:c r="R372" s="109" t="s">
        <x:v>1835</x:v>
      </x:c>
      <x:c r="S372" s="109" t="s">
        <x:v>1835</x:v>
      </x:c>
      <x:c r="T372" s="109" t="s">
        <x:v>882</x:v>
      </x:c>
      <x:c r="U372" s="109" t="s">
        <x:v>1300</x:v>
      </x:c>
      <x:c r="V372" s="109" t="s">
        <x:v>813</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2001</x:v>
      </x:c>
      <x:c r="D373" s="107" t="s">
        <x:v>1040</x:v>
      </x:c>
      <x:c r="E373" s="107" t="s">
        <x:v>1879</x:v>
      </x:c>
      <x:c r="F373" s="107" t="s">
        <x:v>1999</x:v>
      </x:c>
      <x:c r="G373" s="107" t="s">
        <x:v>2015</x:v>
      </x:c>
      <x:c r="H373" s="107" t="s">
        <x:v>1886</x:v>
      </x:c>
      <x:c r="I373" s="107" t="s">
        <x:v>674</x:v>
      </x:c>
      <x:c r="J373" s="107" t="s">
        <x:v>230</x:v>
      </x:c>
      <x:c r="K373" s="107" t="s">
        <x:v>301</x:v>
      </x:c>
      <x:c r="L373" s="113"/>
      <x:c r="M373" s="101"/>
      <x:c r="N373" s="109" t="s">
        <x:v>1053</x:v>
      </x:c>
      <x:c r="O373" s="109" t="s">
        <x:v>1044</x:v>
      </x:c>
      <x:c r="P373" s="109" t="s">
        <x:v>1918</x:v>
      </x:c>
      <x:c r="Q373" s="109" t="s">
        <x:v>1889</x:v>
      </x:c>
      <x:c r="R373" s="109" t="s">
        <x:v>1835</x:v>
      </x:c>
      <x:c r="S373" s="109" t="s">
        <x:v>1835</x:v>
      </x:c>
      <x:c r="T373" s="109" t="s">
        <x:v>884</x:v>
      </x:c>
      <x:c r="U373" s="109" t="s">
        <x:v>511</x:v>
      </x:c>
      <x:c r="V373" s="109" t="s">
        <x:v>814</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2008</x:v>
      </x:c>
      <x:c r="D374" s="107" t="s">
        <x:v>1042</x:v>
      </x:c>
      <x:c r="E374" s="107" t="s">
        <x:v>1879</x:v>
      </x:c>
      <x:c r="F374" s="107" t="s">
        <x:v>1728</x:v>
      </x:c>
      <x:c r="G374" s="107" t="s">
        <x:v>1180</x:v>
      </x:c>
      <x:c r="H374" s="107" t="s">
        <x:v>1886</x:v>
      </x:c>
      <x:c r="I374" s="107" t="s">
        <x:v>1335</x:v>
      </x:c>
      <x:c r="J374" s="107" t="s">
        <x:v>503</x:v>
      </x:c>
      <x:c r="K374" s="107" t="s">
        <x:v>1308</x:v>
      </x:c>
      <x:c r="L374" s="113"/>
      <x:c r="M374" s="101"/>
      <x:c r="N374" s="109" t="s">
        <x:v>2009</x:v>
      </x:c>
      <x:c r="O374" s="109" t="s">
        <x:v>2010</x:v>
      </x:c>
      <x:c r="P374" s="109" t="s">
        <x:v>1918</x:v>
      </x:c>
      <x:c r="Q374" s="109" t="s">
        <x:v>1889</x:v>
      </x:c>
      <x:c r="R374" s="109" t="s">
        <x:v>1835</x:v>
      </x:c>
      <x:c r="S374" s="109" t="s">
        <x:v>1835</x:v>
      </x:c>
      <x:c r="T374" s="109" t="s">
        <x:v>73</x:v>
      </x:c>
      <x:c r="U374" s="109" t="s">
        <x:v>893</x:v>
      </x:c>
      <x:c r="V374" s="109" t="s">
        <x:v>1306</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1047</x:v>
      </x:c>
      <x:c r="D375" s="107" t="s">
        <x:v>1049</x:v>
      </x:c>
      <x:c r="E375" s="107" t="s">
        <x:v>1879</x:v>
      </x:c>
      <x:c r="F375" s="107" t="s">
        <x:v>1175</x:v>
      </x:c>
      <x:c r="G375" s="107" t="s">
        <x:v>1859</x:v>
      </x:c>
      <x:c r="H375" s="107" t="s">
        <x:v>1886</x:v>
      </x:c>
      <x:c r="I375" s="107" t="s">
        <x:v>638</x:v>
      </x:c>
      <x:c r="J375" s="107" t="s">
        <x:v>146</x:v>
      </x:c>
      <x:c r="K375" s="107" t="s">
        <x:v>302</x:v>
      </x:c>
      <x:c r="L375" s="113"/>
      <x:c r="M375" s="101"/>
      <x:c r="N375" s="109" t="s">
        <x:v>2004</x:v>
      </x:c>
      <x:c r="O375" s="109" t="s">
        <x:v>1730</x:v>
      </x:c>
      <x:c r="P375" s="109" t="s">
        <x:v>1918</x:v>
      </x:c>
      <x:c r="Q375" s="109" t="s">
        <x:v>1889</x:v>
      </x:c>
      <x:c r="R375" s="109" t="s">
        <x:v>1835</x:v>
      </x:c>
      <x:c r="S375" s="109" t="s">
        <x:v>1835</x:v>
      </x:c>
      <x:c r="T375" s="109" t="s">
        <x:v>945</x:v>
      </x:c>
      <x:c r="U375" s="109" t="s">
        <x:v>843</x:v>
      </x:c>
      <x:c r="V375" s="109" t="s">
        <x:v>902</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2005</x:v>
      </x:c>
      <x:c r="D376" s="107" t="s">
        <x:v>1729</x:v>
      </x:c>
      <x:c r="E376" s="107" t="s">
        <x:v>1879</x:v>
      </x:c>
      <x:c r="F376" s="107" t="s">
        <x:v>1175</x:v>
      </x:c>
      <x:c r="G376" s="107" t="s">
        <x:v>2015</x:v>
      </x:c>
      <x:c r="H376" s="107" t="s">
        <x:v>2002</x:v>
      </x:c>
      <x:c r="I376" s="107" t="s">
        <x:v>484</x:v>
      </x:c>
      <x:c r="J376" s="107" t="s">
        <x:v>1307</x:v>
      </x:c>
      <x:c r="K376" s="107" t="s">
        <x:v>804</x:v>
      </x:c>
      <x:c r="L376" s="113"/>
      <x:c r="M376" s="101"/>
      <x:c r="N376" s="109" t="s">
        <x:v>2013</x:v>
      </x:c>
      <x:c r="O376" s="109" t="s">
        <x:v>2011</x:v>
      </x:c>
      <x:c r="P376" s="109" t="s">
        <x:v>1918</x:v>
      </x:c>
      <x:c r="Q376" s="109" t="s">
        <x:v>1889</x:v>
      </x:c>
      <x:c r="R376" s="109" t="s">
        <x:v>1835</x:v>
      </x:c>
      <x:c r="S376" s="109" t="s">
        <x:v>1835</x:v>
      </x:c>
      <x:c r="T376" s="109" t="s">
        <x:v>1620</x:v>
      </x:c>
      <x:c r="U376" s="109" t="s">
        <x:v>578</x:v>
      </x:c>
      <x:c r="V376" s="109" t="s">
        <x:v>153</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2012</x:v>
      </x:c>
      <x:c r="D377" s="107" t="s">
        <x:v>1050</x:v>
      </x:c>
      <x:c r="E377" s="107" t="s">
        <x:v>1879</x:v>
      </x:c>
      <x:c r="F377" s="107" t="s">
        <x:v>2050</x:v>
      </x:c>
      <x:c r="G377" s="107" t="s">
        <x:v>1019</x:v>
      </x:c>
      <x:c r="H377" s="107" t="s">
        <x:v>2030</x:v>
      </x:c>
      <x:c r="I377" s="107" t="s">
        <x:v>609</x:v>
      </x:c>
      <x:c r="J377" s="107" t="s">
        <x:v>1258</x:v>
      </x:c>
      <x:c r="K377" s="107" t="s">
        <x:v>148</x:v>
      </x:c>
      <x:c r="L377" s="113"/>
      <x:c r="M377" s="118" t="s">
        <x:v>1967</x:v>
      </x:c>
      <x:c r="N377" s="109" t="s">
        <x:v>1051</x:v>
      </x:c>
      <x:c r="O377" s="109" t="s">
        <x:v>1056</x:v>
      </x:c>
      <x:c r="P377" s="109" t="s">
        <x:v>1918</x:v>
      </x:c>
      <x:c r="Q377" s="109" t="s">
        <x:v>1889</x:v>
      </x:c>
      <x:c r="R377" s="109" t="s">
        <x:v>1835</x:v>
      </x:c>
      <x:c r="S377" s="109" t="s">
        <x:v>1835</x:v>
      </x:c>
      <x:c r="T377" s="109" t="s">
        <x:v>52</x:v>
      </x:c>
      <x:c r="U377" s="109" t="s">
        <x:v>231</x:v>
      </x:c>
      <x:c r="V377" s="109" t="s">
        <x:v>888</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2040</x:v>
      </x:c>
      <x:c r="D378" s="107" t="s">
        <x:v>1083</x:v>
      </x:c>
      <x:c r="E378" s="107" t="s">
        <x:v>1879</x:v>
      </x:c>
      <x:c r="F378" s="107" t="s">
        <x:v>1906</x:v>
      </x:c>
      <x:c r="G378" s="107" t="s">
        <x:v>1087</x:v>
      </x:c>
      <x:c r="H378" s="107" t="s">
        <x:v>2030</x:v>
      </x:c>
      <x:c r="I378" s="107" t="s">
        <x:v>74</x:v>
      </x:c>
      <x:c r="J378" s="107" t="s">
        <x:v>580</x:v>
      </x:c>
      <x:c r="K378" s="107" t="s">
        <x:v>290</x:v>
      </x:c>
      <x:c r="L378" s="113"/>
      <x:c r="M378" s="119" t="s">
        <x:v>1071</x:v>
      </x:c>
      <x:c r="N378" s="109" t="s">
        <x:v>2055</x:v>
      </x:c>
      <x:c r="O378" s="109" t="s">
        <x:v>2056</x:v>
      </x:c>
      <x:c r="P378" s="109" t="s">
        <x:v>1879</x:v>
      </x:c>
      <x:c r="Q378" s="109" t="s">
        <x:v>1073</x:v>
      </x:c>
      <x:c r="R378" s="109" t="s">
        <x:v>1082</x:v>
      </x:c>
      <x:c r="S378" s="109" t="s">
        <x:v>1835</x:v>
      </x:c>
      <x:c r="T378" s="109" t="s">
        <x:v>1328</x:v>
      </x:c>
      <x:c r="U378" s="109" t="s">
        <x:v>806</x:v>
      </x:c>
      <x:c r="V378" s="109" t="s">
        <x:v>1310</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2057</x:v>
      </x:c>
      <x:c r="D379" s="107" t="s">
        <x:v>1095</x:v>
      </x:c>
      <x:c r="E379" s="107" t="s">
        <x:v>1879</x:v>
      </x:c>
      <x:c r="F379" s="107" t="s">
        <x:v>1835</x:v>
      </x:c>
      <x:c r="G379" s="107" t="s">
        <x:v>1185</x:v>
      </x:c>
      <x:c r="H379" s="107" t="s">
        <x:v>1187</x:v>
      </x:c>
      <x:c r="I379" s="107" t="s">
        <x:v>544</x:v>
      </x:c>
      <x:c r="J379" s="107" t="s">
        <x:v>579</x:v>
      </x:c>
      <x:c r="K379" s="107" t="s">
        <x:v>581</x:v>
      </x:c>
      <x:c r="L379" s="113"/>
      <x:c r="M379" s="120"/>
      <x:c r="N379" s="109" t="s">
        <x:v>2036</x:v>
      </x:c>
      <x:c r="O379" s="109" t="s">
        <x:v>1069</x:v>
      </x:c>
      <x:c r="P379" s="109" t="s">
        <x:v>1879</x:v>
      </x:c>
      <x:c r="Q379" s="109" t="s">
        <x:v>1085</x:v>
      </x:c>
      <x:c r="R379" s="109" t="s">
        <x:v>1091</x:v>
      </x:c>
      <x:c r="S379" s="109" t="s">
        <x:v>1835</x:v>
      </x:c>
      <x:c r="T379" s="109" t="s">
        <x:v>649</x:v>
      </x:c>
      <x:c r="U379" s="109" t="s">
        <x:v>582</x:v>
      </x:c>
      <x:c r="V379" s="109" t="s">
        <x:v>1311</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2026</x:v>
      </x:c>
      <x:c r="D380" s="107" t="s">
        <x:v>1086</x:v>
      </x:c>
      <x:c r="E380" s="107" t="s">
        <x:v>1879</x:v>
      </x:c>
      <x:c r="F380" s="107" t="s">
        <x:v>1906</x:v>
      </x:c>
      <x:c r="G380" s="107" t="s">
        <x:v>1835</x:v>
      </x:c>
      <x:c r="H380" s="107" t="s">
        <x:v>1187</x:v>
      </x:c>
      <x:c r="I380" s="107" t="s">
        <x:v>645</x:v>
      </x:c>
      <x:c r="J380" s="107" t="s">
        <x:v>1313</x:v>
      </x:c>
      <x:c r="K380" s="107" t="s">
        <x:v>583</x:v>
      </x:c>
      <x:c r="L380" s="113"/>
      <x:c r="M380" s="119" t="s">
        <x:v>1071</x:v>
      </x:c>
      <x:c r="N380" s="109" t="s">
        <x:v>2032</x:v>
      </x:c>
      <x:c r="O380" s="109" t="s">
        <x:v>1097</x:v>
      </x:c>
      <x:c r="P380" s="109" t="s">
        <x:v>1918</x:v>
      </x:c>
      <x:c r="Q380" s="109" t="s">
        <x:v>1175</x:v>
      </x:c>
      <x:c r="R380" s="109" t="s">
        <x:v>1078</x:v>
      </x:c>
      <x:c r="S380" s="109" t="s">
        <x:v>1835</x:v>
      </x:c>
      <x:c r="T380" s="109" t="s">
        <x:v>1436</x:v>
      </x:c>
      <x:c r="U380" s="109" t="s">
        <x:v>793</x:v>
      </x:c>
      <x:c r="V380" s="109" t="s">
        <x:v>1229</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2041</x:v>
      </x:c>
      <x:c r="D381" s="107" t="s">
        <x:v>2045</x:v>
      </x:c>
      <x:c r="E381" s="107" t="s">
        <x:v>1879</x:v>
      </x:c>
      <x:c r="F381" s="107" t="s">
        <x:v>1170</x:v>
      </x:c>
      <x:c r="G381" s="107" t="s">
        <x:v>1185</x:v>
      </x:c>
      <x:c r="H381" s="107" t="s">
        <x:v>1206</x:v>
      </x:c>
      <x:c r="I381" s="107" t="s">
        <x:v>1332</x:v>
      </x:c>
      <x:c r="J381" s="107" t="s">
        <x:v>584</x:v>
      </x:c>
      <x:c r="K381" s="107" t="s">
        <x:v>587</x:v>
      </x:c>
      <x:c r="L381" s="113"/>
      <x:c r="M381" s="119" t="s">
        <x:v>2027</x:v>
      </x:c>
      <x:c r="N381" s="109" t="s">
        <x:v>2039</x:v>
      </x:c>
      <x:c r="O381" s="109" t="s">
        <x:v>2051</x:v>
      </x:c>
      <x:c r="P381" s="109" t="s">
        <x:v>1879</x:v>
      </x:c>
      <x:c r="Q381" s="109" t="s">
        <x:v>1073</x:v>
      </x:c>
      <x:c r="R381" s="109" t="s">
        <x:v>1217</x:v>
      </x:c>
      <x:c r="S381" s="109" t="s">
        <x:v>1835</x:v>
      </x:c>
      <x:c r="T381" s="109" t="s">
        <x:v>1384</x:v>
      </x:c>
      <x:c r="U381" s="109" t="s">
        <x:v>303</x:v>
      </x:c>
      <x:c r="V381" s="109" t="s">
        <x:v>586</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2029</x:v>
      </x:c>
      <x:c r="D382" s="107" t="s">
        <x:v>1731</x:v>
      </x:c>
      <x:c r="E382" s="107" t="s">
        <x:v>1879</x:v>
      </x:c>
      <x:c r="F382" s="107" t="s">
        <x:v>1209</x:v>
      </x:c>
      <x:c r="G382" s="107" t="s">
        <x:v>1020</x:v>
      </x:c>
      <x:c r="H382" s="107" t="s">
        <x:v>1206</x:v>
      </x:c>
      <x:c r="I382" s="107" t="s">
        <x:v>44</x:v>
      </x:c>
      <x:c r="J382" s="107" t="s">
        <x:v>1245</x:v>
      </x:c>
      <x:c r="K382" s="107" t="s">
        <x:v>585</x:v>
      </x:c>
      <x:c r="L382" s="113"/>
      <x:c r="M382" s="120"/>
      <x:c r="N382" s="109" t="s">
        <x:v>2031</x:v>
      </x:c>
      <x:c r="O382" s="109" t="s">
        <x:v>1079</x:v>
      </x:c>
      <x:c r="P382" s="109" t="s">
        <x:v>1879</x:v>
      </x:c>
      <x:c r="Q382" s="109" t="s">
        <x:v>1889</x:v>
      </x:c>
      <x:c r="R382" s="109" t="s">
        <x:v>1218</x:v>
      </x:c>
      <x:c r="S382" s="109" t="s">
        <x:v>1835</x:v>
      </x:c>
      <x:c r="T382" s="109" t="s">
        <x:v>912</x:v>
      </x:c>
      <x:c r="U382" s="109" t="s">
        <x:v>792</x:v>
      </x:c>
      <x:c r="V382" s="109" t="s">
        <x:v>788</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2042</x:v>
      </x:c>
      <x:c r="D383" s="107" t="s">
        <x:v>1072</x:v>
      </x:c>
      <x:c r="E383" s="107" t="s">
        <x:v>1879</x:v>
      </x:c>
      <x:c r="F383" s="107" t="s">
        <x:v>1906</x:v>
      </x:c>
      <x:c r="G383" s="107" t="s">
        <x:v>1084</x:v>
      </x:c>
      <x:c r="H383" s="107" t="s">
        <x:v>1206</x:v>
      </x:c>
      <x:c r="I383" s="107" t="s">
        <x:v>1389</x:v>
      </x:c>
      <x:c r="J383" s="107" t="s">
        <x:v>588</x:v>
      </x:c>
      <x:c r="K383" s="107" t="s">
        <x:v>1221</x:v>
      </x:c>
      <x:c r="L383" s="113"/>
      <x:c r="M383" s="119" t="s">
        <x:v>2027</x:v>
      </x:c>
      <x:c r="N383" s="109" t="s">
        <x:v>2034</x:v>
      </x:c>
      <x:c r="O383" s="109" t="s">
        <x:v>1090</x:v>
      </x:c>
      <x:c r="P383" s="109" t="s">
        <x:v>1918</x:v>
      </x:c>
      <x:c r="Q383" s="109" t="s">
        <x:v>1889</x:v>
      </x:c>
      <x:c r="R383" s="109" t="s">
        <x:v>1835</x:v>
      </x:c>
      <x:c r="S383" s="109" t="s">
        <x:v>1835</x:v>
      </x:c>
      <x:c r="T383" s="109" t="s">
        <x:v>636</x:v>
      </x:c>
      <x:c r="U383" s="109" t="s">
        <x:v>1234</x:v>
      </x:c>
      <x:c r="V383" s="109" t="s">
        <x:v>589</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2035</x:v>
      </x:c>
      <x:c r="D384" s="107" t="s">
        <x:v>1088</x:v>
      </x:c>
      <x:c r="E384" s="107" t="s">
        <x:v>1879</x:v>
      </x:c>
      <x:c r="F384" s="107" t="s">
        <x:v>1175</x:v>
      </x:c>
      <x:c r="G384" s="107" t="s">
        <x:v>1218</x:v>
      </x:c>
      <x:c r="H384" s="107" t="s">
        <x:v>999</x:v>
      </x:c>
      <x:c r="I384" s="107" t="s">
        <x:v>1246</x:v>
      </x:c>
      <x:c r="J384" s="107" t="s">
        <x:v>805</x:v>
      </x:c>
      <x:c r="K384" s="107" t="s">
        <x:v>486</x:v>
      </x:c>
      <x:c r="L384" s="113"/>
      <x:c r="M384" s="119" t="s">
        <x:v>2028</x:v>
      </x:c>
      <x:c r="N384" s="109" t="s">
        <x:v>1076</x:v>
      </x:c>
      <x:c r="O384" s="109" t="s">
        <x:v>2033</x:v>
      </x:c>
      <x:c r="P384" s="109" t="s">
        <x:v>1879</x:v>
      </x:c>
      <x:c r="Q384" s="109" t="s">
        <x:v>1889</x:v>
      </x:c>
      <x:c r="R384" s="109" t="s">
        <x:v>1835</x:v>
      </x:c>
      <x:c r="S384" s="109" t="s">
        <x:v>1835</x:v>
      </x:c>
      <x:c r="T384" s="109" t="s">
        <x:v>535</x:v>
      </x:c>
      <x:c r="U384" s="109" t="s">
        <x:v>590</x:v>
      </x:c>
      <x:c r="V384" s="109" t="s">
        <x:v>801</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2037</x:v>
      </x:c>
      <x:c r="D385" s="107" t="s">
        <x:v>1018</x:v>
      </x:c>
      <x:c r="E385" s="107" t="s">
        <x:v>1879</x:v>
      </x:c>
      <x:c r="F385" s="107" t="s">
        <x:v>1209</x:v>
      </x:c>
      <x:c r="G385" s="107" t="s">
        <x:v>975</x:v>
      </x:c>
      <x:c r="H385" s="107" t="s">
        <x:v>1077</x:v>
      </x:c>
      <x:c r="I385" s="107" t="s">
        <x:v>33</x:v>
      </x:c>
      <x:c r="J385" s="107" t="s">
        <x:v>1260</x:v>
      </x:c>
      <x:c r="K385" s="107" t="s">
        <x:v>232</x:v>
      </x:c>
      <x:c r="L385" s="113"/>
      <x:c r="M385" s="120"/>
      <x:c r="N385" s="109" t="s">
        <x:v>2043</x:v>
      </x:c>
      <x:c r="O385" s="109" t="s">
        <x:v>1089</x:v>
      </x:c>
      <x:c r="P385" s="109" t="s">
        <x:v>1879</x:v>
      </x:c>
      <x:c r="Q385" s="109" t="s">
        <x:v>1175</x:v>
      </x:c>
      <x:c r="R385" s="109" t="s">
        <x:v>2015</x:v>
      </x:c>
      <x:c r="S385" s="109" t="s">
        <x:v>1835</x:v>
      </x:c>
      <x:c r="T385" s="109" t="s">
        <x:v>1345</x:v>
      </x:c>
      <x:c r="U385" s="109" t="s">
        <x:v>1235</x:v>
      </x:c>
      <x:c r="V385" s="109" t="s">
        <x:v>291</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1858</x:v>
      </x:c>
      <x:c r="D386" s="107" t="s">
        <x:v>2038</x:v>
      </x:c>
      <x:c r="E386" s="107" t="s">
        <x:v>1879</x:v>
      </x:c>
      <x:c r="F386" s="107" t="s">
        <x:v>1249</x:v>
      </x:c>
      <x:c r="G386" s="107" t="s">
        <x:v>1894</x:v>
      </x:c>
      <x:c r="H386" s="107" t="s">
        <x:v>1077</x:v>
      </x:c>
      <x:c r="I386" s="107" t="s">
        <x:v>1340</x:v>
      </x:c>
      <x:c r="J386" s="107" t="s">
        <x:v>786</x:v>
      </x:c>
      <x:c r="K386" s="107" t="s">
        <x:v>318</x:v>
      </x:c>
      <x:c r="L386" s="113"/>
      <x:c r="M386" s="119" t="s">
        <x:v>2028</x:v>
      </x:c>
      <x:c r="N386" s="109" t="s">
        <x:v>2046</x:v>
      </x:c>
      <x:c r="O386" s="109" t="s">
        <x:v>2047</x:v>
      </x:c>
      <x:c r="P386" s="109" t="s">
        <x:v>1918</x:v>
      </x:c>
      <x:c r="Q386" s="109" t="s">
        <x:v>1889</x:v>
      </x:c>
      <x:c r="R386" s="109" t="s">
        <x:v>1835</x:v>
      </x:c>
      <x:c r="S386" s="109" t="s">
        <x:v>1835</x:v>
      </x:c>
      <x:c r="T386" s="109" t="s">
        <x:v>834</x:v>
      </x:c>
      <x:c r="U386" s="109" t="s">
        <x:v>327</x:v>
      </x:c>
      <x:c r="V386" s="109" t="s">
        <x:v>812</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2048</x:v>
      </x:c>
      <x:c r="D387" s="107" t="s">
        <x:v>2052</x:v>
      </x:c>
      <x:c r="E387" s="107" t="s">
        <x:v>1879</x:v>
      </x:c>
      <x:c r="F387" s="107" t="s">
        <x:v>1889</x:v>
      </x:c>
      <x:c r="G387" s="107" t="s">
        <x:v>1074</x:v>
      </x:c>
      <x:c r="H387" s="107" t="s">
        <x:v>1911</x:v>
      </x:c>
      <x:c r="I387" s="107" t="s">
        <x:v>1631</x:v>
      </x:c>
      <x:c r="J387" s="107" t="s">
        <x:v>1225</x:v>
      </x:c>
      <x:c r="K387" s="107" t="s">
        <x:v>803</x:v>
      </x:c>
      <x:c r="L387" s="113"/>
      <x:c r="M387" s="119" t="s">
        <x:v>1093</x:v>
      </x:c>
      <x:c r="N387" s="109" t="s">
        <x:v>2044</x:v>
      </x:c>
      <x:c r="O387" s="109" t="s">
        <x:v>2049</x:v>
      </x:c>
      <x:c r="P387" s="109" t="s">
        <x:v>1879</x:v>
      </x:c>
      <x:c r="Q387" s="109" t="s">
        <x:v>314</x:v>
      </x:c>
      <x:c r="R387" s="109" t="s">
        <x:v>1171</x:v>
      </x:c>
      <x:c r="S387" s="109" t="s">
        <x:v>1835</x:v>
      </x:c>
      <x:c r="T387" s="109" t="s">
        <x:v>631</x:v>
      </x:c>
      <x:c r="U387" s="109" t="s">
        <x:v>790</x:v>
      </x:c>
      <x:c r="V387" s="109" t="s">
        <x:v>797</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1068</x:v>
      </x:c>
      <x:c r="D388" s="107" t="s">
        <x:v>2053</x:v>
      </x:c>
      <x:c r="E388" s="107" t="s">
        <x:v>1879</x:v>
      </x:c>
      <x:c r="F388" s="107" t="s">
        <x:v>1175</x:v>
      </x:c>
      <x:c r="G388" s="107" t="s">
        <x:v>2054</x:v>
      </x:c>
      <x:c r="H388" s="107" t="s">
        <x:v>1911</x:v>
      </x:c>
      <x:c r="I388" s="107" t="s">
        <x:v>480</x:v>
      </x:c>
      <x:c r="J388" s="107" t="s">
        <x:v>798</x:v>
      </x:c>
      <x:c r="K388" s="107" t="s">
        <x:v>807</x:v>
      </x:c>
      <x:c r="L388" s="113"/>
      <x:c r="M388" s="120"/>
      <x:c r="N388" s="109" t="s">
        <x:v>1094</x:v>
      </x:c>
      <x:c r="O388" s="109" t="s">
        <x:v>1080</x:v>
      </x:c>
      <x:c r="P388" s="109" t="s">
        <x:v>1879</x:v>
      </x:c>
      <x:c r="Q388" s="109" t="s">
        <x:v>1889</x:v>
      </x:c>
      <x:c r="R388" s="109" t="s">
        <x:v>1024</x:v>
      </x:c>
      <x:c r="S388" s="109" t="s">
        <x:v>1835</x:v>
      </x:c>
      <x:c r="T388" s="109" t="s">
        <x:v>1341</x:v>
      </x:c>
      <x:c r="U388" s="109" t="s">
        <x:v>152</x:v>
      </x:c>
      <x:c r="V388" s="109" t="s">
        <x:v>835</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2064</x:v>
      </x:c>
      <x:c r="D389" s="107" t="s">
        <x:v>2060</x:v>
      </x:c>
      <x:c r="E389" s="107" t="s">
        <x:v>1879</x:v>
      </x:c>
      <x:c r="F389" s="107" t="s">
        <x:v>1889</x:v>
      </x:c>
      <x:c r="G389" s="107" t="s">
        <x:v>1190</x:v>
      </x:c>
      <x:c r="H389" s="107" t="s">
        <x:v>1911</x:v>
      </x:c>
      <x:c r="I389" s="107" t="s">
        <x:v>95</x:v>
      </x:c>
      <x:c r="J389" s="107" t="s">
        <x:v>815</x:v>
      </x:c>
      <x:c r="K389" s="107" t="s">
        <x:v>591</x:v>
      </x:c>
      <x:c r="L389" s="113"/>
      <x:c r="M389" s="119" t="s">
        <x:v>1093</x:v>
      </x:c>
      <x:c r="N389" s="109" t="s">
        <x:v>2077</x:v>
      </x:c>
      <x:c r="O389" s="109" t="s">
        <x:v>1075</x:v>
      </x:c>
      <x:c r="P389" s="109" t="s">
        <x:v>1918</x:v>
      </x:c>
      <x:c r="Q389" s="109" t="s">
        <x:v>1889</x:v>
      </x:c>
      <x:c r="R389" s="109" t="s">
        <x:v>1835</x:v>
      </x:c>
      <x:c r="S389" s="109" t="s">
        <x:v>1835</x:v>
      </x:c>
      <x:c r="T389" s="109" t="s">
        <x:v>6</x:v>
      </x:c>
      <x:c r="U389" s="109" t="s">
        <x:v>235</x:v>
      </x:c>
      <x:c r="V389" s="109" t="s">
        <x:v>910</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1096</x:v>
      </x:c>
      <x:c r="D390" s="107" t="s">
        <x:v>1092</x:v>
      </x:c>
      <x:c r="E390" s="107" t="s">
        <x:v>1879</x:v>
      </x:c>
      <x:c r="F390" s="107" t="s">
        <x:v>1889</x:v>
      </x:c>
      <x:c r="G390" s="107" t="s">
        <x:v>1074</x:v>
      </x:c>
      <x:c r="H390" s="107" t="s">
        <x:v>1911</x:v>
      </x:c>
      <x:c r="I390" s="107" t="s">
        <x:v>19</x:v>
      </x:c>
      <x:c r="J390" s="107" t="s">
        <x:v>857</x:v>
      </x:c>
      <x:c r="K390" s="107" t="s">
        <x:v>1226</x:v>
      </x:c>
      <x:c r="L390" s="113"/>
      <x:c r="M390" s="119" t="s">
        <x:v>1066</x:v>
      </x:c>
      <x:c r="N390" s="109" t="s">
        <x:v>1081</x:v>
      </x:c>
      <x:c r="O390" s="109" t="s">
        <x:v>1067</x:v>
      </x:c>
      <x:c r="P390" s="109" t="s">
        <x:v>1844</x:v>
      </x:c>
      <x:c r="Q390" s="109" t="s">
        <x:v>1835</x:v>
      </x:c>
      <x:c r="R390" s="109" t="s">
        <x:v>1859</x:v>
      </x:c>
      <x:c r="S390" s="109" t="s">
        <x:v>1835</x:v>
      </x:c>
      <x:c r="T390" s="109" t="s">
        <x:v>536</x:v>
      </x:c>
      <x:c r="U390" s="109" t="s">
        <x:v>816</x:v>
      </x:c>
      <x:c r="V390" s="109" t="s">
        <x:v>592</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2083</x:v>
      </x:c>
      <x:c r="D391" s="107" t="s">
        <x:v>1070</x:v>
      </x:c>
      <x:c r="E391" s="107" t="s">
        <x:v>1879</x:v>
      </x:c>
      <x:c r="F391" s="107" t="s">
        <x:v>1835</x:v>
      </x:c>
      <x:c r="G391" s="107" t="s">
        <x:v>1217</x:v>
      </x:c>
      <x:c r="H391" s="107" t="s">
        <x:v>1876</x:v>
      </x:c>
      <x:c r="I391" s="107" t="s">
        <x:v>1632</x:v>
      </x:c>
      <x:c r="J391" s="107" t="s">
        <x:v>487</x:v>
      </x:c>
      <x:c r="K391" s="107" t="s">
        <x:v>593</x:v>
      </x:c>
      <x:c r="L391" s="113"/>
      <x:c r="M391" s="120"/>
      <x:c r="N391" s="109" t="s">
        <x:v>2082</x:v>
      </x:c>
      <x:c r="O391" s="109" t="s">
        <x:v>2086</x:v>
      </x:c>
      <x:c r="P391" s="109" t="s">
        <x:v>1879</x:v>
      </x:c>
      <x:c r="Q391" s="109" t="s">
        <x:v>1085</x:v>
      </x:c>
      <x:c r="R391" s="109" t="s">
        <x:v>1074</x:v>
      </x:c>
      <x:c r="S391" s="109" t="s">
        <x:v>1835</x:v>
      </x:c>
      <x:c r="T391" s="109" t="s">
        <x:v>889</x:v>
      </x:c>
      <x:c r="U391" s="109" t="s">
        <x:v>258</x:v>
      </x:c>
      <x:c r="V391" s="109" t="s">
        <x:v>794</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2058</x:v>
      </x:c>
      <x:c r="D392" s="107" t="s">
        <x:v>2084</x:v>
      </x:c>
      <x:c r="E392" s="107" t="s">
        <x:v>1879</x:v>
      </x:c>
      <x:c r="F392" s="107" t="s">
        <x:v>1906</x:v>
      </x:c>
      <x:c r="G392" s="107" t="s">
        <x:v>1219</x:v>
      </x:c>
      <x:c r="H392" s="107" t="s">
        <x:v>1876</x:v>
      </x:c>
      <x:c r="I392" s="107" t="s">
        <x:v>1438</x:v>
      </x:c>
      <x:c r="J392" s="107" t="s">
        <x:v>333</x:v>
      </x:c>
      <x:c r="K392" s="107" t="s">
        <x:v>800</x:v>
      </x:c>
      <x:c r="L392" s="113"/>
      <x:c r="M392" s="119" t="s">
        <x:v>1066</x:v>
      </x:c>
      <x:c r="N392" s="109" t="s">
        <x:v>2089</x:v>
      </x:c>
      <x:c r="O392" s="109" t="s">
        <x:v>2085</x:v>
      </x:c>
      <x:c r="P392" s="109" t="s">
        <x:v>1918</x:v>
      </x:c>
      <x:c r="Q392" s="109" t="s">
        <x:v>1889</x:v>
      </x:c>
      <x:c r="R392" s="109" t="s">
        <x:v>1835</x:v>
      </x:c>
      <x:c r="S392" s="109" t="s">
        <x:v>1835</x:v>
      </x:c>
      <x:c r="T392" s="109" t="s">
        <x:v>84</x:v>
      </x:c>
      <x:c r="U392" s="109" t="s">
        <x:v>787</x:v>
      </x:c>
      <x:c r="V392" s="109" t="s">
        <x:v>252</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2073</x:v>
      </x:c>
      <x:c r="D393" s="107" t="s">
        <x:v>1489</x:v>
      </x:c>
      <x:c r="E393" s="107" t="s">
        <x:v>1879</x:v>
      </x:c>
      <x:c r="F393" s="107" t="s">
        <x:v>1906</x:v>
      </x:c>
      <x:c r="G393" s="107" t="s">
        <x:v>1481</x:v>
      </x:c>
      <x:c r="H393" s="107" t="s">
        <x:v>1876</x:v>
      </x:c>
      <x:c r="I393" s="107" t="s">
        <x:v>942</x:v>
      </x:c>
      <x:c r="J393" s="107" t="s">
        <x:v>492</x:v>
      </x:c>
      <x:c r="K393" s="107" t="s">
        <x:v>594</x:v>
      </x:c>
      <x:c r="L393" s="113"/>
      <x:c r="M393" s="119" t="s">
        <x:v>1484</x:v>
      </x:c>
      <x:c r="N393" s="109" t="s">
        <x:v>1493</x:v>
      </x:c>
      <x:c r="O393" s="109" t="s">
        <x:v>1482</x:v>
      </x:c>
      <x:c r="P393" s="109" t="s">
        <x:v>1844</x:v>
      </x:c>
      <x:c r="Q393" s="109" t="s">
        <x:v>1264</x:v>
      </x:c>
      <x:c r="R393" s="109" t="s">
        <x:v>1859</x:v>
      </x:c>
      <x:c r="S393" s="109" t="s">
        <x:v>1835</x:v>
      </x:c>
      <x:c r="T393" s="109" t="s">
        <x:v>643</x:v>
      </x:c>
      <x:c r="U393" s="109" t="s">
        <x:v>242</x:v>
      </x:c>
      <x:c r="V393" s="109" t="s">
        <x:v>595</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1746</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2087</x:v>
      </x:c>
      <x:c r="D394" s="107" t="s">
        <x:v>1494</x:v>
      </x:c>
      <x:c r="E394" s="107" t="s">
        <x:v>1879</x:v>
      </x:c>
      <x:c r="F394" s="107" t="s">
        <x:v>1175</x:v>
      </x:c>
      <x:c r="G394" s="107" t="s">
        <x:v>1190</x:v>
      </x:c>
      <x:c r="H394" s="107" t="s">
        <x:v>2071</x:v>
      </x:c>
      <x:c r="I394" s="107" t="s">
        <x:v>1621</x:v>
      </x:c>
      <x:c r="J394" s="107" t="s">
        <x:v>240</x:v>
      </x:c>
      <x:c r="K394" s="107" t="s">
        <x:v>808</x:v>
      </x:c>
      <x:c r="L394" s="113"/>
      <x:c r="M394" s="120"/>
      <x:c r="N394" s="109" t="s">
        <x:v>2074</x:v>
      </x:c>
      <x:c r="O394" s="109" t="s">
        <x:v>2061</x:v>
      </x:c>
      <x:c r="P394" s="109" t="s">
        <x:v>1879</x:v>
      </x:c>
      <x:c r="Q394" s="109" t="s">
        <x:v>246</x:v>
      </x:c>
      <x:c r="R394" s="109" t="s">
        <x:v>1062</x:v>
      </x:c>
      <x:c r="S394" s="109" t="s">
        <x:v>1835</x:v>
      </x:c>
      <x:c r="T394" s="109" t="s">
        <x:v>943</x:v>
      </x:c>
      <x:c r="U394" s="109" t="s">
        <x:v>598</x:v>
      </x:c>
      <x:c r="V394" s="109" t="s">
        <x:v>1227</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418</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2088</x:v>
      </x:c>
      <x:c r="D395" s="107" t="s">
        <x:v>1483</x:v>
      </x:c>
      <x:c r="E395" s="107" t="s">
        <x:v>1879</x:v>
      </x:c>
      <x:c r="F395" s="107" t="s">
        <x:v>1724</x:v>
      </x:c>
      <x:c r="G395" s="107" t="s">
        <x:v>985</x:v>
      </x:c>
      <x:c r="H395" s="107" t="s">
        <x:v>1141</x:v>
      </x:c>
      <x:c r="I395" s="107" t="s">
        <x:v>660</x:v>
      </x:c>
      <x:c r="J395" s="107" t="s">
        <x:v>596</x:v>
      </x:c>
      <x:c r="K395" s="107" t="s">
        <x:v>147</x:v>
      </x:c>
      <x:c r="L395" s="113"/>
      <x:c r="M395" s="119" t="s">
        <x:v>1484</x:v>
      </x:c>
      <x:c r="N395" s="109" t="s">
        <x:v>2059</x:v>
      </x:c>
      <x:c r="O395" s="109" t="s">
        <x:v>1485</x:v>
      </x:c>
      <x:c r="P395" s="109" t="s">
        <x:v>1918</x:v>
      </x:c>
      <x:c r="Q395" s="109" t="s">
        <x:v>1889</x:v>
      </x:c>
      <x:c r="R395" s="109" t="s">
        <x:v>1835</x:v>
      </x:c>
      <x:c r="S395" s="109" t="s">
        <x:v>1835</x:v>
      </x:c>
      <x:c r="T395" s="109" t="s">
        <x:v>537</x:v>
      </x:c>
      <x:c r="U395" s="109" t="s">
        <x:v>597</x:v>
      </x:c>
      <x:c r="V395" s="109" t="s">
        <x:v>1222</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1099</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1486</x:v>
      </x:c>
      <x:c r="D396" s="107" t="s">
        <x:v>1490</x:v>
      </x:c>
      <x:c r="E396" s="107" t="s">
        <x:v>1879</x:v>
      </x:c>
      <x:c r="F396" s="107" t="s">
        <x:v>1835</x:v>
      </x:c>
      <x:c r="G396" s="107" t="s">
        <x:v>996</x:v>
      </x:c>
      <x:c r="H396" s="107" t="s">
        <x:v>1141</x:v>
      </x:c>
      <x:c r="I396" s="107" t="s">
        <x:v>639</x:v>
      </x:c>
      <x:c r="J396" s="107" t="s">
        <x:v>324</x:v>
      </x:c>
      <x:c r="K396" s="107" t="s">
        <x:v>243</x:v>
      </x:c>
      <x:c r="L396" s="113"/>
      <x:c r="M396" s="118" t="s">
        <x:v>2062</x:v>
      </x:c>
      <x:c r="N396" s="109" t="s">
        <x:v>1488</x:v>
      </x:c>
      <x:c r="O396" s="109" t="s">
        <x:v>2075</x:v>
      </x:c>
      <x:c r="P396" s="109" t="s">
        <x:v>1879</x:v>
      </x:c>
      <x:c r="Q396" s="109" t="s">
        <x:v>1723</x:v>
      </x:c>
      <x:c r="R396" s="109" t="s">
        <x:v>2070</x:v>
      </x:c>
      <x:c r="S396" s="109" t="s">
        <x:v>1195</x:v>
      </x:c>
      <x:c r="T396" s="109" t="s">
        <x:v>1247</x:v>
      </x:c>
      <x:c r="U396" s="109" t="s">
        <x:v>151</x:v>
      </x:c>
      <x:c r="V396" s="109" t="s">
        <x:v>502</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1746</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2072</x:v>
      </x:c>
      <x:c r="D397" s="107" t="s">
        <x:v>2078</x:v>
      </x:c>
      <x:c r="E397" s="107" t="s">
        <x:v>1879</x:v>
      </x:c>
      <x:c r="F397" s="107" t="s">
        <x:v>1175</x:v>
      </x:c>
      <x:c r="G397" s="107" t="s">
        <x:v>1487</x:v>
      </x:c>
      <x:c r="H397" s="107" t="s">
        <x:v>1141</x:v>
      </x:c>
      <x:c r="I397" s="107" t="s">
        <x:v>546</x:v>
      </x:c>
      <x:c r="J397" s="107" t="s">
        <x:v>308</x:v>
      </x:c>
      <x:c r="K397" s="107" t="s">
        <x:v>599</x:v>
      </x:c>
      <x:c r="L397" s="113"/>
      <x:c r="M397" s="121"/>
      <x:c r="N397" s="109" t="s">
        <x:v>2063</x:v>
      </x:c>
      <x:c r="O397" s="109" t="s">
        <x:v>1725</x:v>
      </x:c>
      <x:c r="P397" s="109" t="s">
        <x:v>1918</x:v>
      </x:c>
      <x:c r="Q397" s="109" t="s">
        <x:v>1889</x:v>
      </x:c>
      <x:c r="R397" s="109" t="s">
        <x:v>1835</x:v>
      </x:c>
      <x:c r="S397" s="109" t="s">
        <x:v>1195</x:v>
      </x:c>
      <x:c r="T397" s="109" t="s">
        <x:v>47</x:v>
      </x:c>
      <x:c r="U397" s="109" t="s">
        <x:v>149</x:v>
      </x:c>
      <x:c r="V397" s="109" t="s">
        <x:v>837</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2343</x:v>
      </x:c>
      <x:c r="AW397" s="22"/>
      <x:c r="AX397" s="22" t="str">
        <x:f>$V$8</x:f>
        <x:v>그레이스 루미나티오</x:v>
      </x:c>
      <x:c r="AY397" s="77" t="s">
        <x:v>1850</x:v>
      </x:c>
      <x:c r="AZ397" s="63"/>
      <x:c r="BA397" s="63"/>
      <x:c r="BB397" s="63"/>
      <x:c r="BC397" s="63"/>
      <x:c r="BD397" s="37"/>
      <x:c r="BE397" s="37"/>
      <x:c r="BF397" s="3"/>
      <x:c r="BG397" s="3"/>
      <x:c r="BH397" s="3"/>
      <x:c r="BI397" s="3"/>
      <x:c r="BJ397" s="3"/>
      <x:c r="BK397" s="3"/>
      <x:c r="BL397" s="3"/>
    </x:row>
    <x:row r="398" spans="1:64" hidden="1" customHeight="1">
      <x:c r="A398" s="101"/>
      <x:c r="B398" s="112"/>
      <x:c r="C398" s="107" t="s">
        <x:v>2079</x:v>
      </x:c>
      <x:c r="D398" s="107" t="s">
        <x:v>2066</x:v>
      </x:c>
      <x:c r="E398" s="107" t="s">
        <x:v>1879</x:v>
      </x:c>
      <x:c r="F398" s="107" t="s">
        <x:v>1175</x:v>
      </x:c>
      <x:c r="G398" s="107" t="s">
        <x:v>1480</x:v>
      </x:c>
      <x:c r="H398" s="107" t="s">
        <x:v>1141</x:v>
      </x:c>
      <x:c r="I398" s="107" t="s">
        <x:v>471</x:v>
      </x:c>
      <x:c r="J398" s="107" t="s">
        <x:v>154</x:v>
      </x:c>
      <x:c r="K398" s="107" t="s">
        <x:v>810</x:v>
      </x:c>
      <x:c r="L398" s="113"/>
      <x:c r="M398" s="118" t="s">
        <x:v>2062</x:v>
      </x:c>
      <x:c r="N398" s="109" t="s">
        <x:v>2065</x:v>
      </x:c>
      <x:c r="O398" s="109" t="s">
        <x:v>2076</x:v>
      </x:c>
      <x:c r="P398" s="109" t="s">
        <x:v>1918</x:v>
      </x:c>
      <x:c r="Q398" s="109" t="s">
        <x:v>1889</x:v>
      </x:c>
      <x:c r="R398" s="109" t="s">
        <x:v>1835</x:v>
      </x:c>
      <x:c r="S398" s="109" t="s">
        <x:v>1205</x:v>
      </x:c>
      <x:c r="T398" s="109" t="s">
        <x:v>18</x:v>
      </x:c>
      <x:c r="U398" s="109" t="s">
        <x:v>848</x:v>
      </x:c>
      <x:c r="V398" s="122" t="s">
        <x:v>1242</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1272</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2080</x:v>
      </x:c>
      <x:c r="D399" s="107" t="s">
        <x:v>2068</x:v>
      </x:c>
      <x:c r="E399" s="107" t="s">
        <x:v>1879</x:v>
      </x:c>
      <x:c r="F399" s="107" t="s">
        <x:v>1431</x:v>
      </x:c>
      <x:c r="G399" s="107" t="s">
        <x:v>1491</x:v>
      </x:c>
      <x:c r="H399" s="107" t="s">
        <x:v>1205</x:v>
      </x:c>
      <x:c r="I399" s="107" t="s">
        <x:v>87</x:v>
      </x:c>
      <x:c r="J399" s="107" t="s">
        <x:v>1236</x:v>
      </x:c>
      <x:c r="K399" s="107" t="s">
        <x:v>600</x:v>
      </x:c>
      <x:c r="L399" s="113"/>
      <x:c r="M399" s="118" t="s">
        <x:v>2069</x:v>
      </x:c>
      <x:c r="N399" s="109" t="s">
        <x:v>2081</x:v>
      </x:c>
      <x:c r="O399" s="109" t="s">
        <x:v>1492</x:v>
      </x:c>
      <x:c r="P399" s="109" t="s">
        <x:v>1879</x:v>
      </x:c>
      <x:c r="Q399" s="109" t="s">
        <x:v>1889</x:v>
      </x:c>
      <x:c r="R399" s="109" t="s">
        <x:v>1201</x:v>
      </x:c>
      <x:c r="S399" s="109" t="s">
        <x:v>1886</x:v>
      </x:c>
      <x:c r="T399" s="109" t="s">
        <x:v>1346</x:v>
      </x:c>
      <x:c r="U399" s="109" t="s">
        <x:v>844</x:v>
      </x:c>
      <x:c r="V399" s="109" t="s">
        <x:v>512</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965</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2067</x:v>
      </x:c>
      <x:c r="D400" s="107" t="s">
        <x:v>1512</x:v>
      </x:c>
      <x:c r="E400" s="107" t="s">
        <x:v>1879</x:v>
      </x:c>
      <x:c r="F400" s="107" t="s">
        <x:v>1724</x:v>
      </x:c>
      <x:c r="G400" s="107" t="s">
        <x:v>1150</x:v>
      </x:c>
      <x:c r="H400" s="107" t="s">
        <x:v>1205</x:v>
      </x:c>
      <x:c r="I400" s="107" t="s">
        <x:v>526</x:v>
      </x:c>
      <x:c r="J400" s="107" t="s">
        <x:v>845</x:v>
      </x:c>
      <x:c r="K400" s="107" t="s">
        <x:v>1230</x:v>
      </x:c>
      <x:c r="L400" s="113"/>
      <x:c r="M400" s="121"/>
      <x:c r="N400" s="109" t="s">
        <x:v>1503</x:v>
      </x:c>
      <x:c r="O400" s="109" t="s">
        <x:v>1513</x:v>
      </x:c>
      <x:c r="P400" s="109" t="s">
        <x:v>1879</x:v>
      </x:c>
      <x:c r="Q400" s="109" t="s">
        <x:v>1906</x:v>
      </x:c>
      <x:c r="R400" s="109" t="s">
        <x:v>1502</x:v>
      </x:c>
      <x:c r="S400" s="109" t="s">
        <x:v>2115</x:v>
      </x:c>
      <x:c r="T400" s="109" t="s">
        <x:v>48</x:v>
      </x:c>
      <x:c r="U400" s="109" t="s">
        <x:v>1270</x:v>
      </x:c>
      <x:c r="V400" s="109" t="s">
        <x:v>846</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1747</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2114</x:v>
      </x:c>
      <x:c r="D401" s="107" t="s">
        <x:v>2121</x:v>
      </x:c>
      <x:c r="E401" s="107" t="s">
        <x:v>1879</x:v>
      </x:c>
      <x:c r="F401" s="107" t="s">
        <x:v>1906</x:v>
      </x:c>
      <x:c r="G401" s="107" t="s">
        <x:v>996</x:v>
      </x:c>
      <x:c r="H401" s="107" t="s">
        <x:v>1009</x:v>
      </x:c>
      <x:c r="I401" s="107" t="s">
        <x:v>482</x:v>
      </x:c>
      <x:c r="J401" s="107" t="s">
        <x:v>1280</x:v>
      </x:c>
      <x:c r="K401" s="107" t="s">
        <x:v>322</x:v>
      </x:c>
      <x:c r="L401" s="113"/>
      <x:c r="M401" s="118" t="s">
        <x:v>2069</x:v>
      </x:c>
      <x:c r="N401" s="109" t="s">
        <x:v>2111</x:v>
      </x:c>
      <x:c r="O401" s="109" t="s">
        <x:v>1504</x:v>
      </x:c>
      <x:c r="P401" s="109" t="s">
        <x:v>1918</x:v>
      </x:c>
      <x:c r="Q401" s="109" t="s">
        <x:v>1889</x:v>
      </x:c>
      <x:c r="R401" s="109" t="s">
        <x:v>1835</x:v>
      </x:c>
      <x:c r="S401" s="109" t="s">
        <x:v>1195</x:v>
      </x:c>
      <x:c r="T401" s="109" t="s">
        <x:v>34</x:v>
      </x:c>
      <x:c r="U401" s="109" t="s">
        <x:v>311</x:v>
      </x:c>
      <x:c r="V401" s="109" t="s">
        <x:v>921</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989</x:v>
      </x:c>
      <x:c r="C402" s="107" t="s">
        <x:v>1507</x:v>
      </x:c>
      <x:c r="D402" s="107" t="s">
        <x:v>2112</x:v>
      </x:c>
      <x:c r="E402" s="107" t="s">
        <x:v>1879</x:v>
      </x:c>
      <x:c r="F402" s="107" t="s">
        <x:v>1261</x:v>
      </x:c>
      <x:c r="G402" s="107" t="s">
        <x:v>990</x:v>
      </x:c>
      <x:c r="H402" s="107" t="s">
        <x:v>1141</x:v>
      </x:c>
      <x:c r="I402" s="107" t="s">
        <x:v>1382</x:v>
      </x:c>
      <x:c r="J402" s="107" t="s">
        <x:v>885</x:v>
      </x:c>
      <x:c r="K402" s="107" t="s">
        <x:v>130</x:v>
      </x:c>
      <x:c r="L402" s="113"/>
      <x:c r="M402" s="118" t="s">
        <x:v>2101</x:v>
      </x:c>
      <x:c r="N402" s="109" t="s">
        <x:v>2090</x:v>
      </x:c>
      <x:c r="O402" s="109" t="s">
        <x:v>1511</x:v>
      </x:c>
      <x:c r="P402" s="109" t="s">
        <x:v>1879</x:v>
      </x:c>
      <x:c r="Q402" s="109" t="s">
        <x:v>264</x:v>
      </x:c>
      <x:c r="R402" s="109" t="s">
        <x:v>1835</x:v>
      </x:c>
      <x:c r="S402" s="109" t="s">
        <x:v>1205</x:v>
      </x:c>
      <x:c r="T402" s="109" t="s">
        <x:v>937</x:v>
      </x:c>
      <x:c r="U402" s="109" t="s">
        <x:v>890</x:v>
      </x:c>
      <x:c r="V402" s="109" t="s">
        <x:v>472</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2344</x:v>
      </x:c>
      <x:c r="AW402" s="80"/>
      <x:c r="AX402" s="81" t="str">
        <x:f>$D$96</x:f>
        <x:v>분신 소환</x:v>
      </x:c>
      <x:c r="AY402" s="77" t="s">
        <x:v>1850</x:v>
      </x:c>
      <x:c r="AZ402" s="77" t="s">
        <x:v>2342</x:v>
      </x:c>
      <x:c r="BA402" s="22"/>
      <x:c r="BB402" s="77"/>
      <x:c r="BC402" s="77" t="s">
        <x:v>1128</x:v>
      </x:c>
      <x:c r="BD402" s="22">
        <x:f t="shared" ref="BD402:BD420" si="13">IF(AX402&lt;&gt;"",$Q$12,"")</x:f>
        <x:v>4</x:v>
      </x:c>
      <x:c r="BE402" s="77" t="s">
        <x:v>1834</x:v>
      </x:c>
      <x:c r="BF402" s="3"/>
      <x:c r="BG402" s="3"/>
      <x:c r="BH402" s="3"/>
      <x:c r="BI402" s="3"/>
      <x:c r="BJ402" s="3"/>
      <x:c r="BK402" s="3"/>
      <x:c r="BL402" s="3"/>
    </x:row>
    <x:row r="403" spans="1:64" hidden="1" customHeight="1">
      <x:c r="A403" s="101"/>
      <x:c r="B403" s="103" t="s">
        <x:v>1497</x:v>
      </x:c>
      <x:c r="C403" s="107" t="s">
        <x:v>2095</x:v>
      </x:c>
      <x:c r="D403" s="107" t="s">
        <x:v>1526</x:v>
      </x:c>
      <x:c r="E403" s="107" t="s">
        <x:v>1918</x:v>
      </x:c>
      <x:c r="F403" s="107" t="s">
        <x:v>1835</x:v>
      </x:c>
      <x:c r="G403" s="107" t="s">
        <x:v>1835</x:v>
      </x:c>
      <x:c r="H403" s="107" t="s">
        <x:v>1835</x:v>
      </x:c>
      <x:c r="I403" s="107" t="s">
        <x:v>1326</x:v>
      </x:c>
      <x:c r="J403" s="107" t="s">
        <x:v>1239</x:v>
      </x:c>
      <x:c r="K403" s="107" t="s">
        <x:v>847</x:v>
      </x:c>
      <x:c r="L403" s="101"/>
      <x:c r="M403" s="121"/>
      <x:c r="N403" s="109" t="s">
        <x:v>2091</x:v>
      </x:c>
      <x:c r="O403" s="109" t="s">
        <x:v>2092</x:v>
      </x:c>
      <x:c r="P403" s="109" t="s">
        <x:v>1918</x:v>
      </x:c>
      <x:c r="Q403" s="109" t="s">
        <x:v>1889</x:v>
      </x:c>
      <x:c r="R403" s="109" t="s">
        <x:v>1835</x:v>
      </x:c>
      <x:c r="S403" s="109" t="s">
        <x:v>1835</x:v>
      </x:c>
      <x:c r="T403" s="109" t="s">
        <x:v>449</x:v>
      </x:c>
      <x:c r="U403" s="109" t="s">
        <x:v>849</x:v>
      </x:c>
      <x:c r="V403" s="109" t="s">
        <x:v>911</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2344</x:v>
      </x:c>
      <x:c r="AW403" s="80"/>
      <x:c r="AX403" s="81" t="str">
        <x:f>$D$102</x:f>
        <x:v>요화</x:v>
      </x:c>
      <x:c r="AY403" s="77" t="s">
        <x:v>1850</x:v>
      </x:c>
      <x:c r="AZ403" s="77" t="s">
        <x:v>2342</x:v>
      </x:c>
      <x:c r="BA403" s="22"/>
      <x:c r="BB403" s="77"/>
      <x:c r="BC403" s="77" t="s">
        <x:v>1128</x:v>
      </x:c>
      <x:c r="BD403" s="22">
        <x:f t="shared" si="13"/>
        <x:v>4</x:v>
      </x:c>
      <x:c r="BE403" s="77" t="s">
        <x:v>1854</x:v>
      </x:c>
      <x:c r="BF403" s="3"/>
      <x:c r="BG403" s="3"/>
      <x:c r="BH403" s="3"/>
      <x:c r="BI403" s="3"/>
      <x:c r="BJ403" s="3"/>
      <x:c r="BK403" s="3"/>
      <x:c r="BL403" s="3"/>
    </x:row>
    <x:row r="404" spans="1:64" hidden="1" customHeight="1">
      <x:c r="A404" s="101"/>
      <x:c r="B404" s="112"/>
      <x:c r="C404" s="107" t="s">
        <x:v>2093</x:v>
      </x:c>
      <x:c r="D404" s="107" t="s">
        <x:v>2110</x:v>
      </x:c>
      <x:c r="E404" s="107" t="s">
        <x:v>1918</x:v>
      </x:c>
      <x:c r="F404" s="107" t="s">
        <x:v>1835</x:v>
      </x:c>
      <x:c r="G404" s="107" t="s">
        <x:v>1835</x:v>
      </x:c>
      <x:c r="H404" s="107" t="s">
        <x:v>1835</x:v>
      </x:c>
      <x:c r="I404" s="107" t="s">
        <x:v>516</x:v>
      </x:c>
      <x:c r="J404" s="107" t="s">
        <x:v>886</x:v>
      </x:c>
      <x:c r="K404" s="107" t="s">
        <x:v>1223</x:v>
      </x:c>
      <x:c r="L404" s="101"/>
      <x:c r="M404" s="118" t="s">
        <x:v>2101</x:v>
      </x:c>
      <x:c r="N404" s="109" t="s">
        <x:v>2118</x:v>
      </x:c>
      <x:c r="O404" s="109" t="s">
        <x:v>1515</x:v>
      </x:c>
      <x:c r="P404" s="109" t="s">
        <x:v>1918</x:v>
      </x:c>
      <x:c r="Q404" s="109" t="s">
        <x:v>1889</x:v>
      </x:c>
      <x:c r="R404" s="109" t="s">
        <x:v>1835</x:v>
      </x:c>
      <x:c r="S404" s="109" t="s">
        <x:v>1835</x:v>
      </x:c>
      <x:c r="T404" s="109" t="s">
        <x:v>62</x:v>
      </x:c>
      <x:c r="U404" s="109" t="s">
        <x:v>922</x:v>
      </x:c>
      <x:c r="V404" s="109" t="s">
        <x:v>1228</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2345</x:v>
      </x:c>
      <x:c r="AW404" s="80"/>
      <x:c r="AX404" s="81" t="str">
        <x:f>$D$108</x:f>
        <x:v>특약</x:v>
      </x:c>
      <x:c r="AY404" s="77" t="s">
        <x:v>1850</x:v>
      </x:c>
      <x:c r="AZ404" s="77" t="s">
        <x:v>2342</x:v>
      </x:c>
      <x:c r="BA404" s="22"/>
      <x:c r="BB404" s="77"/>
      <x:c r="BC404" s="77" t="s">
        <x:v>1128</x:v>
      </x:c>
      <x:c r="BD404" s="22">
        <x:f t="shared" si="13"/>
        <x:v>4</x:v>
      </x:c>
      <x:c r="BE404" s="77" t="s">
        <x:v>1854</x:v>
      </x:c>
      <x:c r="BF404" s="3"/>
      <x:c r="BG404" s="3"/>
      <x:c r="BH404" s="3"/>
      <x:c r="BI404" s="3"/>
      <x:c r="BJ404" s="3"/>
      <x:c r="BK404" s="3"/>
      <x:c r="BL404" s="3"/>
    </x:row>
    <x:row r="405" spans="1:64" hidden="1" customHeight="1">
      <x:c r="A405" s="101"/>
      <x:c r="B405" s="112"/>
      <x:c r="C405" s="107" t="s">
        <x:v>2109</x:v>
      </x:c>
      <x:c r="D405" s="107" t="s">
        <x:v>1520</x:v>
      </x:c>
      <x:c r="E405" s="107" t="s">
        <x:v>1918</x:v>
      </x:c>
      <x:c r="F405" s="107" t="s">
        <x:v>1889</x:v>
      </x:c>
      <x:c r="G405" s="107" t="s">
        <x:v>1835</x:v>
      </x:c>
      <x:c r="H405" s="107" t="s">
        <x:v>1835</x:v>
      </x:c>
      <x:c r="I405" s="107" t="s">
        <x:v>602</x:v>
      </x:c>
      <x:c r="J405" s="107" t="s">
        <x:v>315</x:v>
      </x:c>
      <x:c r="K405" s="107" t="s">
        <x:v>903</x:v>
      </x:c>
      <x:c r="L405" s="101"/>
      <x:c r="M405" s="118" t="s">
        <x:v>2116</x:v>
      </x:c>
      <x:c r="N405" s="109" t="s">
        <x:v>2094</x:v>
      </x:c>
      <x:c r="O405" s="109" t="s">
        <x:v>1495</x:v>
      </x:c>
      <x:c r="P405" s="109" t="s">
        <x:v>1879</x:v>
      </x:c>
      <x:c r="Q405" s="109" t="s">
        <x:v>1175</x:v>
      </x:c>
      <x:c r="R405" s="109" t="s">
        <x:v>1835</x:v>
      </x:c>
      <x:c r="S405" s="109" t="s">
        <x:v>1187</x:v>
      </x:c>
      <x:c r="T405" s="109" t="s">
        <x:v>923</x:v>
      </x:c>
      <x:c r="U405" s="109" t="s">
        <x:v>1240</x:v>
      </x:c>
      <x:c r="V405" s="109" t="s">
        <x:v>195</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2345</x:v>
      </x:c>
      <x:c r="AW405" s="80"/>
      <x:c r="AX405" s="81" t="str">
        <x:f>$D$114</x:f>
        <x:v>무용</x:v>
      </x:c>
      <x:c r="AY405" s="77" t="s">
        <x:v>1850</x:v>
      </x:c>
      <x:c r="AZ405" s="77" t="s">
        <x:v>2342</x:v>
      </x:c>
      <x:c r="BA405" s="22"/>
      <x:c r="BB405" s="77"/>
      <x:c r="BC405" s="77" t="s">
        <x:v>1128</x:v>
      </x:c>
      <x:c r="BD405" s="22">
        <x:f t="shared" si="13"/>
        <x:v>4</x:v>
      </x:c>
      <x:c r="BE405" s="77" t="s">
        <x:v>1854</x:v>
      </x:c>
      <x:c r="BF405" s="3"/>
      <x:c r="BG405" s="3"/>
      <x:c r="BH405" s="3"/>
      <x:c r="BI405" s="3"/>
      <x:c r="BJ405" s="3"/>
      <x:c r="BK405" s="3"/>
      <x:c r="BL405" s="3"/>
    </x:row>
    <x:row r="406" spans="1:64" hidden="1" customHeight="1">
      <x:c r="A406" s="101"/>
      <x:c r="B406" s="112"/>
      <x:c r="C406" s="107" t="s">
        <x:v>1498</x:v>
      </x:c>
      <x:c r="D406" s="107" t="s">
        <x:v>1496</x:v>
      </x:c>
      <x:c r="E406" s="107" t="s">
        <x:v>1918</x:v>
      </x:c>
      <x:c r="F406" s="107" t="s">
        <x:v>1835</x:v>
      </x:c>
      <x:c r="G406" s="107" t="s">
        <x:v>1835</x:v>
      </x:c>
      <x:c r="H406" s="107" t="s">
        <x:v>1869</x:v>
      </x:c>
      <x:c r="I406" s="107" t="s">
        <x:v>86</x:v>
      </x:c>
      <x:c r="J406" s="107" t="s">
        <x:v>1231</x:v>
      </x:c>
      <x:c r="K406" s="107" t="s">
        <x:v>517</x:v>
      </x:c>
      <x:c r="L406" s="101"/>
      <x:c r="M406" s="121"/>
      <x:c r="N406" s="109" t="s">
        <x:v>2105</x:v>
      </x:c>
      <x:c r="O406" s="109" t="s">
        <x:v>1514</x:v>
      </x:c>
      <x:c r="P406" s="109" t="s">
        <x:v>1918</x:v>
      </x:c>
      <x:c r="Q406" s="109" t="s">
        <x:v>1889</x:v>
      </x:c>
      <x:c r="R406" s="109" t="s">
        <x:v>1835</x:v>
      </x:c>
      <x:c r="S406" s="109" t="s">
        <x:v>1187</x:v>
      </x:c>
      <x:c r="T406" s="109" t="s">
        <x:v>858</x:v>
      </x:c>
      <x:c r="U406" s="109" t="s">
        <x:v>451</x:v>
      </x:c>
      <x:c r="V406" s="109" t="s">
        <x:v>601</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2345</x:v>
      </x:c>
      <x:c r="AW406" s="80"/>
      <x:c r="AX406" s="81" t="str">
        <x:f>$D$120</x:f>
        <x:v>회복</x:v>
      </x:c>
      <x:c r="AY406" s="77" t="s">
        <x:v>1850</x:v>
      </x:c>
      <x:c r="AZ406" s="77" t="s">
        <x:v>2342</x:v>
      </x:c>
      <x:c r="BA406" s="22"/>
      <x:c r="BB406" s="77"/>
      <x:c r="BC406" s="77" t="s">
        <x:v>1128</x:v>
      </x:c>
      <x:c r="BD406" s="22">
        <x:f t="shared" si="13"/>
        <x:v>4</x:v>
      </x:c>
      <x:c r="BE406" s="77" t="s">
        <x:v>1854</x:v>
      </x:c>
      <x:c r="BF406" s="3"/>
      <x:c r="BG406" s="3"/>
      <x:c r="BH406" s="3"/>
      <x:c r="BI406" s="3"/>
      <x:c r="BJ406" s="3"/>
      <x:c r="BK406" s="3"/>
      <x:c r="BL406" s="3"/>
    </x:row>
    <x:row r="407" spans="1:64" hidden="1" customHeight="1">
      <x:c r="A407" s="101"/>
      <x:c r="B407" s="112"/>
      <x:c r="C407" s="107" t="s">
        <x:v>2096</x:v>
      </x:c>
      <x:c r="D407" s="107" t="s">
        <x:v>2108</x:v>
      </x:c>
      <x:c r="E407" s="107" t="s">
        <x:v>1918</x:v>
      </x:c>
      <x:c r="F407" s="107" t="s">
        <x:v>1889</x:v>
      </x:c>
      <x:c r="G407" s="107" t="s">
        <x:v>1835</x:v>
      </x:c>
      <x:c r="H407" s="107" t="s">
        <x:v>1896</x:v>
      </x:c>
      <x:c r="I407" s="107" t="s">
        <x:v>473</x:v>
      </x:c>
      <x:c r="J407" s="107" t="s">
        <x:v>603</x:v>
      </x:c>
      <x:c r="K407" s="107" t="s">
        <x:v>1224</x:v>
      </x:c>
      <x:c r="L407" s="101"/>
      <x:c r="M407" s="118" t="s">
        <x:v>2116</x:v>
      </x:c>
      <x:c r="N407" s="109" t="s">
        <x:v>1525</x:v>
      </x:c>
      <x:c r="O407" s="109" t="s">
        <x:v>1521</x:v>
      </x:c>
      <x:c r="P407" s="109" t="s">
        <x:v>1918</x:v>
      </x:c>
      <x:c r="Q407" s="109" t="s">
        <x:v>1889</x:v>
      </x:c>
      <x:c r="R407" s="109" t="s">
        <x:v>1835</x:v>
      </x:c>
      <x:c r="S407" s="109" t="s">
        <x:v>1206</x:v>
      </x:c>
      <x:c r="T407" s="109" t="s">
        <x:v>661</x:v>
      </x:c>
      <x:c r="U407" s="109" t="s">
        <x:v>859</x:v>
      </x:c>
      <x:c r="V407" s="109" t="s">
        <x:v>432</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2345</x:v>
      </x:c>
      <x:c r="AW407" s="80"/>
      <x:c r="AX407" s="81">
        <x:f>$D$126</x:f>
        <x:v>0</x:v>
      </x:c>
      <x:c r="AY407" s="77" t="s">
        <x:v>1850</x:v>
      </x:c>
      <x:c r="AZ407" s="77" t="s">
        <x:v>2342</x:v>
      </x:c>
      <x:c r="BA407" s="22"/>
      <x:c r="BB407" s="77"/>
      <x:c r="BC407" s="77" t="s">
        <x:v>1128</x:v>
      </x:c>
      <x:c r="BD407" s="22">
        <x:f t="shared" si="13"/>
        <x:v>4</x:v>
      </x:c>
      <x:c r="BE407" s="77" t="s">
        <x:v>1854</x:v>
      </x:c>
      <x:c r="BF407" s="3"/>
      <x:c r="BG407" s="3"/>
      <x:c r="BH407" s="3"/>
      <x:c r="BI407" s="3"/>
      <x:c r="BJ407" s="3"/>
      <x:c r="BK407" s="3"/>
      <x:c r="BL407" s="3"/>
    </x:row>
    <x:row r="408" spans="1:64" hidden="1" customHeight="1">
      <x:c r="A408" s="101"/>
      <x:c r="B408" s="112"/>
      <x:c r="C408" s="107" t="s">
        <x:v>2097</x:v>
      </x:c>
      <x:c r="D408" s="107" t="s">
        <x:v>1499</x:v>
      </x:c>
      <x:c r="E408" s="107" t="s">
        <x:v>1918</x:v>
      </x:c>
      <x:c r="F408" s="107" t="s">
        <x:v>1889</x:v>
      </x:c>
      <x:c r="G408" s="107" t="s">
        <x:v>1835</x:v>
      </x:c>
      <x:c r="H408" s="107" t="s">
        <x:v>1911</x:v>
      </x:c>
      <x:c r="I408" s="107" t="s">
        <x:v>454</x:v>
      </x:c>
      <x:c r="J408" s="107" t="s">
        <x:v>851</x:v>
      </x:c>
      <x:c r="K408" s="107" t="s">
        <x:v>323</x:v>
      </x:c>
      <x:c r="L408" s="101"/>
      <x:c r="M408" s="118" t="s">
        <x:v>2117</x:v>
      </x:c>
      <x:c r="N408" s="109" t="s">
        <x:v>1524</x:v>
      </x:c>
      <x:c r="O408" s="109" t="s">
        <x:v>2098</x:v>
      </x:c>
      <x:c r="P408" s="109" t="s">
        <x:v>1844</x:v>
      </x:c>
      <x:c r="Q408" s="109" t="s">
        <x:v>1634</x:v>
      </x:c>
      <x:c r="R408" s="109" t="s">
        <x:v>2054</x:v>
      </x:c>
      <x:c r="S408" s="109" t="s">
        <x:v>1876</x:v>
      </x:c>
      <x:c r="T408" s="109" t="s">
        <x:v>102</x:v>
      </x:c>
      <x:c r="U408" s="109" t="s">
        <x:v>1241</x:v>
      </x:c>
      <x:c r="V408" s="109" t="s">
        <x:v>236</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2345</x:v>
      </x:c>
      <x:c r="AW408" s="80"/>
      <x:c r="AX408" s="81">
        <x:f>$D$132</x:f>
        <x:v>0</x:v>
      </x:c>
      <x:c r="AY408" s="77" t="s">
        <x:v>1850</x:v>
      </x:c>
      <x:c r="AZ408" s="77" t="s">
        <x:v>2342</x:v>
      </x:c>
      <x:c r="BA408" s="22"/>
      <x:c r="BB408" s="77"/>
      <x:c r="BC408" s="77" t="s">
        <x:v>1128</x:v>
      </x:c>
      <x:c r="BD408" s="22">
        <x:f t="shared" si="13"/>
        <x:v>4</x:v>
      </x:c>
      <x:c r="BE408" s="77" t="s">
        <x:v>1854</x:v>
      </x:c>
      <x:c r="BF408" s="3"/>
      <x:c r="BG408" s="3"/>
      <x:c r="BH408" s="3"/>
      <x:c r="BI408" s="3"/>
      <x:c r="BJ408" s="3"/>
      <x:c r="BK408" s="3"/>
      <x:c r="BL408" s="3"/>
    </x:row>
    <x:row r="409" spans="1:64" hidden="1" customHeight="1">
      <x:c r="A409" s="101"/>
      <x:c r="B409" s="112"/>
      <x:c r="C409" s="107" t="s">
        <x:v>2119</x:v>
      </x:c>
      <x:c r="D409" s="107" t="s">
        <x:v>1500</x:v>
      </x:c>
      <x:c r="E409" s="107" t="s">
        <x:v>1918</x:v>
      </x:c>
      <x:c r="F409" s="107" t="s">
        <x:v>1835</x:v>
      </x:c>
      <x:c r="G409" s="107" t="s">
        <x:v>1835</x:v>
      </x:c>
      <x:c r="H409" s="107" t="s">
        <x:v>1911</x:v>
      </x:c>
      <x:c r="I409" s="107" t="s">
        <x:v>477</x:v>
      </x:c>
      <x:c r="J409" s="107" t="s">
        <x:v>150</x:v>
      </x:c>
      <x:c r="K409" s="107" t="s">
        <x:v>852</x:v>
      </x:c>
      <x:c r="L409" s="101"/>
      <x:c r="M409" s="121"/>
      <x:c r="N409" s="109" t="s">
        <x:v>2113</x:v>
      </x:c>
      <x:c r="O409" s="109" t="s">
        <x:v>1518</x:v>
      </x:c>
      <x:c r="P409" s="109" t="s">
        <x:v>1918</x:v>
      </x:c>
      <x:c r="Q409" s="109" t="s">
        <x:v>1889</x:v>
      </x:c>
      <x:c r="R409" s="109" t="s">
        <x:v>1835</x:v>
      </x:c>
      <x:c r="S409" s="109" t="s">
        <x:v>1911</x:v>
      </x:c>
      <x:c r="T409" s="109" t="s">
        <x:v>1447</x:v>
      </x:c>
      <x:c r="U409" s="109" t="s">
        <x:v>1237</x:v>
      </x:c>
      <x:c r="V409" s="109" t="s">
        <x:v>862</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2345</x:v>
      </x:c>
      <x:c r="AW409" s="80"/>
      <x:c r="AX409" s="81">
        <x:f>$D$138</x:f>
        <x:v>0</x:v>
      </x:c>
      <x:c r="AY409" s="77" t="s">
        <x:v>1850</x:v>
      </x:c>
      <x:c r="AZ409" s="77" t="s">
        <x:v>2342</x:v>
      </x:c>
      <x:c r="BA409" s="22"/>
      <x:c r="BB409" s="77"/>
      <x:c r="BC409" s="77" t="s">
        <x:v>1128</x:v>
      </x:c>
      <x:c r="BD409" s="22">
        <x:f t="shared" si="13"/>
        <x:v>4</x:v>
      </x:c>
      <x:c r="BE409" s="77" t="s">
        <x:v>1854</x:v>
      </x:c>
      <x:c r="BF409" s="3"/>
      <x:c r="BG409" s="3"/>
      <x:c r="BH409" s="3"/>
      <x:c r="BI409" s="3"/>
      <x:c r="BJ409" s="3"/>
      <x:c r="BK409" s="3"/>
      <x:c r="BL409" s="3"/>
    </x:row>
    <x:row r="410" spans="1:64" hidden="1" customHeight="1">
      <x:c r="A410" s="101"/>
      <x:c r="B410" s="112"/>
      <x:c r="C410" s="107" t="s">
        <x:v>2103</x:v>
      </x:c>
      <x:c r="D410" s="107" t="s">
        <x:v>1522</x:v>
      </x:c>
      <x:c r="E410" s="107" t="s">
        <x:v>1918</x:v>
      </x:c>
      <x:c r="F410" s="107" t="s">
        <x:v>1835</x:v>
      </x:c>
      <x:c r="G410" s="107" t="s">
        <x:v>1835</x:v>
      </x:c>
      <x:c r="H410" s="107" t="s">
        <x:v>1141</x:v>
      </x:c>
      <x:c r="I410" s="107" t="s">
        <x:v>543</x:v>
      </x:c>
      <x:c r="J410" s="107" t="s">
        <x:v>789</x:v>
      </x:c>
      <x:c r="K410" s="107" t="s">
        <x:v>879</x:v>
      </x:c>
      <x:c r="L410" s="101"/>
      <x:c r="M410" s="118" t="s">
        <x:v>2117</x:v>
      </x:c>
      <x:c r="N410" s="109" t="s">
        <x:v>1505</x:v>
      </x:c>
      <x:c r="O410" s="109" t="s">
        <x:v>1506</x:v>
      </x:c>
      <x:c r="P410" s="109" t="s">
        <x:v>1918</x:v>
      </x:c>
      <x:c r="Q410" s="109" t="s">
        <x:v>1889</x:v>
      </x:c>
      <x:c r="R410" s="109" t="s">
        <x:v>1835</x:v>
      </x:c>
      <x:c r="S410" s="109" t="s">
        <x:v>1876</x:v>
      </x:c>
      <x:c r="T410" s="109" t="s">
        <x:v>924</x:v>
      </x:c>
      <x:c r="U410" s="109" t="s">
        <x:v>138</x:v>
      </x:c>
      <x:c r="V410" s="109" t="s">
        <x:v>863</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2345</x:v>
      </x:c>
      <x:c r="AW410" s="80"/>
      <x:c r="AX410" s="81">
        <x:f>$D$144</x:f>
        <x:v>0</x:v>
      </x:c>
      <x:c r="AY410" s="77" t="s">
        <x:v>1850</x:v>
      </x:c>
      <x:c r="AZ410" s="77" t="s">
        <x:v>2342</x:v>
      </x:c>
      <x:c r="BA410" s="22"/>
      <x:c r="BB410" s="77"/>
      <x:c r="BC410" s="77" t="s">
        <x:v>1128</x:v>
      </x:c>
      <x:c r="BD410" s="22">
        <x:f t="shared" si="13"/>
        <x:v>4</x:v>
      </x:c>
      <x:c r="BE410" s="77" t="s">
        <x:v>1854</x:v>
      </x:c>
      <x:c r="BF410" s="3"/>
      <x:c r="BG410" s="3"/>
      <x:c r="BH410" s="3"/>
      <x:c r="BI410" s="3"/>
      <x:c r="BJ410" s="3"/>
      <x:c r="BK410" s="3"/>
      <x:c r="BL410" s="3"/>
    </x:row>
    <x:row r="411" spans="1:64" hidden="1" customHeight="1">
      <x:c r="A411" s="101"/>
      <x:c r="B411" s="112"/>
      <x:c r="C411" s="107" t="s">
        <x:v>1519</x:v>
      </x:c>
      <x:c r="D411" s="107" t="s">
        <x:v>1501</x:v>
      </x:c>
      <x:c r="E411" s="107" t="s">
        <x:v>1918</x:v>
      </x:c>
      <x:c r="F411" s="107" t="s">
        <x:v>1889</x:v>
      </x:c>
      <x:c r="G411" s="107" t="s">
        <x:v>1835</x:v>
      </x:c>
      <x:c r="H411" s="107" t="s">
        <x:v>1141</x:v>
      </x:c>
      <x:c r="I411" s="107" t="s">
        <x:v>925</x:v>
      </x:c>
      <x:c r="J411" s="107" t="s">
        <x:v>513</x:v>
      </x:c>
      <x:c r="K411" s="107" t="s">
        <x:v>155</x:v>
      </x:c>
      <x:c r="L411" s="101"/>
      <x:c r="M411" s="118" t="s">
        <x:v>2099</x:v>
      </x:c>
      <x:c r="N411" s="109" t="s">
        <x:v>2120</x:v>
      </x:c>
      <x:c r="O411" s="109" t="s">
        <x:v>2100</x:v>
      </x:c>
      <x:c r="P411" s="109" t="s">
        <x:v>1879</x:v>
      </x:c>
      <x:c r="Q411" s="109" t="s">
        <x:v>1906</x:v>
      </x:c>
      <x:c r="R411" s="109" t="s">
        <x:v>1179</x:v>
      </x:c>
      <x:c r="S411" s="109" t="s">
        <x:v>1869</x:v>
      </x:c>
      <x:c r="T411" s="109" t="s">
        <x:v>630</x:v>
      </x:c>
      <x:c r="U411" s="109" t="s">
        <x:v>94</x:v>
      </x:c>
      <x:c r="V411" s="109" t="s">
        <x:v>1232</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2345</x:v>
      </x:c>
      <x:c r="AW411" s="80"/>
      <x:c r="AX411" s="81">
        <x:f>$D$150</x:f>
        <x:v>0</x:v>
      </x:c>
      <x:c r="AY411" s="77" t="s">
        <x:v>1850</x:v>
      </x:c>
      <x:c r="AZ411" s="77" t="s">
        <x:v>2342</x:v>
      </x:c>
      <x:c r="BA411" s="22"/>
      <x:c r="BB411" s="77"/>
      <x:c r="BC411" s="77" t="s">
        <x:v>1128</x:v>
      </x:c>
      <x:c r="BD411" s="22">
        <x:f t="shared" si="13"/>
        <x:v>4</x:v>
      </x:c>
      <x:c r="BE411" s="77" t="s">
        <x:v>1854</x:v>
      </x:c>
      <x:c r="BF411" s="3"/>
      <x:c r="BG411" s="3"/>
      <x:c r="BH411" s="3"/>
      <x:c r="BI411" s="3"/>
      <x:c r="BJ411" s="3"/>
      <x:c r="BK411" s="3"/>
      <x:c r="BL411" s="3"/>
    </x:row>
    <x:row r="412" spans="1:64" hidden="1" customHeight="1">
      <x:c r="A412" s="101"/>
      <x:c r="B412" s="112"/>
      <x:c r="C412" s="107" t="s">
        <x:v>1523</x:v>
      </x:c>
      <x:c r="D412" s="107" t="s">
        <x:v>1508</x:v>
      </x:c>
      <x:c r="E412" s="107" t="s">
        <x:v>1918</x:v>
      </x:c>
      <x:c r="F412" s="107" t="s">
        <x:v>1889</x:v>
      </x:c>
      <x:c r="G412" s="107" t="s">
        <x:v>1835</x:v>
      </x:c>
      <x:c r="H412" s="107" t="s">
        <x:v>1945</x:v>
      </x:c>
      <x:c r="I412" s="107" t="s">
        <x:v>49</x:v>
      </x:c>
      <x:c r="J412" s="107" t="s">
        <x:v>2395</x:v>
      </x:c>
      <x:c r="K412" s="107" t="s">
        <x:v>1233</x:v>
      </x:c>
      <x:c r="L412" s="101"/>
      <x:c r="M412" s="121"/>
      <x:c r="N412" s="109" t="s">
        <x:v>2102</x:v>
      </x:c>
      <x:c r="O412" s="109" t="s">
        <x:v>1516</x:v>
      </x:c>
      <x:c r="P412" s="109" t="s">
        <x:v>1918</x:v>
      </x:c>
      <x:c r="Q412" s="109" t="s">
        <x:v>338</x:v>
      </x:c>
      <x:c r="R412" s="109" t="s">
        <x:v>1835</x:v>
      </x:c>
      <x:c r="S412" s="109" t="s">
        <x:v>1869</x:v>
      </x:c>
      <x:c r="T412" s="109" t="s">
        <x:v>1320</x:v>
      </x:c>
      <x:c r="U412" s="109" t="s">
        <x:v>876</x:v>
      </x:c>
      <x:c r="V412" s="109" t="s">
        <x:v>604</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2345</x:v>
      </x:c>
      <x:c r="AW412" s="80"/>
      <x:c r="AX412" s="81">
        <x:f>$D$156</x:f>
        <x:v>0</x:v>
      </x:c>
      <x:c r="AY412" s="77" t="s">
        <x:v>1850</x:v>
      </x:c>
      <x:c r="AZ412" s="77" t="s">
        <x:v>2342</x:v>
      </x:c>
      <x:c r="BA412" s="22"/>
      <x:c r="BB412" s="77"/>
      <x:c r="BC412" s="77" t="s">
        <x:v>1128</x:v>
      </x:c>
      <x:c r="BD412" s="22">
        <x:f t="shared" si="13"/>
        <x:v>4</x:v>
      </x:c>
      <x:c r="BE412" s="77" t="s">
        <x:v>1854</x:v>
      </x:c>
      <x:c r="BF412" s="64"/>
      <x:c r="BG412" s="64"/>
      <x:c r="BH412" s="64"/>
      <x:c r="BI412" s="64"/>
      <x:c r="BJ412" s="64"/>
      <x:c r="BK412" s="64"/>
      <x:c r="BL412" s="64"/>
    </x:row>
    <x:row r="413" spans="1:64" hidden="1" customHeight="1">
      <x:c r="A413" s="101"/>
      <x:c r="B413" s="112"/>
      <x:c r="C413" s="107" t="s">
        <x:v>2104</x:v>
      </x:c>
      <x:c r="D413" s="107" t="s">
        <x:v>2106</x:v>
      </x:c>
      <x:c r="E413" s="107" t="s">
        <x:v>1918</x:v>
      </x:c>
      <x:c r="F413" s="107" t="s">
        <x:v>1835</x:v>
      </x:c>
      <x:c r="G413" s="107" t="s">
        <x:v>1835</x:v>
      </x:c>
      <x:c r="H413" s="107" t="s">
        <x:v>1870</x:v>
      </x:c>
      <x:c r="I413" s="107" t="s">
        <x:v>528</x:v>
      </x:c>
      <x:c r="J413" s="107" t="s">
        <x:v>605</x:v>
      </x:c>
      <x:c r="K413" s="107" t="s">
        <x:v>319</x:v>
      </x:c>
      <x:c r="L413" s="101"/>
      <x:c r="M413" s="118" t="s">
        <x:v>2099</x:v>
      </x:c>
      <x:c r="N413" s="109" t="s">
        <x:v>2107</x:v>
      </x:c>
      <x:c r="O413" s="109" t="s">
        <x:v>1509</x:v>
      </x:c>
      <x:c r="P413" s="109" t="s">
        <x:v>1918</x:v>
      </x:c>
      <x:c r="Q413" s="109" t="s">
        <x:v>1400</x:v>
      </x:c>
      <x:c r="R413" s="109" t="s">
        <x:v>1835</x:v>
      </x:c>
      <x:c r="S413" s="109" t="s">
        <x:v>1945</x:v>
      </x:c>
      <x:c r="T413" s="109" t="s">
        <x:v>488</x:v>
      </x:c>
      <x:c r="U413" s="109" t="s">
        <x:v>474</x:v>
      </x:c>
      <x:c r="V413" s="109" t="s">
        <x:v>606</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2345</x:v>
      </x:c>
      <x:c r="AW413" s="80"/>
      <x:c r="AX413" s="81">
        <x:f>$D$162</x:f>
        <x:v>0</x:v>
      </x:c>
      <x:c r="AY413" s="77" t="s">
        <x:v>1850</x:v>
      </x:c>
      <x:c r="AZ413" s="77" t="s">
        <x:v>2342</x:v>
      </x:c>
      <x:c r="BA413" s="22"/>
      <x:c r="BB413" s="77"/>
      <x:c r="BC413" s="77" t="s">
        <x:v>1128</x:v>
      </x:c>
      <x:c r="BD413" s="22">
        <x:f t="shared" si="13"/>
        <x:v>4</x:v>
      </x:c>
      <x:c r="BE413" s="77" t="s">
        <x:v>1854</x:v>
      </x:c>
      <x:c r="BF413" s="64"/>
      <x:c r="BG413" s="64"/>
      <x:c r="BH413" s="64"/>
      <x:c r="BI413" s="64"/>
      <x:c r="BJ413" s="64"/>
      <x:c r="BK413" s="64"/>
      <x:c r="BL413" s="64"/>
    </x:row>
    <x:row r="414" spans="1:64" hidden="1" customHeight="1">
      <x:c r="A414" s="101"/>
      <x:c r="B414" s="103" t="s">
        <x:v>1497</x:v>
      </x:c>
      <x:c r="C414" s="107" t="s">
        <x:v>2135</x:v>
      </x:c>
      <x:c r="D414" s="107" t="s">
        <x:v>1510</x:v>
      </x:c>
      <x:c r="E414" s="107" t="s">
        <x:v>1918</x:v>
      </x:c>
      <x:c r="F414" s="107" t="s">
        <x:v>1889</x:v>
      </x:c>
      <x:c r="G414" s="107" t="s">
        <x:v>1835</x:v>
      </x:c>
      <x:c r="H414" s="107" t="s">
        <x:v>1195</x:v>
      </x:c>
      <x:c r="I414" s="107" t="s">
        <x:v>1347</x:v>
      </x:c>
      <x:c r="J414" s="107" t="s">
        <x:v>433</x:v>
      </x:c>
      <x:c r="K414" s="107" t="s">
        <x:v>932</x:v>
      </x:c>
      <x:c r="L414" s="101"/>
      <x:c r="M414" s="118" t="s">
        <x:v>2131</x:v>
      </x:c>
      <x:c r="N414" s="109" t="s">
        <x:v>1635</x:v>
      </x:c>
      <x:c r="O414" s="109" t="s">
        <x:v>2139</x:v>
      </x:c>
      <x:c r="P414" s="109" t="s">
        <x:v>1879</x:v>
      </x:c>
      <x:c r="Q414" s="109" t="s">
        <x:v>1175</x:v>
      </x:c>
      <x:c r="R414" s="109" t="s">
        <x:v>1024</x:v>
      </x:c>
      <x:c r="S414" s="109" t="s">
        <x:v>2136</x:v>
      </x:c>
      <x:c r="T414" s="109" t="s">
        <x:v>539</x:v>
      </x:c>
      <x:c r="U414" s="109" t="s">
        <x:v>1244</x:v>
      </x:c>
      <x:c r="V414" s="109" t="s">
        <x:v>491</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2345</x:v>
      </x:c>
      <x:c r="AW414" s="80"/>
      <x:c r="AX414" s="81">
        <x:f>$D$168</x:f>
        <x:v>0</x:v>
      </x:c>
      <x:c r="AY414" s="77" t="s">
        <x:v>1850</x:v>
      </x:c>
      <x:c r="AZ414" s="77" t="s">
        <x:v>2342</x:v>
      </x:c>
      <x:c r="BA414" s="22"/>
      <x:c r="BB414" s="77"/>
      <x:c r="BC414" s="77" t="s">
        <x:v>1128</x:v>
      </x:c>
      <x:c r="BD414" s="22">
        <x:f t="shared" si="13"/>
        <x:v>4</x:v>
      </x:c>
      <x:c r="BE414" s="77" t="s">
        <x:v>1854</x:v>
      </x:c>
      <x:c r="BF414" s="64"/>
      <x:c r="BG414" s="64"/>
      <x:c r="BH414" s="64"/>
      <x:c r="BI414" s="64"/>
      <x:c r="BJ414" s="64"/>
      <x:c r="BK414" s="64"/>
      <x:c r="BL414" s="64"/>
    </x:row>
    <x:row r="415" spans="1:64" hidden="1" customHeight="1">
      <x:c r="A415" s="101"/>
      <x:c r="B415" s="103" t="s">
        <x:v>2126</x:v>
      </x:c>
      <x:c r="C415" s="107" t="s">
        <x:v>2133</x:v>
      </x:c>
      <x:c r="D415" s="107" t="s">
        <x:v>1933</x:v>
      </x:c>
      <x:c r="E415" s="107" t="s">
        <x:v>1879</x:v>
      </x:c>
      <x:c r="F415" s="107" t="s">
        <x:v>1889</x:v>
      </x:c>
      <x:c r="G415" s="107" t="s">
        <x:v>1048</x:v>
      </x:c>
      <x:c r="H415" s="107" t="s">
        <x:v>1896</x:v>
      </x:c>
      <x:c r="I415" s="107" t="s">
        <x:v>30</x:v>
      </x:c>
      <x:c r="J415" s="107" t="s">
        <x:v>261</x:v>
      </x:c>
      <x:c r="K415" s="107" t="s">
        <x:v>1238</x:v>
      </x:c>
      <x:c r="L415" s="107"/>
      <x:c r="M415" s="121"/>
      <x:c r="N415" s="109" t="s">
        <x:v>2140</x:v>
      </x:c>
      <x:c r="O415" s="109" t="s">
        <x:v>1517</x:v>
      </x:c>
      <x:c r="P415" s="109" t="s">
        <x:v>1879</x:v>
      </x:c>
      <x:c r="Q415" s="109" t="s">
        <x:v>1906</x:v>
      </x:c>
      <x:c r="R415" s="109" t="s">
        <x:v>1061</x:v>
      </x:c>
      <x:c r="S415" s="109" t="s">
        <x:v>1546</x:v>
      </x:c>
      <x:c r="T415" s="109" t="s">
        <x:v>914</x:v>
      </x:c>
      <x:c r="U415" s="109" t="s">
        <x:v>551</x:v>
      </x:c>
      <x:c r="V415" s="109" t="s">
        <x:v>550</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2345</x:v>
      </x:c>
      <x:c r="AW415" s="80"/>
      <x:c r="AX415" s="81">
        <x:f>$D$174</x:f>
        <x:v>0</x:v>
      </x:c>
      <x:c r="AY415" s="77" t="s">
        <x:v>1850</x:v>
      </x:c>
      <x:c r="AZ415" s="77" t="s">
        <x:v>2342</x:v>
      </x:c>
      <x:c r="BA415" s="22"/>
      <x:c r="BB415" s="77"/>
      <x:c r="BC415" s="77" t="s">
        <x:v>1128</x:v>
      </x:c>
      <x:c r="BD415" s="22">
        <x:f t="shared" si="13"/>
        <x:v>4</x:v>
      </x:c>
      <x:c r="BE415" s="77" t="s">
        <x:v>1854</x:v>
      </x:c>
      <x:c r="BF415" s="64"/>
      <x:c r="BG415" s="64"/>
      <x:c r="BH415" s="64"/>
      <x:c r="BI415" s="64"/>
      <x:c r="BJ415" s="64"/>
      <x:c r="BK415" s="64"/>
      <x:c r="BL415" s="64"/>
    </x:row>
    <x:row r="416" spans="1:64" hidden="1" customHeight="1">
      <x:c r="A416" s="101"/>
      <x:c r="B416" s="112"/>
      <x:c r="C416" s="107" t="s">
        <x:v>1552</x:v>
      </x:c>
      <x:c r="D416" s="107" t="s">
        <x:v>1636</x:v>
      </x:c>
      <x:c r="E416" s="107" t="s">
        <x:v>1879</x:v>
      </x:c>
      <x:c r="F416" s="107" t="s">
        <x:v>1835</x:v>
      </x:c>
      <x:c r="G416" s="107" t="s">
        <x:v>1087</x:v>
      </x:c>
      <x:c r="H416" s="107" t="s">
        <x:v>1896</x:v>
      </x:c>
      <x:c r="I416" s="107" t="s">
        <x:v>667</x:v>
      </x:c>
      <x:c r="J416" s="107" t="s">
        <x:v>811</x:v>
      </x:c>
      <x:c r="K416" s="107" t="s">
        <x:v>552</x:v>
      </x:c>
      <x:c r="L416" s="107"/>
      <x:c r="M416" s="121"/>
      <x:c r="N416" s="109" t="s">
        <x:v>2137</x:v>
      </x:c>
      <x:c r="O416" s="109" t="s">
        <x:v>1532</x:v>
      </x:c>
      <x:c r="P416" s="109" t="s">
        <x:v>1879</x:v>
      </x:c>
      <x:c r="Q416" s="109" t="s">
        <x:v>553</x:v>
      </x:c>
      <x:c r="R416" s="109" t="s">
        <x:v>1087</x:v>
      </x:c>
      <x:c r="S416" s="109" t="s">
        <x:v>2149</x:v>
      </x:c>
      <x:c r="T416" s="109" t="s">
        <x:v>93</x:v>
      </x:c>
      <x:c r="U416" s="109" t="s">
        <x:v>1243</x:v>
      </x:c>
      <x:c r="V416" s="109" t="s">
        <x:v>555</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2345</x:v>
      </x:c>
      <x:c r="AW416" s="80"/>
      <x:c r="AX416" s="81">
        <x:f>$D$180</x:f>
        <x:v>0</x:v>
      </x:c>
      <x:c r="AY416" s="77" t="s">
        <x:v>1850</x:v>
      </x:c>
      <x:c r="AZ416" s="77" t="s">
        <x:v>2342</x:v>
      </x:c>
      <x:c r="BA416" s="22"/>
      <x:c r="BB416" s="77"/>
      <x:c r="BC416" s="77" t="s">
        <x:v>1128</x:v>
      </x:c>
      <x:c r="BD416" s="22">
        <x:f t="shared" si="13"/>
        <x:v>4</x:v>
      </x:c>
      <x:c r="BE416" s="77" t="s">
        <x:v>1854</x:v>
      </x:c>
      <x:c r="BF416" s="11"/>
      <x:c r="BG416" s="64"/>
      <x:c r="BH416" s="64"/>
      <x:c r="BI416" s="64"/>
      <x:c r="BJ416" s="64"/>
      <x:c r="BK416" s="64"/>
      <x:c r="BL416" s="64"/>
    </x:row>
    <x:row r="417" spans="1:64" hidden="1" customHeight="1">
      <x:c r="A417" s="101"/>
      <x:c r="B417" s="112"/>
      <x:c r="C417" s="107" t="s">
        <x:v>1556</x:v>
      </x:c>
      <x:c r="D417" s="107" t="s">
        <x:v>2147</x:v>
      </x:c>
      <x:c r="E417" s="107" t="s">
        <x:v>1879</x:v>
      </x:c>
      <x:c r="F417" s="107" t="s">
        <x:v>1889</x:v>
      </x:c>
      <x:c r="G417" s="107" t="s">
        <x:v>1074</x:v>
      </x:c>
      <x:c r="H417" s="107" t="s">
        <x:v>1911</x:v>
      </x:c>
      <x:c r="I417" s="107" t="s">
        <x:v>634</x:v>
      </x:c>
      <x:c r="J417" s="107" t="s">
        <x:v>1412</x:v>
      </x:c>
      <x:c r="K417" s="107" t="s">
        <x:v>244</x:v>
      </x:c>
      <x:c r="L417" s="107"/>
      <x:c r="M417" s="121"/>
      <x:c r="N417" s="109" t="s">
        <x:v>2141</x:v>
      </x:c>
      <x:c r="O417" s="109" t="s">
        <x:v>1543</x:v>
      </x:c>
      <x:c r="P417" s="109" t="s">
        <x:v>1879</x:v>
      </x:c>
      <x:c r="Q417" s="109" t="s">
        <x:v>1175</x:v>
      </x:c>
      <x:c r="R417" s="109" t="s">
        <x:v>975</x:v>
      </x:c>
      <x:c r="S417" s="109" t="s">
        <x:v>1545</x:v>
      </x:c>
      <x:c r="T417" s="109" t="s">
        <x:v>933</x:v>
      </x:c>
      <x:c r="U417" s="109" t="s">
        <x:v>1425</x:v>
      </x:c>
      <x:c r="V417" s="109" t="s">
        <x:v>331</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2345</x:v>
      </x:c>
      <x:c r="AW417" s="80"/>
      <x:c r="AX417" s="81">
        <x:f>$D$186</x:f>
        <x:v>0</x:v>
      </x:c>
      <x:c r="AY417" s="77" t="s">
        <x:v>1850</x:v>
      </x:c>
      <x:c r="AZ417" s="77" t="s">
        <x:v>2342</x:v>
      </x:c>
      <x:c r="BA417" s="22"/>
      <x:c r="BB417" s="77"/>
      <x:c r="BC417" s="77" t="s">
        <x:v>1128</x:v>
      </x:c>
      <x:c r="BD417" s="22">
        <x:f t="shared" si="13"/>
        <x:v>4</x:v>
      </x:c>
      <x:c r="BE417" s="77" t="s">
        <x:v>1854</x:v>
      </x:c>
      <x:c r="BF417" s="11"/>
      <x:c r="BG417" s="64"/>
      <x:c r="BH417" s="64"/>
      <x:c r="BI417" s="64"/>
      <x:c r="BJ417" s="64"/>
      <x:c r="BK417" s="64"/>
      <x:c r="BL417" s="64"/>
    </x:row>
    <x:row r="418" spans="1:64" hidden="1" customHeight="1">
      <x:c r="A418" s="101"/>
      <x:c r="B418" s="112"/>
      <x:c r="C418" s="107" t="s">
        <x:v>2144</x:v>
      </x:c>
      <x:c r="D418" s="107" t="s">
        <x:v>1558</x:v>
      </x:c>
      <x:c r="E418" s="107" t="s">
        <x:v>1879</x:v>
      </x:c>
      <x:c r="F418" s="107" t="s">
        <x:v>1175</x:v>
      </x:c>
      <x:c r="G418" s="107" t="s">
        <x:v>1215</x:v>
      </x:c>
      <x:c r="H418" s="107" t="s">
        <x:v>1911</x:v>
      </x:c>
      <x:c r="I418" s="107" t="s">
        <x:v>608</x:v>
      </x:c>
      <x:c r="J418" s="107" t="s">
        <x:v>554</x:v>
      </x:c>
      <x:c r="K418" s="107" t="s">
        <x:v>791</x:v>
      </x:c>
      <x:c r="L418" s="107"/>
      <x:c r="M418" s="121"/>
      <x:c r="N418" s="109" t="s">
        <x:v>2142</x:v>
      </x:c>
      <x:c r="O418" s="109" t="s">
        <x:v>1535</x:v>
      </x:c>
      <x:c r="P418" s="109" t="s">
        <x:v>1879</x:v>
      </x:c>
      <x:c r="Q418" s="109" t="s">
        <x:v>250</x:v>
      </x:c>
      <x:c r="R418" s="109" t="s">
        <x:v>1190</x:v>
      </x:c>
      <x:c r="S418" s="109" t="s">
        <x:v>2138</x:v>
      </x:c>
      <x:c r="T418" s="109" t="s">
        <x:v>545</x:v>
      </x:c>
      <x:c r="U418" s="109" t="s">
        <x:v>795</x:v>
      </x:c>
      <x:c r="V418" s="109" t="s">
        <x:v>864</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2345</x:v>
      </x:c>
      <x:c r="AW418" s="80"/>
      <x:c r="AX418" s="81">
        <x:f>$D$192</x:f>
        <x:v>0</x:v>
      </x:c>
      <x:c r="AY418" s="77" t="s">
        <x:v>1850</x:v>
      </x:c>
      <x:c r="AZ418" s="77" t="s">
        <x:v>2342</x:v>
      </x:c>
      <x:c r="BA418" s="22"/>
      <x:c r="BB418" s="77"/>
      <x:c r="BC418" s="77" t="s">
        <x:v>1128</x:v>
      </x:c>
      <x:c r="BD418" s="22">
        <x:f t="shared" si="13"/>
        <x:v>4</x:v>
      </x:c>
      <x:c r="BE418" s="77" t="s">
        <x:v>1854</x:v>
      </x:c>
      <x:c r="BF418" s="11"/>
      <x:c r="BG418" s="64"/>
      <x:c r="BH418" s="64"/>
      <x:c r="BI418" s="64"/>
      <x:c r="BJ418" s="64"/>
      <x:c r="BK418" s="64"/>
      <x:c r="BL418" s="64"/>
    </x:row>
    <x:row r="419" spans="1:64" hidden="1" customHeight="1">
      <x:c r="A419" s="101"/>
      <x:c r="B419" s="112"/>
      <x:c r="C419" s="107" t="s">
        <x:v>1537</x:v>
      </x:c>
      <x:c r="D419" s="107" t="s">
        <x:v>1530</x:v>
      </x:c>
      <x:c r="E419" s="107" t="s">
        <x:v>1879</x:v>
      </x:c>
      <x:c r="F419" s="107" t="s">
        <x:v>1547</x:v>
      </x:c>
      <x:c r="G419" s="107" t="s">
        <x:v>1078</x:v>
      </x:c>
      <x:c r="H419" s="107" t="s">
        <x:v>1876</x:v>
      </x:c>
      <x:c r="I419" s="107" t="s">
        <x:v>1622</x:v>
      </x:c>
      <x:c r="J419" s="107" t="s">
        <x:v>328</x:v>
      </x:c>
      <x:c r="K419" s="107" t="s">
        <x:v>866</x:v>
      </x:c>
      <x:c r="L419" s="107"/>
      <x:c r="M419" s="121"/>
      <x:c r="N419" s="109" t="s">
        <x:v>2127</x:v>
      </x:c>
      <x:c r="O419" s="109" t="s">
        <x:v>1637</x:v>
      </x:c>
      <x:c r="P419" s="109" t="s">
        <x:v>1879</x:v>
      </x:c>
      <x:c r="Q419" s="109" t="s">
        <x:v>1906</x:v>
      </x:c>
      <x:c r="R419" s="109" t="s">
        <x:v>985</x:v>
      </x:c>
      <x:c r="S419" s="109" t="s">
        <x:v>1548</x:v>
      </x:c>
      <x:c r="T419" s="109" t="s">
        <x:v>669</x:v>
      </x:c>
      <x:c r="U419" s="109" t="s">
        <x:v>325</x:v>
      </x:c>
      <x:c r="V419" s="109" t="s">
        <x:v>307</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2345</x:v>
      </x:c>
      <x:c r="AW419" s="80"/>
      <x:c r="AX419" s="81">
        <x:f>$D$198</x:f>
        <x:v>0</x:v>
      </x:c>
      <x:c r="AY419" s="77" t="s">
        <x:v>1850</x:v>
      </x:c>
      <x:c r="AZ419" s="77" t="s">
        <x:v>2342</x:v>
      </x:c>
      <x:c r="BA419" s="22"/>
      <x:c r="BB419" s="77"/>
      <x:c r="BC419" s="77" t="s">
        <x:v>1128</x:v>
      </x:c>
      <x:c r="BD419" s="22">
        <x:f t="shared" si="13"/>
        <x:v>4</x:v>
      </x:c>
      <x:c r="BE419" s="77" t="s">
        <x:v>1854</x:v>
      </x:c>
      <x:c r="BF419" s="11"/>
      <x:c r="BG419" s="64"/>
      <x:c r="BH419" s="64"/>
      <x:c r="BI419" s="64"/>
      <x:c r="BJ419" s="64"/>
      <x:c r="BK419" s="64"/>
      <x:c r="BL419" s="64"/>
    </x:row>
    <x:row r="420" spans="1:64" hidden="1" customHeight="1">
      <x:c r="A420" s="101"/>
      <x:c r="B420" s="112"/>
      <x:c r="C420" s="107" t="s">
        <x:v>2134</x:v>
      </x:c>
      <x:c r="D420" s="107" t="s">
        <x:v>1638</x:v>
      </x:c>
      <x:c r="E420" s="107" t="s">
        <x:v>1879</x:v>
      </x:c>
      <x:c r="F420" s="107" t="s">
        <x:v>1906</x:v>
      </x:c>
      <x:c r="G420" s="107" t="s">
        <x:v>1557</x:v>
      </x:c>
      <x:c r="H420" s="107" t="s">
        <x:v>1870</x:v>
      </x:c>
      <x:c r="I420" s="107" t="s">
        <x:v>641</x:v>
      </x:c>
      <x:c r="J420" s="107" t="s">
        <x:v>557</x:v>
      </x:c>
      <x:c r="K420" s="107" t="s">
        <x:v>241</x:v>
      </x:c>
      <x:c r="L420" s="107"/>
      <x:c r="M420" s="121"/>
      <x:c r="N420" s="109" t="s">
        <x:v>1544</x:v>
      </x:c>
      <x:c r="O420" s="109" t="s">
        <x:v>1542</x:v>
      </x:c>
      <x:c r="P420" s="109" t="s">
        <x:v>1918</x:v>
      </x:c>
      <x:c r="Q420" s="109" t="s">
        <x:v>1835</x:v>
      </x:c>
      <x:c r="R420" s="109" t="s">
        <x:v>1835</x:v>
      </x:c>
      <x:c r="S420" s="109" t="s">
        <x:v>2143</x:v>
      </x:c>
      <x:c r="T420" s="109" t="s">
        <x:v>429</x:v>
      </x:c>
      <x:c r="U420" s="109" t="s">
        <x:v>556</x:v>
      </x:c>
      <x:c r="V420" s="109" t="s">
        <x:v>245</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2345</x:v>
      </x:c>
      <x:c r="AW420" s="80"/>
      <x:c r="AX420" s="81">
        <x:f>$D$204</x:f>
        <x:v>0</x:v>
      </x:c>
      <x:c r="AY420" s="77" t="s">
        <x:v>1850</x:v>
      </x:c>
      <x:c r="AZ420" s="77" t="s">
        <x:v>2342</x:v>
      </x:c>
      <x:c r="BA420" s="22"/>
      <x:c r="BB420" s="77"/>
      <x:c r="BC420" s="77" t="s">
        <x:v>1128</x:v>
      </x:c>
      <x:c r="BD420" s="22">
        <x:f t="shared" si="13"/>
        <x:v>4</x:v>
      </x:c>
      <x:c r="BE420" s="77" t="s">
        <x:v>1854</x:v>
      </x:c>
      <x:c r="BF420" s="11"/>
      <x:c r="BG420" s="64"/>
      <x:c r="BH420" s="64"/>
      <x:c r="BI420" s="64"/>
      <x:c r="BJ420" s="64"/>
      <x:c r="BK420" s="64"/>
      <x:c r="BL420" s="64"/>
    </x:row>
    <x:row r="421" spans="1:64" hidden="1" customHeight="1">
      <x:c r="A421" s="101"/>
      <x:c r="B421" s="112"/>
      <x:c r="C421" s="107" t="s">
        <x:v>2125</x:v>
      </x:c>
      <x:c r="D421" s="107" t="s">
        <x:v>1549</x:v>
      </x:c>
      <x:c r="E421" s="107" t="s">
        <x:v>1918</x:v>
      </x:c>
      <x:c r="F421" s="107" t="s">
        <x:v>1889</x:v>
      </x:c>
      <x:c r="G421" s="107" t="s">
        <x:v>1835</x:v>
      </x:c>
      <x:c r="H421" s="107" t="s">
        <x:v>1835</x:v>
      </x:c>
      <x:c r="I421" s="107" t="s">
        <x:v>2</x:v>
      </x:c>
      <x:c r="J421" s="107" t="s">
        <x:v>1423</x:v>
      </x:c>
      <x:c r="K421" s="107" t="s">
        <x:v>131</x:v>
      </x:c>
      <x:c r="L421" s="107"/>
      <x:c r="M421" s="121"/>
      <x:c r="N421" s="109" t="s">
        <x:v>1538</x:v>
      </x:c>
      <x:c r="O421" s="109" t="s">
        <x:v>1553</x:v>
      </x:c>
      <x:c r="P421" s="109" t="s">
        <x:v>1918</x:v>
      </x:c>
      <x:c r="Q421" s="109" t="s">
        <x:v>1889</x:v>
      </x:c>
      <x:c r="R421" s="109" t="s">
        <x:v>1835</x:v>
      </x:c>
      <x:c r="S421" s="109" t="s">
        <x:v>1531</x:v>
      </x:c>
      <x:c r="T421" s="109" t="s">
        <x:v>75</x:v>
      </x:c>
      <x:c r="U421" s="109" t="s">
        <x:v>321</x:v>
      </x:c>
      <x:c r="V421" s="109" t="s">
        <x:v>699</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1861</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2145</x:v>
      </x:c>
      <x:c r="D422" s="107" t="s">
        <x:v>2122</x:v>
      </x:c>
      <x:c r="E422" s="107" t="s">
        <x:v>1918</x:v>
      </x:c>
      <x:c r="F422" s="107" t="s">
        <x:v>1889</x:v>
      </x:c>
      <x:c r="G422" s="107" t="s">
        <x:v>1835</x:v>
      </x:c>
      <x:c r="H422" s="107" t="s">
        <x:v>1835</x:v>
      </x:c>
      <x:c r="I422" s="107" t="s">
        <x:v>1421</x:v>
      </x:c>
      <x:c r="J422" s="107" t="s">
        <x:v>253</x:v>
      </x:c>
      <x:c r="K422" s="107" t="s">
        <x:v>249</x:v>
      </x:c>
      <x:c r="L422" s="107"/>
      <x:c r="M422" s="121"/>
      <x:c r="N422" s="109" t="s">
        <x:v>2132</x:v>
      </x:c>
      <x:c r="O422" s="109" t="s">
        <x:v>1536</x:v>
      </x:c>
      <x:c r="P422" s="109" t="s">
        <x:v>1918</x:v>
      </x:c>
      <x:c r="Q422" s="109" t="s">
        <x:v>1835</x:v>
      </x:c>
      <x:c r="R422" s="109" t="s">
        <x:v>1835</x:v>
      </x:c>
      <x:c r="S422" s="109" t="s">
        <x:v>2002</x:v>
      </x:c>
      <x:c r="T422" s="109" t="s">
        <x:v>5</x:v>
      </x:c>
      <x:c r="U422" s="109" t="s">
        <x:v>1279</x:v>
      </x:c>
      <x:c r="V422" s="109" t="s">
        <x:v>2398</x:v>
      </x:c>
      <x:c r="W422" s="109" t="s">
        <x:v>559</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1539</x:v>
      </x:c>
      <x:c r="D423" s="107" t="s">
        <x:v>2146</x:v>
      </x:c>
      <x:c r="E423" s="107" t="s">
        <x:v>1918</x:v>
      </x:c>
      <x:c r="F423" s="107" t="s">
        <x:v>1889</x:v>
      </x:c>
      <x:c r="G423" s="107" t="s">
        <x:v>1835</x:v>
      </x:c>
      <x:c r="H423" s="107" t="s">
        <x:v>1835</x:v>
      </x:c>
      <x:c r="I423" s="107" t="s">
        <x:v>1334</x:v>
      </x:c>
      <x:c r="J423" s="107" t="s">
        <x:v>504</x:v>
      </x:c>
      <x:c r="K423" s="107" t="s">
        <x:v>561</x:v>
      </x:c>
      <x:c r="L423" s="107"/>
      <x:c r="M423" s="121"/>
      <x:c r="N423" s="109" t="s">
        <x:v>2150</x:v>
      </x:c>
      <x:c r="O423" s="109" t="s">
        <x:v>2151</x:v>
      </x:c>
      <x:c r="P423" s="109" t="s">
        <x:v>1918</x:v>
      </x:c>
      <x:c r="Q423" s="109" t="s">
        <x:v>1889</x:v>
      </x:c>
      <x:c r="R423" s="109" t="s">
        <x:v>1835</x:v>
      </x:c>
      <x:c r="S423" s="109" t="s">
        <x:v>1527</x:v>
      </x:c>
      <x:c r="T423" s="109" t="s">
        <x:v>1348</x:v>
      </x:c>
      <x:c r="U423" s="109" t="s">
        <x:v>558</x:v>
      </x:c>
      <x:c r="V423" s="109" t="s">
        <x:v>237</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2148</x:v>
      </x:c>
      <x:c r="D424" s="107" t="s">
        <x:v>1540</x:v>
      </x:c>
      <x:c r="E424" s="107" t="s">
        <x:v>1918</x:v>
      </x:c>
      <x:c r="F424" s="107" t="s">
        <x:v>1889</x:v>
      </x:c>
      <x:c r="G424" s="107" t="s">
        <x:v>1835</x:v>
      </x:c>
      <x:c r="H424" s="107" t="s">
        <x:v>1015</x:v>
      </x:c>
      <x:c r="I424" s="107" t="s">
        <x:v>2401</x:v>
      </x:c>
      <x:c r="J424" s="107" t="s">
        <x:v>560</x:v>
      </x:c>
      <x:c r="K424" s="107" t="s">
        <x:v>493</x:v>
      </x:c>
      <x:c r="L424" s="107"/>
      <x:c r="M424" s="121"/>
      <x:c r="N424" s="109" t="s">
        <x:v>2130</x:v>
      </x:c>
      <x:c r="O424" s="109" t="s">
        <x:v>1554</x:v>
      </x:c>
      <x:c r="P424" s="109" t="s">
        <x:v>1918</x:v>
      </x:c>
      <x:c r="Q424" s="109" t="s">
        <x:v>1889</x:v>
      </x:c>
      <x:c r="R424" s="109" t="s">
        <x:v>1835</x:v>
      </x:c>
      <x:c r="S424" s="109" t="s">
        <x:v>2138</x:v>
      </x:c>
      <x:c r="T424" s="109" t="s">
        <x:v>944</x:v>
      </x:c>
      <x:c r="U424" s="109" t="s">
        <x:v>691</x:v>
      </x:c>
      <x:c r="V424" s="109" t="s">
        <x:v>706</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2129</x:v>
      </x:c>
      <x:c r="D425" s="107" t="s">
        <x:v>1550</x:v>
      </x:c>
      <x:c r="E425" s="107" t="s">
        <x:v>1918</x:v>
      </x:c>
      <x:c r="F425" s="107" t="s">
        <x:v>1889</x:v>
      </x:c>
      <x:c r="G425" s="107" t="s">
        <x:v>1835</x:v>
      </x:c>
      <x:c r="H425" s="107" t="s">
        <x:v>1015</x:v>
      </x:c>
      <x:c r="I425" s="107" t="s">
        <x:v>547</x:v>
      </x:c>
      <x:c r="J425" s="107" t="s">
        <x:v>1281</x:v>
      </x:c>
      <x:c r="K425" s="107" t="s">
        <x:v>460</x:v>
      </x:c>
      <x:c r="L425" s="107"/>
      <x:c r="M425" s="118" t="s">
        <x:v>2131</x:v>
      </x:c>
      <x:c r="N425" s="109" t="s">
        <x:v>2152</x:v>
      </x:c>
      <x:c r="O425" s="109" t="s">
        <x:v>2153</x:v>
      </x:c>
      <x:c r="P425" s="109" t="s">
        <x:v>1918</x:v>
      </x:c>
      <x:c r="Q425" s="109" t="s">
        <x:v>1889</x:v>
      </x:c>
      <x:c r="R425" s="109" t="s">
        <x:v>1835</x:v>
      </x:c>
      <x:c r="S425" s="109" t="s">
        <x:v>1551</x:v>
      </x:c>
      <x:c r="T425" s="109" t="s">
        <x:v>461</x:v>
      </x:c>
      <x:c r="U425" s="109" t="s">
        <x:v>562</x:v>
      </x:c>
      <x:c r="V425" s="109" t="s">
        <x:v>559</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2126</x:v>
      </x:c>
      <x:c r="C426" s="107" t="s">
        <x:v>1534</x:v>
      </x:c>
      <x:c r="D426" s="107" t="s">
        <x:v>1555</x:v>
      </x:c>
      <x:c r="E426" s="107" t="s">
        <x:v>1918</x:v>
      </x:c>
      <x:c r="F426" s="107" t="s">
        <x:v>1889</x:v>
      </x:c>
      <x:c r="G426" s="107" t="s">
        <x:v>1835</x:v>
      </x:c>
      <x:c r="H426" s="107" t="s">
        <x:v>1869</x:v>
      </x:c>
      <x:c r="I426" s="107" t="s">
        <x:v>326</x:v>
      </x:c>
      <x:c r="J426" s="107" t="s">
        <x:v>238</x:v>
      </x:c>
      <x:c r="K426" s="107" t="s">
        <x:v>871</x:v>
      </x:c>
      <x:c r="L426" s="107"/>
      <x:c r="M426" s="118" t="s">
        <x:v>1639</x:v>
      </x:c>
      <x:c r="N426" s="109" t="s">
        <x:v>2123</x:v>
      </x:c>
      <x:c r="O426" s="109" t="s">
        <x:v>1528</x:v>
      </x:c>
      <x:c r="P426" s="109" t="s">
        <x:v>1879</x:v>
      </x:c>
      <x:c r="Q426" s="109" t="s">
        <x:v>1641</x:v>
      </x:c>
      <x:c r="R426" s="109" t="s">
        <x:v>2015</x:v>
      </x:c>
      <x:c r="S426" s="109" t="s">
        <x:v>1275</x:v>
      </x:c>
      <x:c r="T426" s="109" t="s">
        <x:v>1394</x:v>
      </x:c>
      <x:c r="U426" s="109" t="s">
        <x:v>563</x:v>
      </x:c>
      <x:c r="V426" s="109" t="s">
        <x:v>564</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2124</x:v>
      </x:c>
      <x:c r="C427" s="107" t="s">
        <x:v>2128</x:v>
      </x:c>
      <x:c r="D427" s="107" t="s">
        <x:v>2169</x:v>
      </x:c>
      <x:c r="E427" s="107" t="s">
        <x:v>1879</x:v>
      </x:c>
      <x:c r="F427" s="107" t="s">
        <x:v>1400</x:v>
      </x:c>
      <x:c r="G427" s="107" t="s">
        <x:v>1966</x:v>
      </x:c>
      <x:c r="H427" s="107" t="s">
        <x:v>1890</x:v>
      </x:c>
      <x:c r="I427" s="107" t="s">
        <x:v>1623</x:v>
      </x:c>
      <x:c r="J427" s="107" t="s">
        <x:v>704</x:v>
      </x:c>
      <x:c r="K427" s="107" t="s">
        <x:v>898</x:v>
      </x:c>
      <x:c r="L427" s="107"/>
      <x:c r="M427" s="101"/>
      <x:c r="N427" s="109" t="s">
        <x:v>2159</x:v>
      </x:c>
      <x:c r="O427" s="109" t="s">
        <x:v>1529</x:v>
      </x:c>
      <x:c r="P427" s="109" t="s">
        <x:v>1918</x:v>
      </x:c>
      <x:c r="Q427" s="109" t="s">
        <x:v>1835</x:v>
      </x:c>
      <x:c r="R427" s="109" t="s">
        <x:v>1835</x:v>
      </x:c>
      <x:c r="S427" s="109" t="s">
        <x:v>1640</x:v>
      </x:c>
      <x:c r="T427" s="109" t="s">
        <x:v>464</x:v>
      </x:c>
      <x:c r="U427" s="109" t="s">
        <x:v>1283</x:v>
      </x:c>
      <x:c r="V427" s="109" t="s">
        <x:v>565</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2177</x:v>
      </x:c>
      <x:c r="D428" s="107" t="s">
        <x:v>2155</x:v>
      </x:c>
      <x:c r="E428" s="107" t="s">
        <x:v>1879</x:v>
      </x:c>
      <x:c r="F428" s="107" t="s">
        <x:v>1284</x:v>
      </x:c>
      <x:c r="G428" s="107" t="s">
        <x:v>1218</x:v>
      </x:c>
      <x:c r="H428" s="107" t="s">
        <x:v>1187</x:v>
      </x:c>
      <x:c r="I428" s="107" t="s">
        <x:v>476</x:v>
      </x:c>
      <x:c r="J428" s="107" t="s">
        <x:v>247</x:v>
      </x:c>
      <x:c r="K428" s="107" t="s">
        <x:v>132</x:v>
      </x:c>
      <x:c r="L428" s="107"/>
      <x:c r="M428" s="118" t="s">
        <x:v>1639</x:v>
      </x:c>
      <x:c r="N428" s="109" t="s">
        <x:v>2165</x:v>
      </x:c>
      <x:c r="O428" s="109" t="s">
        <x:v>1541</x:v>
      </x:c>
      <x:c r="P428" s="109" t="s">
        <x:v>1879</x:v>
      </x:c>
      <x:c r="Q428" s="109" t="s">
        <x:v>1282</x:v>
      </x:c>
      <x:c r="R428" s="109" t="s">
        <x:v>1179</x:v>
      </x:c>
      <x:c r="S428" s="109" t="s">
        <x:v>239</x:v>
      </x:c>
      <x:c r="T428" s="109" t="s">
        <x:v>1342</x:v>
      </x:c>
      <x:c r="U428" s="109" t="s">
        <x:v>700</x:v>
      </x:c>
      <x:c r="V428" s="109" t="s">
        <x:v>705</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2167</x:v>
      </x:c>
      <x:c r="D429" s="107" t="s">
        <x:v>2178</x:v>
      </x:c>
      <x:c r="E429" s="107" t="s">
        <x:v>1879</x:v>
      </x:c>
      <x:c r="F429" s="107" t="s">
        <x:v>1209</x:v>
      </x:c>
      <x:c r="G429" s="107" t="s">
        <x:v>1215</x:v>
      </x:c>
      <x:c r="H429" s="107" t="s">
        <x:v>1911</x:v>
      </x:c>
      <x:c r="I429" s="107" t="s">
        <x:v>1350</x:v>
      </x:c>
      <x:c r="J429" s="107" t="s">
        <x:v>872</x:v>
      </x:c>
      <x:c r="K429" s="107" t="s">
        <x:v>1416</x:v>
      </x:c>
      <x:c r="L429" s="107"/>
      <x:c r="M429" s="108" t="s">
        <x:v>1533</x:v>
      </x:c>
      <x:c r="N429" s="109" t="s">
        <x:v>2168</x:v>
      </x:c>
      <x:c r="O429" s="109" t="s">
        <x:v>1573</x:v>
      </x:c>
      <x:c r="P429" s="109" t="s">
        <x:v>1879</x:v>
      </x:c>
      <x:c r="Q429" s="109" t="s">
        <x:v>1209</x:v>
      </x:c>
      <x:c r="R429" s="109" t="s">
        <x:v>1893</x:v>
      </x:c>
      <x:c r="S429" s="109" t="s">
        <x:v>1945</x:v>
      </x:c>
      <x:c r="T429" s="109" t="s">
        <x:v>2393</x:v>
      </x:c>
      <x:c r="U429" s="109" t="s">
        <x:v>873</x:v>
      </x:c>
      <x:c r="V429" s="109" t="s">
        <x:v>1424</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1580</x:v>
      </x:c>
      <x:c r="D430" s="107" t="s">
        <x:v>1567</x:v>
      </x:c>
      <x:c r="E430" s="107" t="s">
        <x:v>1879</x:v>
      </x:c>
      <x:c r="F430" s="107" t="s">
        <x:v>1889</x:v>
      </x:c>
      <x:c r="G430" s="107" t="s">
        <x:v>1563</x:v>
      </x:c>
      <x:c r="H430" s="107" t="s">
        <x:v>1945</x:v>
      </x:c>
      <x:c r="I430" s="107" t="s">
        <x:v>27</x:v>
      </x:c>
      <x:c r="J430" s="107" t="s">
        <x:v>567</x:v>
      </x:c>
      <x:c r="K430" s="107" t="s">
        <x:v>1413</x:v>
      </x:c>
      <x:c r="L430" s="107"/>
      <x:c r="M430" s="101"/>
      <x:c r="N430" s="109" t="s">
        <x:v>2158</x:v>
      </x:c>
      <x:c r="O430" s="109" t="s">
        <x:v>2163</x:v>
      </x:c>
      <x:c r="P430" s="109" t="s">
        <x:v>1879</x:v>
      </x:c>
      <x:c r="Q430" s="109" t="s">
        <x:v>1209</x:v>
      </x:c>
      <x:c r="R430" s="109" t="s">
        <x:v>1062</x:v>
      </x:c>
      <x:c r="S430" s="109" t="s">
        <x:v>1195</x:v>
      </x:c>
      <x:c r="T430" s="109" t="s">
        <x:v>611</x:v>
      </x:c>
      <x:c r="U430" s="109" t="s">
        <x:v>566</x:v>
      </x:c>
      <x:c r="V430" s="109" t="s">
        <x:v>133</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2166</x:v>
      </x:c>
      <x:c r="D431" s="107" t="s">
        <x:v>2170</x:v>
      </x:c>
      <x:c r="E431" s="107" t="s">
        <x:v>1879</x:v>
      </x:c>
      <x:c r="F431" s="107" t="s">
        <x:v>1175</x:v>
      </x:c>
      <x:c r="G431" s="107" t="s">
        <x:v>1975</x:v>
      </x:c>
      <x:c r="H431" s="107" t="s">
        <x:v>1886</x:v>
      </x:c>
      <x:c r="I431" s="107" t="s">
        <x:v>1383</x:v>
      </x:c>
      <x:c r="J431" s="107" t="s">
        <x:v>688</x:v>
      </x:c>
      <x:c r="K431" s="107" t="s">
        <x:v>1417</x:v>
      </x:c>
      <x:c r="L431" s="107"/>
      <x:c r="M431" s="101"/>
      <x:c r="N431" s="109" t="s">
        <x:v>2160</x:v>
      </x:c>
      <x:c r="O431" s="109" t="s">
        <x:v>1578</x:v>
      </x:c>
      <x:c r="P431" s="109" t="s">
        <x:v>1879</x:v>
      </x:c>
      <x:c r="Q431" s="109" t="s">
        <x:v>1209</x:v>
      </x:c>
      <x:c r="R431" s="109" t="s">
        <x:v>2015</x:v>
      </x:c>
      <x:c r="S431" s="109" t="s">
        <x:v>1886</x:v>
      </x:c>
      <x:c r="T431" s="109" t="s">
        <x:v>2394</x:v>
      </x:c>
      <x:c r="U431" s="109" t="s">
        <x:v>869</x:v>
      </x:c>
      <x:c r="V431" s="109" t="s">
        <x:v>248</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1559</x:v>
      </x:c>
      <x:c r="D432" s="107" t="s">
        <x:v>1561</x:v>
      </x:c>
      <x:c r="E432" s="107" t="s">
        <x:v>1879</x:v>
      </x:c>
      <x:c r="F432" s="107" t="s">
        <x:v>1175</x:v>
      </x:c>
      <x:c r="G432" s="107" t="s">
        <x:v>1084</x:v>
      </x:c>
      <x:c r="H432" s="107" t="s">
        <x:v>999</x:v>
      </x:c>
      <x:c r="I432" s="107" t="s">
        <x:v>1630</x:v>
      </x:c>
      <x:c r="J432" s="107" t="s">
        <x:v>1426</x:v>
      </x:c>
      <x:c r="K432" s="107" t="s">
        <x:v>1422</x:v>
      </x:c>
      <x:c r="L432" s="107"/>
      <x:c r="M432" s="101"/>
      <x:c r="N432" s="109" t="s">
        <x:v>2156</x:v>
      </x:c>
      <x:c r="O432" s="109" t="s">
        <x:v>1585</x:v>
      </x:c>
      <x:c r="P432" s="109" t="s">
        <x:v>1879</x:v>
      </x:c>
      <x:c r="Q432" s="109" t="s">
        <x:v>1209</x:v>
      </x:c>
      <x:c r="R432" s="109" t="s">
        <x:v>1214</x:v>
      </x:c>
      <x:c r="S432" s="109" t="s">
        <x:v>1206</x:v>
      </x:c>
      <x:c r="T432" s="109" t="s">
        <x:v>2412</x:v>
      </x:c>
      <x:c r="U432" s="109" t="s">
        <x:v>134</x:v>
      </x:c>
      <x:c r="V432" s="109" t="s">
        <x:v>135</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2171</x:v>
      </x:c>
      <x:c r="D433" s="107" t="s">
        <x:v>1564</x:v>
      </x:c>
      <x:c r="E433" s="107" t="s">
        <x:v>1918</x:v>
      </x:c>
      <x:c r="F433" s="107" t="s">
        <x:v>1889</x:v>
      </x:c>
      <x:c r="G433" s="107" t="s">
        <x:v>1835</x:v>
      </x:c>
      <x:c r="H433" s="107" t="s">
        <x:v>1835</x:v>
      </x:c>
      <x:c r="I433" s="107" t="s">
        <x:v>494</x:v>
      </x:c>
      <x:c r="J433" s="107" t="s">
        <x:v>692</x:v>
      </x:c>
      <x:c r="K433" s="107" t="s">
        <x:v>1414</x:v>
      </x:c>
      <x:c r="L433" s="107"/>
      <x:c r="M433" s="101"/>
      <x:c r="N433" s="109" t="s">
        <x:v>2172</x:v>
      </x:c>
      <x:c r="O433" s="109" t="s">
        <x:v>2179</x:v>
      </x:c>
      <x:c r="P433" s="109" t="s">
        <x:v>1879</x:v>
      </x:c>
      <x:c r="Q433" s="109" t="s">
        <x:v>1209</x:v>
      </x:c>
      <x:c r="R433" s="109" t="s">
        <x:v>1190</x:v>
      </x:c>
      <x:c r="S433" s="109" t="s">
        <x:v>1876</x:v>
      </x:c>
      <x:c r="T433" s="109" t="s">
        <x:v>192</x:v>
      </x:c>
      <x:c r="U433" s="109" t="s">
        <x:v>136</x:v>
      </x:c>
      <x:c r="V433" s="109" t="s">
        <x:v>1655</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2185</x:v>
      </x:c>
      <x:c r="D434" s="107" t="s">
        <x:v>2181</x:v>
      </x:c>
      <x:c r="E434" s="107" t="s">
        <x:v>1918</x:v>
      </x:c>
      <x:c r="F434" s="107" t="s">
        <x:v>1889</x:v>
      </x:c>
      <x:c r="G434" s="107" t="s">
        <x:v>1835</x:v>
      </x:c>
      <x:c r="H434" s="107" t="s">
        <x:v>1835</x:v>
      </x:c>
      <x:c r="I434" s="107" t="s">
        <x:v>316</x:v>
      </x:c>
      <x:c r="J434" s="107" t="s">
        <x:v>251</x:v>
      </x:c>
      <x:c r="K434" s="107" t="s">
        <x:v>1418</x:v>
      </x:c>
      <x:c r="L434" s="107"/>
      <x:c r="M434" s="108" t="s">
        <x:v>1533</x:v>
      </x:c>
      <x:c r="N434" s="109" t="s">
        <x:v>2173</x:v>
      </x:c>
      <x:c r="O434" s="109" t="s">
        <x:v>2157</x:v>
      </x:c>
      <x:c r="P434" s="109" t="s">
        <x:v>1879</x:v>
      </x:c>
      <x:c r="Q434" s="109" t="s">
        <x:v>1175</x:v>
      </x:c>
      <x:c r="R434" s="109" t="s">
        <x:v>1487</x:v>
      </x:c>
      <x:c r="S434" s="109" t="s">
        <x:v>1205</x:v>
      </x:c>
      <x:c r="T434" s="109" t="s">
        <x:v>99</x:v>
      </x:c>
      <x:c r="U434" s="109" t="s">
        <x:v>867</x:v>
      </x:c>
      <x:c r="V434" s="109" t="s">
        <x:v>1427</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2180</x:v>
      </x:c>
      <x:c r="D435" s="107" t="s">
        <x:v>2175</x:v>
      </x:c>
      <x:c r="E435" s="107" t="s">
        <x:v>1918</x:v>
      </x:c>
      <x:c r="F435" s="107" t="s">
        <x:v>1889</x:v>
      </x:c>
      <x:c r="G435" s="107" t="s">
        <x:v>1835</x:v>
      </x:c>
      <x:c r="H435" s="107" t="s">
        <x:v>1869</x:v>
      </x:c>
      <x:c r="I435" s="107" t="s">
        <x:v>329</x:v>
      </x:c>
      <x:c r="J435" s="107" t="s">
        <x:v>1654</x:v>
      </x:c>
      <x:c r="K435" s="107" t="s">
        <x:v>1653</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2176</x:v>
      </x:c>
      <x:c r="D436" s="107" t="s">
        <x:v>2162</x:v>
      </x:c>
      <x:c r="E436" s="107" t="s">
        <x:v>1918</x:v>
      </x:c>
      <x:c r="F436" s="107" t="s">
        <x:v>1889</x:v>
      </x:c>
      <x:c r="G436" s="107" t="s">
        <x:v>1835</x:v>
      </x:c>
      <x:c r="H436" s="107" t="s">
        <x:v>1195</x:v>
      </x:c>
      <x:c r="I436" s="107" t="s">
        <x:v>2391</x:v>
      </x:c>
      <x:c r="J436" s="107" t="s">
        <x:v>1657</x:v>
      </x:c>
      <x:c r="K436" s="107" t="s">
        <x:v>1658</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1574</x:v>
      </x:c>
      <x:c r="D437" s="107" t="s">
        <x:v>1577</x:v>
      </x:c>
      <x:c r="E437" s="107" t="s">
        <x:v>1918</x:v>
      </x:c>
      <x:c r="F437" s="107" t="s">
        <x:v>1889</x:v>
      </x:c>
      <x:c r="G437" s="107" t="s">
        <x:v>1835</x:v>
      </x:c>
      <x:c r="H437" s="107" t="s">
        <x:v>1187</x:v>
      </x:c>
      <x:c r="I437" s="107" t="s">
        <x:v>694</x:v>
      </x:c>
      <x:c r="J437" s="107" t="s">
        <x:v>1407</x:v>
      </x:c>
      <x:c r="K437" s="107" t="s">
        <x:v>496</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2124</x:v>
      </x:c>
      <x:c r="C438" s="107" t="s">
        <x:v>1590</x:v>
      </x:c>
      <x:c r="D438" s="107" t="s">
        <x:v>1575</x:v>
      </x:c>
      <x:c r="E438" s="107" t="s">
        <x:v>1918</x:v>
      </x:c>
      <x:c r="F438" s="107" t="s">
        <x:v>1889</x:v>
      </x:c>
      <x:c r="G438" s="107" t="s">
        <x:v>1835</x:v>
      </x:c>
      <x:c r="H438" s="107" t="s">
        <x:v>1205</x:v>
      </x:c>
      <x:c r="I438" s="107" t="s">
        <x:v>445</x:v>
      </x:c>
      <x:c r="J438" s="107" t="s">
        <x:v>254</x:v>
      </x:c>
      <x:c r="K438" s="107" t="s">
        <x:v>931</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2161</x:v>
      </x:c>
      <x:c r="C439" s="107" t="s">
        <x:v>1576</x:v>
      </x:c>
      <x:c r="D439" s="107" t="s">
        <x:v>1579</x:v>
      </x:c>
      <x:c r="E439" s="107" t="s">
        <x:v>1844</x:v>
      </x:c>
      <x:c r="F439" s="107" t="s">
        <x:v>1431</x:v>
      </x:c>
      <x:c r="G439" s="107" t="s">
        <x:v>1859</x:v>
      </x:c>
      <x:c r="H439" s="107" t="s">
        <x:v>1904</x:v>
      </x:c>
      <x:c r="I439" s="107" t="s">
        <x:v>68</x:v>
      </x:c>
      <x:c r="J439" s="107" t="s">
        <x:v>1656</x:v>
      </x:c>
      <x:c r="K439" s="107" t="s">
        <x:v>1285</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2183</x:v>
      </x:c>
      <x:c r="D440" s="107" t="s">
        <x:v>1565</x:v>
      </x:c>
      <x:c r="E440" s="107" t="s">
        <x:v>1879</x:v>
      </x:c>
      <x:c r="F440" s="107" t="s">
        <x:v>1170</x:v>
      </x:c>
      <x:c r="G440" s="107" t="s">
        <x:v>1894</x:v>
      </x:c>
      <x:c r="H440" s="107" t="s">
        <x:v>1890</x:v>
      </x:c>
      <x:c r="I440" s="107" t="s">
        <x:v>89</x:v>
      </x:c>
      <x:c r="J440" s="107" t="s">
        <x:v>139</x:v>
      </x:c>
      <x:c r="K440" s="107" t="s">
        <x:v>687</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2184</x:v>
      </x:c>
      <x:c r="D441" s="107" t="s">
        <x:v>1582</x:v>
      </x:c>
      <x:c r="E441" s="107" t="s">
        <x:v>1879</x:v>
      </x:c>
      <x:c r="F441" s="107" t="s">
        <x:v>1286</x:v>
      </x:c>
      <x:c r="G441" s="107" t="s">
        <x:v>1160</x:v>
      </x:c>
      <x:c r="H441" s="107" t="s">
        <x:v>1869</x:v>
      </x:c>
      <x:c r="I441" s="107" t="s">
        <x:v>20</x:v>
      </x:c>
      <x:c r="J441" s="107" t="s">
        <x:v>141</x:v>
      </x:c>
      <x:c r="K441" s="107" t="s">
        <x:v>675</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2164</x:v>
      </x:c>
      <x:c r="D442" s="107" t="s">
        <x:v>2174</x:v>
      </x:c>
      <x:c r="E442" s="107" t="s">
        <x:v>1879</x:v>
      </x:c>
      <x:c r="F442" s="107" t="s">
        <x:v>1170</x:v>
      </x:c>
      <x:c r="G442" s="107" t="s">
        <x:v>985</x:v>
      </x:c>
      <x:c r="H442" s="107" t="s">
        <x:v>1141</x:v>
      </x:c>
      <x:c r="I442" s="107" t="s">
        <x:v>1330</x:v>
      </x:c>
      <x:c r="J442" s="107" t="s">
        <x:v>676</x:v>
      </x:c>
      <x:c r="K442" s="107" t="s">
        <x:v>255</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2182</x:v>
      </x:c>
      <x:c r="D443" s="107" t="s">
        <x:v>1566</x:v>
      </x:c>
      <x:c r="E443" s="107" t="s">
        <x:v>1879</x:v>
      </x:c>
      <x:c r="F443" s="107" t="s">
        <x:v>1906</x:v>
      </x:c>
      <x:c r="G443" s="107" t="s">
        <x:v>1214</x:v>
      </x:c>
      <x:c r="H443" s="107" t="s">
        <x:v>1206</x:v>
      </x:c>
      <x:c r="I443" s="107" t="s">
        <x:v>670</x:v>
      </x:c>
      <x:c r="J443" s="107" t="s">
        <x:v>233</x:v>
      </x:c>
      <x:c r="K443" s="107" t="s">
        <x:v>1659</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2154</x:v>
      </x:c>
      <x:c r="D444" s="107" t="s">
        <x:v>2191</x:v>
      </x:c>
      <x:c r="E444" s="107" t="s">
        <x:v>1879</x:v>
      </x:c>
      <x:c r="F444" s="107" t="s">
        <x:v>1175</x:v>
      </x:c>
      <x:c r="G444" s="107" t="s">
        <x:v>1177</x:v>
      </x:c>
      <x:c r="H444" s="107" t="s">
        <x:v>2115</x:v>
      </x:c>
      <x:c r="I444" s="107" t="s">
        <x:v>548</x:v>
      </x:c>
      <x:c r="J444" s="107" t="s">
        <x:v>1660</x:v>
      </x:c>
      <x:c r="K444" s="107" t="s">
        <x:v>263</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2216</x:v>
      </x:c>
      <x:c r="D445" s="107" t="s">
        <x:v>1583</x:v>
      </x:c>
      <x:c r="E445" s="107" t="s">
        <x:v>1879</x:v>
      </x:c>
      <x:c r="F445" s="107" t="s">
        <x:v>1249</x:v>
      </x:c>
      <x:c r="G445" s="107" t="s">
        <x:v>1201</x:v>
      </x:c>
      <x:c r="H445" s="107" t="s">
        <x:v>2030</x:v>
      </x:c>
      <x:c r="I445" s="107" t="s">
        <x:v>26</x:v>
      </x:c>
      <x:c r="J445" s="107" t="s">
        <x:v>256</x:v>
      </x:c>
      <x:c r="K445" s="107" t="s">
        <x:v>330</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2209</x:v>
      </x:c>
      <x:c r="D446" s="107" t="s">
        <x:v>1571</x:v>
      </x:c>
      <x:c r="E446" s="107" t="s">
        <x:v>1918</x:v>
      </x:c>
      <x:c r="F446" s="107" t="s">
        <x:v>1889</x:v>
      </x:c>
      <x:c r="G446" s="107" t="s">
        <x:v>1835</x:v>
      </x:c>
      <x:c r="H446" s="107" t="s">
        <x:v>1835</x:v>
      </x:c>
      <x:c r="I446" s="107" t="s">
        <x:v>935</x:v>
      </x:c>
      <x:c r="J446" s="107" t="s">
        <x:v>698</x:v>
      </x:c>
      <x:c r="K446" s="107" t="s">
        <x:v>1419</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2210</x:v>
      </x:c>
      <x:c r="D447" s="107" t="s">
        <x:v>1584</x:v>
      </x:c>
      <x:c r="E447" s="107" t="s">
        <x:v>1918</x:v>
      </x:c>
      <x:c r="F447" s="107" t="s">
        <x:v>1889</x:v>
      </x:c>
      <x:c r="G447" s="107" t="s">
        <x:v>1835</x:v>
      </x:c>
      <x:c r="H447" s="107" t="s">
        <x:v>1835</x:v>
      </x:c>
      <x:c r="I447" s="107" t="s">
        <x:v>2402</x:v>
      </x:c>
      <x:c r="J447" s="107" t="s">
        <x:v>1661</x:v>
      </x:c>
      <x:c r="K447" s="107" t="s">
        <x:v>685</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2207</x:v>
      </x:c>
      <x:c r="D448" s="107" t="s">
        <x:v>1586</x:v>
      </x:c>
      <x:c r="E448" s="107" t="s">
        <x:v>1918</x:v>
      </x:c>
      <x:c r="F448" s="107" t="s">
        <x:v>1889</x:v>
      </x:c>
      <x:c r="G448" s="107" t="s">
        <x:v>1835</x:v>
      </x:c>
      <x:c r="H448" s="107" t="s">
        <x:v>1835</x:v>
      </x:c>
      <x:c r="I448" s="107" t="s">
        <x:v>865</x:v>
      </x:c>
      <x:c r="J448" s="107" t="s">
        <x:v>693</x:v>
      </x:c>
      <x:c r="K448" s="107" t="s">
        <x:v>702</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1560</x:v>
      </x:c>
      <x:c r="D449" s="107" t="s">
        <x:v>1562</x:v>
      </x:c>
      <x:c r="E449" s="107" t="s">
        <x:v>1918</x:v>
      </x:c>
      <x:c r="F449" s="107" t="s">
        <x:v>1889</x:v>
      </x:c>
      <x:c r="G449" s="107" t="s">
        <x:v>1835</x:v>
      </x:c>
      <x:c r="H449" s="107" t="s">
        <x:v>1835</x:v>
      </x:c>
      <x:c r="I449" s="107" t="s">
        <x:v>450</x:v>
      </x:c>
      <x:c r="J449" s="107" t="s">
        <x:v>169</x:v>
      </x:c>
      <x:c r="K449" s="107" t="s">
        <x:v>679</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2161</x:v>
      </x:c>
      <x:c r="C450" s="107" t="s">
        <x:v>2197</x:v>
      </x:c>
      <x:c r="D450" s="107" t="s">
        <x:v>1581</x:v>
      </x:c>
      <x:c r="E450" s="107" t="s">
        <x:v>1918</x:v>
      </x:c>
      <x:c r="F450" s="107" t="s">
        <x:v>1889</x:v>
      </x:c>
      <x:c r="G450" s="107" t="s">
        <x:v>1835</x:v>
      </x:c>
      <x:c r="H450" s="107" t="s">
        <x:v>1141</x:v>
      </x:c>
      <x:c r="I450" s="107" t="s">
        <x:v>452</x:v>
      </x:c>
      <x:c r="J450" s="107" t="s">
        <x:v>689</x:v>
      </x:c>
      <x:c r="K450" s="107" t="s">
        <x:v>874</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2190</x:v>
      </x:c>
      <x:c r="C451" s="107" t="s">
        <x:v>2205</x:v>
      </x:c>
      <x:c r="D451" s="107" t="s">
        <x:v>1587</x:v>
      </x:c>
      <x:c r="E451" s="107" t="s">
        <x:v>1879</x:v>
      </x:c>
      <x:c r="F451" s="107" t="s">
        <x:v>1889</x:v>
      </x:c>
      <x:c r="G451" s="107" t="s">
        <x:v>993</x:v>
      </x:c>
      <x:c r="H451" s="107" t="s">
        <x:v>1187</x:v>
      </x:c>
      <x:c r="I451" s="107" t="s">
        <x:v>455</x:v>
      </x:c>
      <x:c r="J451" s="107" t="s">
        <x:v>1420</x:v>
      </x:c>
      <x:c r="K451" s="107" t="s">
        <x:v>257</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2192</x:v>
      </x:c>
      <x:c r="D452" s="116" t="s">
        <x:v>2189</x:v>
      </x:c>
      <x:c r="E452" s="116" t="s">
        <x:v>1879</x:v>
      </x:c>
      <x:c r="F452" s="116" t="s">
        <x:v>1889</x:v>
      </x:c>
      <x:c r="G452" s="116" t="s">
        <x:v>1217</x:v>
      </x:c>
      <x:c r="H452" s="116" t="s">
        <x:v>1911</x:v>
      </x:c>
      <x:c r="I452" s="116" t="s">
        <x:v>938</x:v>
      </x:c>
      <x:c r="J452" s="116" t="s">
        <x:v>875</x:v>
      </x:c>
      <x:c r="K452" s="116" t="s">
        <x:v>2397</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2203</x:v>
      </x:c>
      <x:c r="D453" s="116" t="s">
        <x:v>1588</x:v>
      </x:c>
      <x:c r="E453" s="116" t="s">
        <x:v>1879</x:v>
      </x:c>
      <x:c r="F453" s="116" t="s">
        <x:v>1175</x:v>
      </x:c>
      <x:c r="G453" s="116" t="s">
        <x:v>1589</x:v>
      </x:c>
      <x:c r="H453" s="116" t="s">
        <x:v>1911</x:v>
      </x:c>
      <x:c r="I453" s="116" t="s">
        <x:v>651</x:v>
      </x:c>
      <x:c r="J453" s="116" t="s">
        <x:v>1405</x:v>
      </x:c>
      <x:c r="K453" s="116" t="s">
        <x:v>1662</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2213</x:v>
      </x:c>
      <x:c r="D454" s="116" t="s">
        <x:v>1568</x:v>
      </x:c>
      <x:c r="E454" s="116" t="s">
        <x:v>1879</x:v>
      </x:c>
      <x:c r="F454" s="116" t="s">
        <x:v>1835</x:v>
      </x:c>
      <x:c r="G454" s="116" t="s">
        <x:v>1139</x:v>
      </x:c>
      <x:c r="H454" s="116" t="s">
        <x:v>1945</x:v>
      </x:c>
      <x:c r="I454" s="116" t="s">
        <x:v>459</x:v>
      </x:c>
      <x:c r="J454" s="116" t="s">
        <x:v>173</x:v>
      </x:c>
      <x:c r="K454" s="116" t="s">
        <x:v>259</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2211</x:v>
      </x:c>
      <x:c r="D455" s="116" t="s">
        <x:v>2217</x:v>
      </x:c>
      <x:c r="E455" s="116" t="s">
        <x:v>1879</x:v>
      </x:c>
      <x:c r="F455" s="116" t="s">
        <x:v>1175</x:v>
      </x:c>
      <x:c r="G455" s="116" t="s">
        <x:v>1589</x:v>
      </x:c>
      <x:c r="H455" s="116" t="s">
        <x:v>1206</x:v>
      </x:c>
      <x:c r="I455" s="116" t="s">
        <x:v>22</x:v>
      </x:c>
      <x:c r="J455" s="116" t="s">
        <x:v>686</x:v>
      </x:c>
      <x:c r="K455" s="116" t="s">
        <x:v>1428</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2186</x:v>
      </x:c>
      <x:c r="D456" s="116" t="s">
        <x:v>2212</x:v>
      </x:c>
      <x:c r="E456" s="116" t="s">
        <x:v>1879</x:v>
      </x:c>
      <x:c r="F456" s="116" t="s">
        <x:v>1251</x:v>
      </x:c>
      <x:c r="G456" s="116" t="s">
        <x:v>1569</x:v>
      </x:c>
      <x:c r="H456" s="116" t="s">
        <x:v>1570</x:v>
      </x:c>
      <x:c r="I456" s="116" t="s">
        <x:v>63</x:v>
      </x:c>
      <x:c r="J456" s="116" t="s">
        <x:v>469</x:v>
      </x:c>
      <x:c r="K456" s="116" t="s">
        <x:v>695</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2198</x:v>
      </x:c>
      <x:c r="D457" s="116" t="s">
        <x:v>2193</x:v>
      </x:c>
      <x:c r="E457" s="116" t="s">
        <x:v>1918</x:v>
      </x:c>
      <x:c r="F457" s="116" t="s">
        <x:v>1889</x:v>
      </x:c>
      <x:c r="G457" s="116" t="s">
        <x:v>1835</x:v>
      </x:c>
      <x:c r="H457" s="116" t="s">
        <x:v>1835</x:v>
      </x:c>
      <x:c r="I457" s="116" t="s">
        <x:v>868</x:v>
      </x:c>
      <x:c r="J457" s="116" t="s">
        <x:v>1409</x:v>
      </x:c>
      <x:c r="K457" s="116" t="s">
        <x:v>2396</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2214</x:v>
      </x:c>
      <x:c r="D458" s="116" t="s">
        <x:v>2194</x:v>
      </x:c>
      <x:c r="E458" s="116" t="s">
        <x:v>1918</x:v>
      </x:c>
      <x:c r="F458" s="116" t="s">
        <x:v>1889</x:v>
      </x:c>
      <x:c r="G458" s="116" t="s">
        <x:v>1835</x:v>
      </x:c>
      <x:c r="H458" s="116" t="s">
        <x:v>1835</x:v>
      </x:c>
      <x:c r="I458" s="116" t="s">
        <x:v>2390</x:v>
      </x:c>
      <x:c r="J458" s="116" t="s">
        <x:v>505</x:v>
      </x:c>
      <x:c r="K458" s="116" t="s">
        <x:v>183</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2187</x:v>
      </x:c>
      <x:c r="D459" s="116" t="s">
        <x:v>2215</x:v>
      </x:c>
      <x:c r="E459" s="116" t="s">
        <x:v>1918</x:v>
      </x:c>
      <x:c r="F459" s="116" t="s">
        <x:v>1889</x:v>
      </x:c>
      <x:c r="G459" s="116" t="s">
        <x:v>1835</x:v>
      </x:c>
      <x:c r="H459" s="116" t="s">
        <x:v>1835</x:v>
      </x:c>
      <x:c r="I459" s="116" t="s">
        <x:v>35</x:v>
      </x:c>
      <x:c r="J459" s="116" t="s">
        <x:v>160</x:v>
      </x:c>
      <x:c r="K459" s="116" t="s">
        <x:v>260</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2195</x:v>
      </x:c>
      <x:c r="D460" s="116" t="s">
        <x:v>2206</x:v>
      </x:c>
      <x:c r="E460" s="116" t="s">
        <x:v>1918</x:v>
      </x:c>
      <x:c r="F460" s="116" t="s">
        <x:v>1175</x:v>
      </x:c>
      <x:c r="G460" s="116" t="s">
        <x:v>1835</x:v>
      </x:c>
      <x:c r="H460" s="116" t="s">
        <x:v>1187</x:v>
      </x:c>
      <x:c r="I460" s="116" t="s">
        <x:v>2399</x:v>
      </x:c>
      <x:c r="J460" s="116" t="s">
        <x:v>1663</x:v>
      </x:c>
      <x:c r="K460" s="116" t="s">
        <x:v>1664</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2196</x:v>
      </x:c>
      <x:c r="D461" s="116" t="s">
        <x:v>1572</x:v>
      </x:c>
      <x:c r="E461" s="116" t="s">
        <x:v>1918</x:v>
      </x:c>
      <x:c r="F461" s="116" t="s">
        <x:v>1889</x:v>
      </x:c>
      <x:c r="G461" s="116" t="s">
        <x:v>1835</x:v>
      </x:c>
      <x:c r="H461" s="116" t="s">
        <x:v>1141</x:v>
      </x:c>
      <x:c r="I461" s="116" t="s">
        <x:v>507</x:v>
      </x:c>
      <x:c r="J461" s="116" t="s">
        <x:v>878</x:v>
      </x:c>
      <x:c r="K461" s="116" t="s">
        <x:v>677</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2190</x:v>
      </x:c>
      <x:c r="C462" s="116" t="s">
        <x:v>2200</x:v>
      </x:c>
      <x:c r="D462" s="116" t="s">
        <x:v>1593</x:v>
      </x:c>
      <x:c r="E462" s="116" t="s">
        <x:v>1918</x:v>
      </x:c>
      <x:c r="F462" s="116" t="s">
        <x:v>1889</x:v>
      </x:c>
      <x:c r="G462" s="116" t="s">
        <x:v>1835</x:v>
      </x:c>
      <x:c r="H462" s="116" t="s">
        <x:v>1876</x:v>
      </x:c>
      <x:c r="I462" s="116" t="s">
        <x:v>870</x:v>
      </x:c>
      <x:c r="J462" s="116" t="s">
        <x:v>497</x:v>
      </x:c>
      <x:c r="K462" s="116" t="s">
        <x:v>861</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2199</x:v>
      </x:c>
      <x:c r="C463" s="116" t="s">
        <x:v>2202</x:v>
      </x:c>
      <x:c r="D463" s="116" t="s">
        <x:v>2188</x:v>
      </x:c>
      <x:c r="E463" s="116" t="s">
        <x:v>1879</x:v>
      </x:c>
      <x:c r="F463" s="116" t="s">
        <x:v>1835</x:v>
      </x:c>
      <x:c r="G463" s="116" t="s">
        <x:v>1893</x:v>
      </x:c>
      <x:c r="H463" s="116" t="s">
        <x:v>1869</x:v>
      </x:c>
      <x:c r="I463" s="116" t="s">
        <x:v>1445</x:v>
      </x:c>
      <x:c r="J463" s="116" t="s">
        <x:v>1404</x:v>
      </x:c>
      <x:c r="K463" s="116" t="s">
        <x:v>262</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2204</x:v>
      </x:c>
      <x:c r="D464" s="116" t="s">
        <x:v>1594</x:v>
      </x:c>
      <x:c r="E464" s="116" t="s">
        <x:v>1879</x:v>
      </x:c>
      <x:c r="F464" s="116" t="s">
        <x:v>1889</x:v>
      </x:c>
      <x:c r="G464" s="116" t="s">
        <x:v>1963</x:v>
      </x:c>
      <x:c r="H464" s="116" t="s">
        <x:v>1015</x:v>
      </x:c>
      <x:c r="I464" s="116" t="s">
        <x:v>1323</x:v>
      </x:c>
      <x:c r="J464" s="116" t="s">
        <x:v>234</x:v>
      </x:c>
      <x:c r="K464" s="116" t="s">
        <x:v>1665</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2201</x:v>
      </x:c>
      <x:c r="D465" s="116" t="s">
        <x:v>1597</x:v>
      </x:c>
      <x:c r="E465" s="116" t="s">
        <x:v>1879</x:v>
      </x:c>
      <x:c r="F465" s="116" t="s">
        <x:v>1889</x:v>
      </x:c>
      <x:c r="G465" s="116" t="s">
        <x:v>2070</x:v>
      </x:c>
      <x:c r="H465" s="116" t="s">
        <x:v>1015</x:v>
      </x:c>
      <x:c r="I465" s="116" t="s">
        <x:v>927</x:v>
      </x:c>
      <x:c r="J465" s="116" t="s">
        <x:v>877</x:v>
      </x:c>
      <x:c r="K465" s="116" t="s">
        <x:v>690</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2208</x:v>
      </x:c>
      <x:c r="D466" s="116" t="s">
        <x:v>2226</x:v>
      </x:c>
      <x:c r="E466" s="116" t="s">
        <x:v>1879</x:v>
      </x:c>
      <x:c r="F466" s="116" t="s">
        <x:v>1906</x:v>
      </x:c>
      <x:c r="G466" s="116" t="s">
        <x:v>2070</x:v>
      </x:c>
      <x:c r="H466" s="116" t="s">
        <x:v>1015</x:v>
      </x:c>
      <x:c r="I466" s="116" t="s">
        <x:v>650</x:v>
      </x:c>
      <x:c r="J466" s="116" t="s">
        <x:v>1406</x:v>
      </x:c>
      <x:c r="K466" s="116" t="s">
        <x:v>332</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1592</x:v>
      </x:c>
      <x:c r="D467" s="116" t="s">
        <x:v>2218</x:v>
      </x:c>
      <x:c r="E467" s="116" t="s">
        <x:v>1879</x:v>
      </x:c>
      <x:c r="F467" s="116" t="s">
        <x:v>1889</x:v>
      </x:c>
      <x:c r="G467" s="116" t="s">
        <x:v>1197</x:v>
      </x:c>
      <x:c r="H467" s="116" t="s">
        <x:v>1015</x:v>
      </x:c>
      <x:c r="I467" s="116" t="s">
        <x:v>540</x:v>
      </x:c>
      <x:c r="J467" s="116" t="s">
        <x:v>163</x:v>
      </x:c>
      <x:c r="K467" s="116" t="s">
        <x:v>683</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2231</x:v>
      </x:c>
      <x:c r="D468" s="116" t="s">
        <x:v>1598</x:v>
      </x:c>
      <x:c r="E468" s="116" t="s">
        <x:v>1879</x:v>
      </x:c>
      <x:c r="F468" s="116" t="s">
        <x:v>1889</x:v>
      </x:c>
      <x:c r="G468" s="116" t="s">
        <x:v>1963</x:v>
      </x:c>
      <x:c r="H468" s="116" t="s">
        <x:v>1015</x:v>
      </x:c>
      <x:c r="I468" s="116" t="s">
        <x:v>1629</x:v>
      </x:c>
      <x:c r="J468" s="116" t="s">
        <x:v>1415</x:v>
      </x:c>
      <x:c r="K468" s="116" t="s">
        <x:v>1411</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2219</x:v>
      </x:c>
      <x:c r="D469" s="116" t="s">
        <x:v>2233</x:v>
      </x:c>
      <x:c r="E469" s="116" t="s">
        <x:v>1879</x:v>
      </x:c>
      <x:c r="F469" s="116" t="s">
        <x:v>1175</x:v>
      </x:c>
      <x:c r="G469" s="116" t="s">
        <x:v>1082</x:v>
      </x:c>
      <x:c r="H469" s="116" t="s">
        <x:v>1205</x:v>
      </x:c>
      <x:c r="I469" s="116" t="s">
        <x:v>481</x:v>
      </x:c>
      <x:c r="J469" s="116" t="s">
        <x:v>1408</x:v>
      </x:c>
      <x:c r="K469" s="116" t="s">
        <x:v>1410</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2237</x:v>
      </x:c>
      <x:c r="D470" s="116" t="s">
        <x:v>2225</x:v>
      </x:c>
      <x:c r="E470" s="116" t="s">
        <x:v>1879</x:v>
      </x:c>
      <x:c r="F470" s="116" t="s">
        <x:v>1175</x:v>
      </x:c>
      <x:c r="G470" s="116" t="s">
        <x:v>1150</x:v>
      </x:c>
      <x:c r="H470" s="116" t="s">
        <x:v>1009</x:v>
      </x:c>
      <x:c r="I470" s="116" t="s">
        <x:v>1324</x:v>
      </x:c>
      <x:c r="J470" s="116" t="s">
        <x:v>1666</x:v>
      </x:c>
      <x:c r="K470" s="116" t="s">
        <x:v>678</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1591</x:v>
      </x:c>
      <x:c r="D471" s="116" t="s">
        <x:v>1595</x:v>
      </x:c>
      <x:c r="E471" s="116" t="s">
        <x:v>1918</x:v>
      </x:c>
      <x:c r="F471" s="116" t="s">
        <x:v>1889</x:v>
      </x:c>
      <x:c r="G471" s="116" t="s">
        <x:v>1835</x:v>
      </x:c>
      <x:c r="H471" s="116" t="s">
        <x:v>1835</x:v>
      </x:c>
      <x:c r="I471" s="116" t="s">
        <x:v>2435</x:v>
      </x:c>
      <x:c r="J471" s="116" t="s">
        <x:v>498</x:v>
      </x:c>
      <x:c r="K471" s="116" t="s">
        <x:v>2416</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1596</x:v>
      </x:c>
      <x:c r="D472" s="116" t="s">
        <x:v>2230</x:v>
      </x:c>
      <x:c r="E472" s="116" t="s">
        <x:v>1918</x:v>
      </x:c>
      <x:c r="F472" s="116" t="s">
        <x:v>1889</x:v>
      </x:c>
      <x:c r="G472" s="116" t="s">
        <x:v>1835</x:v>
      </x:c>
      <x:c r="H472" s="116" t="s">
        <x:v>1835</x:v>
      </x:c>
      <x:c r="I472" s="116" t="s">
        <x:v>1387</x:v>
      </x:c>
      <x:c r="J472" s="116" t="s">
        <x:v>1667</x:v>
      </x:c>
      <x:c r="K472" s="116" t="s">
        <x:v>2431</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2243</x:v>
      </x:c>
      <x:c r="D473" s="107" t="s">
        <x:v>2244</x:v>
      </x:c>
      <x:c r="E473" s="107" t="s">
        <x:v>1918</x:v>
      </x:c>
      <x:c r="F473" s="107" t="s">
        <x:v>1889</x:v>
      </x:c>
      <x:c r="G473" s="107" t="s">
        <x:v>1835</x:v>
      </x:c>
      <x:c r="H473" s="107" t="s">
        <x:v>1015</x:v>
      </x:c>
      <x:c r="I473" s="107" t="s">
        <x:v>64</x:v>
      </x:c>
      <x:c r="J473" s="107" t="s">
        <x:v>280</x:v>
      </x:c>
      <x:c r="K473" s="107" t="s">
        <x:v>508</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2199</x:v>
      </x:c>
      <x:c r="C474" s="107" t="s">
        <x:v>2234</x:v>
      </x:c>
      <x:c r="D474" s="107" t="s">
        <x:v>1459</x:v>
      </x:c>
      <x:c r="E474" s="107" t="s">
        <x:v>1918</x:v>
      </x:c>
      <x:c r="F474" s="107" t="s">
        <x:v>1889</x:v>
      </x:c>
      <x:c r="G474" s="107" t="s">
        <x:v>1835</x:v>
      </x:c>
      <x:c r="H474" s="107" t="s">
        <x:v>1141</x:v>
      </x:c>
      <x:c r="I474" s="107" t="s">
        <x:v>309</x:v>
      </x:c>
      <x:c r="J474" s="107" t="s">
        <x:v>1274</x:v>
      </x:c>
      <x:c r="K474" s="107" t="s">
        <x:v>268</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1734</x:v>
      </x:c>
      <x:c r="C475" s="107" t="s">
        <x:v>2220</x:v>
      </x:c>
      <x:c r="D475" s="107" t="s">
        <x:v>1463</x:v>
      </x:c>
      <x:c r="E475" s="107" t="s">
        <x:v>1844</x:v>
      </x:c>
      <x:c r="F475" s="107" t="s">
        <x:v>1906</x:v>
      </x:c>
      <x:c r="G475" s="107" t="s">
        <x:v>985</x:v>
      </x:c>
      <x:c r="H475" s="107" t="s">
        <x:v>1205</x:v>
      </x:c>
      <x:c r="I475" s="107" t="s">
        <x:v>652</x:v>
      </x:c>
      <x:c r="J475" s="107" t="s">
        <x:v>2400</x:v>
      </x:c>
      <x:c r="K475" s="107" t="s">
        <x:v>904</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2241</x:v>
      </x:c>
      <x:c r="D476" s="107" t="s">
        <x:v>2249</x:v>
      </x:c>
      <x:c r="E476" s="107" t="s">
        <x:v>1879</x:v>
      </x:c>
      <x:c r="F476" s="107" t="s">
        <x:v>1175</x:v>
      </x:c>
      <x:c r="G476" s="107" t="s">
        <x:v>1091</x:v>
      </x:c>
      <x:c r="H476" s="107" t="s">
        <x:v>1911</x:v>
      </x:c>
      <x:c r="I476" s="107" t="s">
        <x:v>1390</x:v>
      </x:c>
      <x:c r="J476" s="107" t="s">
        <x:v>2424</x:v>
      </x:c>
      <x:c r="K476" s="107" t="s">
        <x:v>1643</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2238</x:v>
      </x:c>
      <x:c r="D477" s="107" t="s">
        <x:v>2222</x:v>
      </x:c>
      <x:c r="E477" s="107" t="s">
        <x:v>1879</x:v>
      </x:c>
      <x:c r="F477" s="107" t="s">
        <x:v>1723</x:v>
      </x:c>
      <x:c r="G477" s="107" t="s">
        <x:v>1449</x:v>
      </x:c>
      <x:c r="H477" s="107" t="s">
        <x:v>1141</x:v>
      </x:c>
      <x:c r="I477" s="107" t="s">
        <x:v>424</x:v>
      </x:c>
      <x:c r="J477" s="107" t="s">
        <x:v>159</x:v>
      </x:c>
      <x:c r="K477" s="107" t="s">
        <x:v>1642</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2227</x:v>
      </x:c>
      <x:c r="D478" s="107" t="s">
        <x:v>1458</x:v>
      </x:c>
      <x:c r="E478" s="107" t="s">
        <x:v>1879</x:v>
      </x:c>
      <x:c r="F478" s="107" t="s">
        <x:v>334</x:v>
      </x:c>
      <x:c r="G478" s="107" t="s">
        <x:v>1064</x:v>
      </x:c>
      <x:c r="H478" s="107" t="s">
        <x:v>1195</x:v>
      </x:c>
      <x:c r="I478" s="107" t="s">
        <x:v>646</x:v>
      </x:c>
      <x:c r="J478" s="107" t="s">
        <x:v>2403</x:v>
      </x:c>
      <x:c r="K478" s="107" t="s">
        <x:v>478</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2242</x:v>
      </x:c>
      <x:c r="D479" s="107" t="s">
        <x:v>2221</x:v>
      </x:c>
      <x:c r="E479" s="107" t="s">
        <x:v>1879</x:v>
      </x:c>
      <x:c r="F479" s="107" t="s">
        <x:v>1287</x:v>
      </x:c>
      <x:c r="G479" s="107" t="s">
        <x:v>1477</x:v>
      </x:c>
      <x:c r="H479" s="107" t="s">
        <x:v>1206</x:v>
      </x:c>
      <x:c r="I479" s="107" t="s">
        <x:v>1624</x:v>
      </x:c>
      <x:c r="J479" s="107" t="s">
        <x:v>279</x:v>
      </x:c>
      <x:c r="K479" s="107" t="s">
        <x:v>523</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1453</x:v>
      </x:c>
      <x:c r="D480" s="107" t="s">
        <x:v>1448</x:v>
      </x:c>
      <x:c r="E480" s="107" t="s">
        <x:v>1879</x:v>
      </x:c>
      <x:c r="F480" s="107" t="s">
        <x:v>1261</x:v>
      </x:c>
      <x:c r="G480" s="107" t="s">
        <x:v>1835</x:v>
      </x:c>
      <x:c r="H480" s="107" t="s">
        <x:v>1205</x:v>
      </x:c>
      <x:c r="I480" s="107" t="s">
        <x:v>69</x:v>
      </x:c>
      <x:c r="J480" s="107" t="s">
        <x:v>164</x:v>
      </x:c>
      <x:c r="K480" s="107" t="s">
        <x:v>180</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2228</x:v>
      </x:c>
      <x:c r="D481" s="107" t="s">
        <x:v>2235</x:v>
      </x:c>
      <x:c r="E481" s="107" t="s">
        <x:v>1879</x:v>
      </x:c>
      <x:c r="F481" s="107" t="s">
        <x:v>1465</x:v>
      </x:c>
      <x:c r="G481" s="107" t="s">
        <x:v>1197</x:v>
      </x:c>
      <x:c r="H481" s="107" t="s">
        <x:v>1456</x:v>
      </x:c>
      <x:c r="I481" s="107" t="s">
        <x:v>671</x:v>
      </x:c>
      <x:c r="J481" s="107" t="s">
        <x:v>266</x:v>
      </x:c>
      <x:c r="K481" s="107" t="s">
        <x:v>181</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2223</x:v>
      </x:c>
      <x:c r="D482" s="107" t="s">
        <x:v>1450</x:v>
      </x:c>
      <x:c r="E482" s="107" t="s">
        <x:v>1879</x:v>
      </x:c>
      <x:c r="F482" s="107" t="s">
        <x:v>1175</x:v>
      </x:c>
      <x:c r="G482" s="107" t="s">
        <x:v>976</x:v>
      </x:c>
      <x:c r="H482" s="107" t="s">
        <x:v>1455</x:v>
      </x:c>
      <x:c r="I482" s="107" t="s">
        <x:v>54</x:v>
      </x:c>
      <x:c r="J482" s="107" t="s">
        <x:v>1644</x:v>
      </x:c>
      <x:c r="K482" s="107" t="s">
        <x:v>1644</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1865</x:v>
      </x:c>
      <x:c r="D483" s="107" t="s">
        <x:v>1460</x:v>
      </x:c>
      <x:c r="E483" s="107" t="s">
        <x:v>1918</x:v>
      </x:c>
      <x:c r="F483" s="107" t="s">
        <x:v>1889</x:v>
      </x:c>
      <x:c r="G483" s="107" t="s">
        <x:v>1835</x:v>
      </x:c>
      <x:c r="H483" s="107" t="s">
        <x:v>1835</x:v>
      </x:c>
      <x:c r="I483" s="107" t="s">
        <x:v>1441</x:v>
      </x:c>
      <x:c r="J483" s="107" t="s">
        <x:v>696</x:v>
      </x:c>
      <x:c r="K483" s="107" t="s">
        <x:v>162</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2239</x:v>
      </x:c>
      <x:c r="D484" s="107" t="s">
        <x:v>1451</x:v>
      </x:c>
      <x:c r="E484" s="107" t="s">
        <x:v>1918</x:v>
      </x:c>
      <x:c r="F484" s="107" t="s">
        <x:v>1889</x:v>
      </x:c>
      <x:c r="G484" s="107" t="s">
        <x:v>1835</x:v>
      </x:c>
      <x:c r="H484" s="107" t="s">
        <x:v>1835</x:v>
      </x:c>
      <x:c r="I484" s="107" t="s">
        <x:v>880</x:v>
      </x:c>
      <x:c r="J484" s="107" t="s">
        <x:v>170</x:v>
      </x:c>
      <x:c r="K484" s="107" t="s">
        <x:v>697</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2229</x:v>
      </x:c>
      <x:c r="D485" s="107" t="s">
        <x:v>1479</x:v>
      </x:c>
      <x:c r="E485" s="107" t="s">
        <x:v>1918</x:v>
      </x:c>
      <x:c r="F485" s="107" t="s">
        <x:v>1889</x:v>
      </x:c>
      <x:c r="G485" s="107" t="s">
        <x:v>1835</x:v>
      </x:c>
      <x:c r="H485" s="107" t="s">
        <x:v>1835</x:v>
      </x:c>
      <x:c r="I485" s="107" t="s">
        <x:v>680</x:v>
      </x:c>
      <x:c r="J485" s="107" t="s">
        <x:v>165</x:v>
      </x:c>
      <x:c r="K485" s="107" t="s">
        <x:v>1645</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1734</x:v>
      </x:c>
      <x:c r="C486" s="107" t="s">
        <x:v>2236</x:v>
      </x:c>
      <x:c r="D486" s="107" t="s">
        <x:v>1471</x:v>
      </x:c>
      <x:c r="E486" s="107" t="s">
        <x:v>1918</x:v>
      </x:c>
      <x:c r="F486" s="107" t="s">
        <x:v>1889</x:v>
      </x:c>
      <x:c r="G486" s="107" t="s">
        <x:v>1835</x:v>
      </x:c>
      <x:c r="H486" s="107" t="s">
        <x:v>1896</x:v>
      </x:c>
      <x:c r="I486" s="107" t="s">
        <x:v>1317</x:v>
      </x:c>
      <x:c r="J486" s="107" t="s">
        <x:v>2436</x:v>
      </x:c>
      <x:c r="K486" s="107" t="s">
        <x:v>177</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1961</x:v>
      </x:c>
      <x:c r="C487" s="107" t="s">
        <x:v>1466</x:v>
      </x:c>
      <x:c r="D487" s="107" t="s">
        <x:v>2232</x:v>
      </x:c>
      <x:c r="E487" s="107" t="s">
        <x:v>1879</x:v>
      </x:c>
      <x:c r="F487" s="107" t="s">
        <x:v>1209</x:v>
      </x:c>
      <x:c r="G487" s="107" t="s">
        <x:v>1043</x:v>
      </x:c>
      <x:c r="H487" s="107" t="s">
        <x:v>1015</x:v>
      </x:c>
      <x:c r="I487" s="107" t="s">
        <x:v>607</x:v>
      </x:c>
      <x:c r="J487" s="107" t="s">
        <x:v>17</x:v>
      </x:c>
      <x:c r="K487" s="107" t="s">
        <x:v>1646</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2224</x:v>
      </x:c>
      <x:c r="D488" s="107" t="s">
        <x:v>1461</x:v>
      </x:c>
      <x:c r="E488" s="107" t="s">
        <x:v>1879</x:v>
      </x:c>
      <x:c r="F488" s="107" t="s">
        <x:v>1906</x:v>
      </x:c>
      <x:c r="G488" s="107" t="s">
        <x:v>1019</x:v>
      </x:c>
      <x:c r="H488" s="107" t="s">
        <x:v>1886</x:v>
      </x:c>
      <x:c r="I488" s="107" t="s">
        <x:v>1353</x:v>
      </x:c>
      <x:c r="J488" s="107" t="s">
        <x:v>1276</x:v>
      </x:c>
      <x:c r="K488" s="107" t="s">
        <x:v>701</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2245</x:v>
      </x:c>
      <x:c r="D489" s="107" t="s">
        <x:v>2247</x:v>
      </x:c>
      <x:c r="E489" s="107" t="s">
        <x:v>1879</x:v>
      </x:c>
      <x:c r="F489" s="107" t="s">
        <x:v>1835</x:v>
      </x:c>
      <x:c r="G489" s="107" t="s">
        <x:v>1975</x:v>
      </x:c>
      <x:c r="H489" s="107" t="s">
        <x:v>1886</x:v>
      </x:c>
      <x:c r="I489" s="107" t="s">
        <x:v>193</x:v>
      </x:c>
      <x:c r="J489" s="107" t="s">
        <x:v>335</x:v>
      </x:c>
      <x:c r="K489" s="107" t="s">
        <x:v>16</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2248</x:v>
      </x:c>
      <x:c r="D490" s="107" t="s">
        <x:v>2240</x:v>
      </x:c>
      <x:c r="E490" s="107" t="s">
        <x:v>1918</x:v>
      </x:c>
      <x:c r="F490" s="107" t="s">
        <x:v>1889</x:v>
      </x:c>
      <x:c r="G490" s="107" t="s">
        <x:v>1835</x:v>
      </x:c>
      <x:c r="H490" s="107" t="s">
        <x:v>1835</x:v>
      </x:c>
      <x:c r="I490" s="107" t="s">
        <x:v>2357</x:v>
      </x:c>
      <x:c r="J490" s="107" t="s">
        <x:v>703</x:v>
      </x:c>
      <x:c r="K490" s="107" t="s">
        <x:v>161</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1452</x:v>
      </x:c>
      <x:c r="D491" s="107" t="s">
        <x:v>2246</x:v>
      </x:c>
      <x:c r="E491" s="107" t="s">
        <x:v>1918</x:v>
      </x:c>
      <x:c r="F491" s="107" t="s">
        <x:v>1889</x:v>
      </x:c>
      <x:c r="G491" s="107" t="s">
        <x:v>1835</x:v>
      </x:c>
      <x:c r="H491" s="107" t="s">
        <x:v>1835</x:v>
      </x:c>
      <x:c r="I491" s="107" t="s">
        <x:v>2404</x:v>
      </x:c>
      <x:c r="J491" s="107" t="s">
        <x:v>681</x:v>
      </x:c>
      <x:c r="K491" s="107" t="s">
        <x:v>682</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1961</x:v>
      </x:c>
      <x:c r="C492" s="107" t="s">
        <x:v>2272</x:v>
      </x:c>
      <x:c r="D492" s="107" t="s">
        <x:v>1462</x:v>
      </x:c>
      <x:c r="E492" s="107" t="s">
        <x:v>1918</x:v>
      </x:c>
      <x:c r="F492" s="107" t="s">
        <x:v>1889</x:v>
      </x:c>
      <x:c r="G492" s="107" t="s">
        <x:v>1835</x:v>
      </x:c>
      <x:c r="H492" s="107" t="s">
        <x:v>1869</x:v>
      </x:c>
      <x:c r="I492" s="107" t="s">
        <x:v>2430</x:v>
      </x:c>
      <x:c r="J492" s="107" t="s">
        <x:v>430</x:v>
      </x:c>
      <x:c r="K492" s="107" t="s">
        <x:v>2417</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1931</x:v>
      </x:c>
      <x:c r="C493" s="107" t="s">
        <x:v>2251</x:v>
      </x:c>
      <x:c r="D493" s="107" t="s">
        <x:v>2252</x:v>
      </x:c>
      <x:c r="E493" s="107" t="s">
        <x:v>1879</x:v>
      </x:c>
      <x:c r="F493" s="107" t="s">
        <x:v>1889</x:v>
      </x:c>
      <x:c r="G493" s="107" t="s">
        <x:v>1859</x:v>
      </x:c>
      <x:c r="H493" s="107" t="s">
        <x:v>1896</x:v>
      </x:c>
      <x:c r="I493" s="107" t="s">
        <x:v>940</x:v>
      </x:c>
      <x:c r="J493" s="107" t="s">
        <x:v>684</x:v>
      </x:c>
      <x:c r="K493" s="107" t="s">
        <x:v>2426</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2273</x:v>
      </x:c>
      <x:c r="D494" s="107" t="s">
        <x:v>1472</x:v>
      </x:c>
      <x:c r="E494" s="107" t="s">
        <x:v>1879</x:v>
      </x:c>
      <x:c r="F494" s="107" t="s">
        <x:v>1906</x:v>
      </x:c>
      <x:c r="G494" s="107" t="s">
        <x:v>988</x:v>
      </x:c>
      <x:c r="H494" s="107" t="s">
        <x:v>1187</x:v>
      </x:c>
      <x:c r="I494" s="107" t="s">
        <x:v>24</x:v>
      </x:c>
      <x:c r="J494" s="107" t="s">
        <x:v>1356</x:v>
      </x:c>
      <x:c r="K494" s="107" t="s">
        <x:v>166</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2253</x:v>
      </x:c>
      <x:c r="D495" s="107" t="s">
        <x:v>2266</x:v>
      </x:c>
      <x:c r="E495" s="107" t="s">
        <x:v>1879</x:v>
      </x:c>
      <x:c r="F495" s="107" t="s">
        <x:v>275</x:v>
      </x:c>
      <x:c r="G495" s="107" t="s">
        <x:v>1214</x:v>
      </x:c>
      <x:c r="H495" s="107" t="s">
        <x:v>1206</x:v>
      </x:c>
      <x:c r="I495" s="107" t="s">
        <x:v>1433</x:v>
      </x:c>
      <x:c r="J495" s="107" t="s">
        <x:v>724</x:v>
      </x:c>
      <x:c r="K495" s="107" t="s">
        <x:v>1647</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2274</x:v>
      </x:c>
      <x:c r="D496" s="107" t="s">
        <x:v>2269</x:v>
      </x:c>
      <x:c r="E496" s="107" t="s">
        <x:v>1918</x:v>
      </x:c>
      <x:c r="F496" s="107" t="s">
        <x:v>1889</x:v>
      </x:c>
      <x:c r="G496" s="107" t="s">
        <x:v>1835</x:v>
      </x:c>
      <x:c r="H496" s="107" t="s">
        <x:v>1835</x:v>
      </x:c>
      <x:c r="I496" s="107" t="s">
        <x:v>4</x:v>
      </x:c>
      <x:c r="J496" s="107" t="s">
        <x:v>2437</x:v>
      </x:c>
      <x:c r="K496" s="107" t="s">
        <x:v>723</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2275</x:v>
      </x:c>
      <x:c r="D497" s="107" t="s">
        <x:v>2276</x:v>
      </x:c>
      <x:c r="E497" s="107" t="s">
        <x:v>1918</x:v>
      </x:c>
      <x:c r="F497" s="107" t="s">
        <x:v>1889</x:v>
      </x:c>
      <x:c r="G497" s="107" t="s">
        <x:v>1835</x:v>
      </x:c>
      <x:c r="H497" s="107" t="s">
        <x:v>1835</x:v>
      </x:c>
      <x:c r="I497" s="107" t="s">
        <x:v>1325</x:v>
      </x:c>
      <x:c r="J497" s="107" t="s">
        <x:v>2432</x:v>
      </x:c>
      <x:c r="K497" s="107" t="s">
        <x:v>2433</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1931</x:v>
      </x:c>
      <x:c r="C498" s="107" t="s">
        <x:v>2250</x:v>
      </x:c>
      <x:c r="D498" s="107" t="s">
        <x:v>1478</x:v>
      </x:c>
      <x:c r="E498" s="107" t="s">
        <x:v>1918</x:v>
      </x:c>
      <x:c r="F498" s="107" t="s">
        <x:v>1889</x:v>
      </x:c>
      <x:c r="G498" s="107" t="s">
        <x:v>1835</x:v>
      </x:c>
      <x:c r="H498" s="107" t="s">
        <x:v>1187</x:v>
      </x:c>
      <x:c r="I498" s="107" t="s">
        <x:v>672</x:v>
      </x:c>
      <x:c r="J498" s="107" t="s">
        <x:v>2419</x:v>
      </x:c>
      <x:c r="K498" s="107" t="s">
        <x:v>1648</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1938</x:v>
      </x:c>
      <x:c r="C499" s="107" t="s">
        <x:v>2265</x:v>
      </x:c>
      <x:c r="D499" s="107" t="s">
        <x:v>1475</x:v>
      </x:c>
      <x:c r="E499" s="107" t="s">
        <x:v>1879</x:v>
      </x:c>
      <x:c r="F499" s="107" t="s">
        <x:v>1889</x:v>
      </x:c>
      <x:c r="G499" s="107" t="s">
        <x:v>1179</x:v>
      </x:c>
      <x:c r="H499" s="107" t="s">
        <x:v>1869</x:v>
      </x:c>
      <x:c r="I499" s="107" t="s">
        <x:v>662</x:v>
      </x:c>
      <x:c r="J499" s="107" t="s">
        <x:v>2413</x:v>
      </x:c>
      <x:c r="K499" s="107" t="s">
        <x:v>2418</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2258</x:v>
      </x:c>
      <x:c r="D500" s="107" t="s">
        <x:v>1474</x:v>
      </x:c>
      <x:c r="E500" s="107" t="s">
        <x:v>1879</x:v>
      </x:c>
      <x:c r="F500" s="107" t="s">
        <x:v>1889</x:v>
      </x:c>
      <x:c r="G500" s="107" t="s">
        <x:v>1481</x:v>
      </x:c>
      <x:c r="H500" s="107" t="s">
        <x:v>1911</x:v>
      </x:c>
      <x:c r="I500" s="107" t="s">
        <x:v>61</x:v>
      </x:c>
      <x:c r="J500" s="107" t="s">
        <x:v>1649</x:v>
      </x:c>
      <x:c r="K500" s="107" t="s">
        <x:v>1278</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2259</x:v>
      </x:c>
      <x:c r="D501" s="107" t="s">
        <x:v>1464</x:v>
      </x:c>
      <x:c r="E501" s="107" t="s">
        <x:v>1879</x:v>
      </x:c>
      <x:c r="F501" s="107" t="s">
        <x:v>1175</x:v>
      </x:c>
      <x:c r="G501" s="107" t="s">
        <x:v>1589</x:v>
      </x:c>
      <x:c r="H501" s="107" t="s">
        <x:v>1876</x:v>
      </x:c>
      <x:c r="I501" s="107" t="s">
        <x:v>1391</x:v>
      </x:c>
      <x:c r="J501" s="107" t="s">
        <x:v>2425</x:v>
      </x:c>
      <x:c r="K501" s="107" t="s">
        <x:v>278</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1467</x:v>
      </x:c>
      <x:c r="D502" s="107" t="s">
        <x:v>2271</x:v>
      </x:c>
      <x:c r="E502" s="107" t="s">
        <x:v>1918</x:v>
      </x:c>
      <x:c r="F502" s="107" t="s">
        <x:v>1889</x:v>
      </x:c>
      <x:c r="G502" s="107" t="s">
        <x:v>1835</x:v>
      </x:c>
      <x:c r="H502" s="107" t="s">
        <x:v>1835</x:v>
      </x:c>
      <x:c r="I502" s="107" t="s">
        <x:v>310</x:v>
      </x:c>
      <x:c r="J502" s="107" t="s">
        <x:v>1650</x:v>
      </x:c>
      <x:c r="K502" s="107" t="s">
        <x:v>2415</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1473</x:v>
      </x:c>
      <x:c r="D503" s="107" t="s">
        <x:v>1454</x:v>
      </x:c>
      <x:c r="E503" s="107" t="s">
        <x:v>1918</x:v>
      </x:c>
      <x:c r="F503" s="107" t="s">
        <x:v>1889</x:v>
      </x:c>
      <x:c r="G503" s="107" t="s">
        <x:v>1835</x:v>
      </x:c>
      <x:c r="H503" s="107" t="s">
        <x:v>1835</x:v>
      </x:c>
      <x:c r="I503" s="107" t="s">
        <x:v>2420</x:v>
      </x:c>
      <x:c r="J503" s="107" t="s">
        <x:v>184</x:v>
      </x:c>
      <x:c r="K503" s="107" t="s">
        <x:v>2409</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1938</x:v>
      </x:c>
      <x:c r="C504" s="107" t="s">
        <x:v>1457</x:v>
      </x:c>
      <x:c r="D504" s="107" t="s">
        <x:v>1468</x:v>
      </x:c>
      <x:c r="E504" s="107" t="s">
        <x:v>1918</x:v>
      </x:c>
      <x:c r="F504" s="107" t="s">
        <x:v>1889</x:v>
      </x:c>
      <x:c r="G504" s="107" t="s">
        <x:v>1835</x:v>
      </x:c>
      <x:c r="H504" s="107" t="s">
        <x:v>1911</x:v>
      </x:c>
      <x:c r="I504" s="107" t="s">
        <x:v>929</x:v>
      </x:c>
      <x:c r="J504" s="107" t="s">
        <x:v>312</x:v>
      </x:c>
      <x:c r="K504" s="107" t="s">
        <x:v>2427</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1941</x:v>
      </x:c>
      <x:c r="C505" s="107" t="s">
        <x:v>1476</x:v>
      </x:c>
      <x:c r="D505" s="107" t="s">
        <x:v>1469</x:v>
      </x:c>
      <x:c r="E505" s="107" t="s">
        <x:v>1879</x:v>
      </x:c>
      <x:c r="F505" s="107" t="s">
        <x:v>1906</x:v>
      </x:c>
      <x:c r="G505" s="107" t="s">
        <x:v>1470</x:v>
      </x:c>
      <x:c r="H505" s="107" t="s">
        <x:v>1141</x:v>
      </x:c>
      <x:c r="I505" s="107" t="s">
        <x:v>1380</x:v>
      </x:c>
      <x:c r="J505" s="107" t="s">
        <x:v>1651</x:v>
      </x:c>
      <x:c r="K505" s="107" t="s">
        <x:v>157</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2278</x:v>
      </x:c>
      <x:c r="D506" s="107" t="s">
        <x:v>1698</x:v>
      </x:c>
      <x:c r="E506" s="107" t="s">
        <x:v>1879</x:v>
      </x:c>
      <x:c r="F506" s="107" t="s">
        <x:v>2353</x:v>
      </x:c>
      <x:c r="G506" s="107" t="s">
        <x:v>1078</x:v>
      </x:c>
      <x:c r="H506" s="107" t="s">
        <x:v>1876</x:v>
      </x:c>
      <x:c r="I506" s="107" t="s">
        <x:v>423</x:v>
      </x:c>
      <x:c r="J506" s="107" t="s">
        <x:v>273</x:v>
      </x:c>
      <x:c r="K506" s="107" t="s">
        <x:v>728</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1721</x:v>
      </x:c>
      <x:c r="D507" s="107" t="s">
        <x:v>2254</x:v>
      </x:c>
      <x:c r="E507" s="107" t="s">
        <x:v>1879</x:v>
      </x:c>
      <x:c r="F507" s="107" t="s">
        <x:v>1175</x:v>
      </x:c>
      <x:c r="G507" s="107" t="s">
        <x:v>976</x:v>
      </x:c>
      <x:c r="H507" s="107" t="s">
        <x:v>1009</x:v>
      </x:c>
      <x:c r="I507" s="107" t="s">
        <x:v>1351</x:v>
      </x:c>
      <x:c r="J507" s="107" t="s">
        <x:v>731</x:v>
      </x:c>
      <x:c r="K507" s="107" t="s">
        <x:v>713</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2260</x:v>
      </x:c>
      <x:c r="D508" s="107" t="s">
        <x:v>1722</x:v>
      </x:c>
      <x:c r="E508" s="107" t="s">
        <x:v>1918</x:v>
      </x:c>
      <x:c r="F508" s="107" t="s">
        <x:v>1889</x:v>
      </x:c>
      <x:c r="G508" s="107" t="s">
        <x:v>1835</x:v>
      </x:c>
      <x:c r="H508" s="107" t="s">
        <x:v>1835</x:v>
      </x:c>
      <x:c r="I508" s="107" t="s">
        <x:v>1329</x:v>
      </x:c>
      <x:c r="J508" s="107" t="s">
        <x:v>336</x:v>
      </x:c>
      <x:c r="K508" s="107" t="s">
        <x:v>2428</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2268</x:v>
      </x:c>
      <x:c r="D509" s="107" t="s">
        <x:v>1709</x:v>
      </x:c>
      <x:c r="E509" s="107" t="s">
        <x:v>1918</x:v>
      </x:c>
      <x:c r="F509" s="107" t="s">
        <x:v>1889</x:v>
      </x:c>
      <x:c r="G509" s="107" t="s">
        <x:v>1835</x:v>
      </x:c>
      <x:c r="H509" s="107" t="s">
        <x:v>1015</x:v>
      </x:c>
      <x:c r="I509" s="107" t="s">
        <x:v>431</x:v>
      </x:c>
      <x:c r="J509" s="107" t="s">
        <x:v>707</x:v>
      </x:c>
      <x:c r="K509" s="107" t="s">
        <x:v>2422</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1941</x:v>
      </x:c>
      <x:c r="C510" s="107" t="s">
        <x:v>1712</x:v>
      </x:c>
      <x:c r="D510" s="107" t="s">
        <x:v>1699</x:v>
      </x:c>
      <x:c r="E510" s="107" t="s">
        <x:v>1918</x:v>
      </x:c>
      <x:c r="F510" s="107" t="s">
        <x:v>1835</x:v>
      </x:c>
      <x:c r="G510" s="107" t="s">
        <x:v>1835</x:v>
      </x:c>
      <x:c r="H510" s="107" t="s">
        <x:v>1141</x:v>
      </x:c>
      <x:c r="I510" s="107" t="s">
        <x:v>2358</x:v>
      </x:c>
      <x:c r="J510" s="107" t="s">
        <x:v>719</x:v>
      </x:c>
      <x:c r="K510" s="107" t="s">
        <x:v>714</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1990</x:v>
      </x:c>
      <x:c r="C511" s="107" t="s">
        <x:v>2279</x:v>
      </x:c>
      <x:c r="D511" s="107" t="s">
        <x:v>1719</x:v>
      </x:c>
      <x:c r="E511" s="107" t="s">
        <x:v>1879</x:v>
      </x:c>
      <x:c r="F511" s="107" t="s">
        <x:v>1175</x:v>
      </x:c>
      <x:c r="G511" s="107" t="s">
        <x:v>1171</x:v>
      </x:c>
      <x:c r="H511" s="107" t="s">
        <x:v>1015</x:v>
      </x:c>
      <x:c r="I511" s="107" t="s">
        <x:v>13</x:v>
      </x:c>
      <x:c r="J511" s="107" t="s">
        <x:v>2414</x:v>
      </x:c>
      <x:c r="K511" s="107" t="s">
        <x:v>167</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1707</x:v>
      </x:c>
      <x:c r="D512" s="107" t="s">
        <x:v>1700</x:v>
      </x:c>
      <x:c r="E512" s="107" t="s">
        <x:v>1879</x:v>
      </x:c>
      <x:c r="F512" s="107" t="s">
        <x:v>1170</x:v>
      </x:c>
      <x:c r="G512" s="107" t="s">
        <x:v>1480</x:v>
      </x:c>
      <x:c r="H512" s="107" t="s">
        <x:v>1141</x:v>
      </x:c>
      <x:c r="I512" s="107" t="s">
        <x:v>1625</x:v>
      </x:c>
      <x:c r="J512" s="107" t="s">
        <x:v>2354</x:v>
      </x:c>
      <x:c r="K512" s="107" t="s">
        <x:v>2407</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2277</x:v>
      </x:c>
      <x:c r="D513" s="107" t="s">
        <x:v>1701</x:v>
      </x:c>
      <x:c r="E513" s="107" t="s">
        <x:v>1879</x:v>
      </x:c>
      <x:c r="F513" s="107" t="s">
        <x:v>1431</x:v>
      </x:c>
      <x:c r="G513" s="107" t="s">
        <x:v>1062</x:v>
      </x:c>
      <x:c r="H513" s="107" t="s">
        <x:v>1195</x:v>
      </x:c>
      <x:c r="I513" s="107" t="s">
        <x:v>422</x:v>
      </x:c>
      <x:c r="J513" s="107" t="s">
        <x:v>711</x:v>
      </x:c>
      <x:c r="K513" s="107" t="s">
        <x:v>1652</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2267</x:v>
      </x:c>
      <x:c r="D514" s="107" t="s">
        <x:v>1710</x:v>
      </x:c>
      <x:c r="E514" s="107" t="s">
        <x:v>1918</x:v>
      </x:c>
      <x:c r="F514" s="107" t="s">
        <x:v>1889</x:v>
      </x:c>
      <x:c r="G514" s="107" t="s">
        <x:v>1835</x:v>
      </x:c>
      <x:c r="H514" s="107" t="s">
        <x:v>1835</x:v>
      </x:c>
      <x:c r="I514" s="107" t="s">
        <x:v>928</x:v>
      </x:c>
      <x:c r="J514" s="107" t="s">
        <x:v>1277</x:v>
      </x:c>
      <x:c r="K514" s="107" t="s">
        <x:v>2421</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2281</x:v>
      </x:c>
      <x:c r="D515" s="107" t="s">
        <x:v>2355</x:v>
      </x:c>
      <x:c r="E515" s="107" t="s">
        <x:v>1918</x:v>
      </x:c>
      <x:c r="F515" s="107" t="s">
        <x:v>1889</x:v>
      </x:c>
      <x:c r="G515" s="107" t="s">
        <x:v>1835</x:v>
      </x:c>
      <x:c r="H515" s="107" t="s">
        <x:v>1869</x:v>
      </x:c>
      <x:c r="I515" s="107" t="s">
        <x:v>637</x:v>
      </x:c>
      <x:c r="J515" s="107" t="s">
        <x:v>174</x:v>
      </x:c>
      <x:c r="K515" s="107" t="s">
        <x:v>171</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1990</x:v>
      </x:c>
      <x:c r="C516" s="107" t="s">
        <x:v>2261</x:v>
      </x:c>
      <x:c r="D516" s="107" t="s">
        <x:v>2263</x:v>
      </x:c>
      <x:c r="E516" s="107" t="s">
        <x:v>1918</x:v>
      </x:c>
      <x:c r="F516" s="107" t="s">
        <x:v>1889</x:v>
      </x:c>
      <x:c r="G516" s="107" t="s">
        <x:v>1835</x:v>
      </x:c>
      <x:c r="H516" s="107" t="s">
        <x:v>1141</x:v>
      </x:c>
      <x:c r="I516" s="107" t="s">
        <x:v>1385</x:v>
      </x:c>
      <x:c r="J516" s="107" t="s">
        <x:v>2423</x:v>
      </x:c>
      <x:c r="K516" s="107" t="s">
        <x:v>2429</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1972</x:v>
      </x:c>
      <x:c r="C517" s="109" t="s">
        <x:v>2255</x:v>
      </x:c>
      <x:c r="D517" s="109" t="s">
        <x:v>2262</x:v>
      </x:c>
      <x:c r="E517" s="109" t="s">
        <x:v>1879</x:v>
      </x:c>
      <x:c r="F517" s="109" t="s">
        <x:v>1906</x:v>
      </x:c>
      <x:c r="G517" s="109" t="s">
        <x:v>1893</x:v>
      </x:c>
      <x:c r="H517" s="109" t="s">
        <x:v>1869</x:v>
      </x:c>
      <x:c r="I517" s="109" t="s">
        <x:v>2389</x:v>
      </x:c>
      <x:c r="J517" s="109" t="s">
        <x:v>97</x:v>
      </x:c>
      <x:c r="K517" s="109" t="s">
        <x:v>2434</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2280</x:v>
      </x:c>
      <x:c r="D518" s="109" t="s">
        <x:v>1703</x:v>
      </x:c>
      <x:c r="E518" s="109" t="s">
        <x:v>1879</x:v>
      </x:c>
      <x:c r="F518" s="109" t="s">
        <x:v>1209</x:v>
      </x:c>
      <x:c r="G518" s="109" t="s">
        <x:v>1708</x:v>
      </x:c>
      <x:c r="H518" s="109" t="s">
        <x:v>1187</x:v>
      </x:c>
      <x:c r="I518" s="109" t="s">
        <x:v>58</x:v>
      </x:c>
      <x:c r="J518" s="109" t="s">
        <x:v>732</x:v>
      </x:c>
      <x:c r="K518" s="109" t="s">
        <x:v>156</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2264</x:v>
      </x:c>
      <x:c r="D519" s="109" t="s">
        <x:v>1717</x:v>
      </x:c>
      <x:c r="E519" s="109" t="s">
        <x:v>1879</x:v>
      </x:c>
      <x:c r="F519" s="109" t="s">
        <x:v>1906</x:v>
      </x:c>
      <x:c r="G519" s="109" t="s">
        <x:v>1024</x:v>
      </x:c>
      <x:c r="H519" s="109" t="s">
        <x:v>1945</x:v>
      </x:c>
      <x:c r="I519" s="109" t="s">
        <x:v>644</x:v>
      </x:c>
      <x:c r="J519" s="109" t="s">
        <x:v>337</x:v>
      </x:c>
      <x:c r="K519" s="109" t="s">
        <x:v>1367</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1720</x:v>
      </x:c>
      <x:c r="D520" s="116" t="s">
        <x:v>2257</x:v>
      </x:c>
      <x:c r="E520" s="109" t="s">
        <x:v>1918</x:v>
      </x:c>
      <x:c r="F520" s="116" t="s">
        <x:v>1889</x:v>
      </x:c>
      <x:c r="G520" s="116" t="s">
        <x:v>1835</x:v>
      </x:c>
      <x:c r="H520" s="116" t="s">
        <x:v>1835</x:v>
      </x:c>
      <x:c r="I520" s="116" t="s">
        <x:v>647</x:v>
      </x:c>
      <x:c r="J520" s="116" t="s">
        <x:v>456</x:v>
      </x:c>
      <x:c r="K520" s="116" t="s">
        <x:v>720</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2256</x:v>
      </x:c>
      <x:c r="D521" s="116" t="s">
        <x:v>2270</x:v>
      </x:c>
      <x:c r="E521" s="109" t="s">
        <x:v>1918</x:v>
      </x:c>
      <x:c r="F521" s="116" t="s">
        <x:v>1889</x:v>
      </x:c>
      <x:c r="G521" s="116" t="s">
        <x:v>1835</x:v>
      </x:c>
      <x:c r="H521" s="116" t="s">
        <x:v>1835</x:v>
      </x:c>
      <x:c r="I521" s="116" t="s">
        <x:v>458</x:v>
      </x:c>
      <x:c r="J521" s="116" t="s">
        <x:v>270</x:v>
      </x:c>
      <x:c r="K521" s="116" t="s">
        <x:v>182</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1972</x:v>
      </x:c>
      <x:c r="C522" s="116" t="s">
        <x:v>2310</x:v>
      </x:c>
      <x:c r="D522" s="116" t="s">
        <x:v>2299</x:v>
      </x:c>
      <x:c r="E522" s="109" t="s">
        <x:v>1918</x:v>
      </x:c>
      <x:c r="F522" s="116" t="s">
        <x:v>1889</x:v>
      </x:c>
      <x:c r="G522" s="116" t="s">
        <x:v>1835</x:v>
      </x:c>
      <x:c r="H522" s="116" t="s">
        <x:v>1187</x:v>
      </x:c>
      <x:c r="I522" s="116" t="s">
        <x:v>934</x:v>
      </x:c>
      <x:c r="J522" s="116" t="s">
        <x:v>721</x:v>
      </x:c>
      <x:c r="K522" s="116" t="s">
        <x:v>2408</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1967</x:v>
      </x:c>
      <x:c r="C523" s="109" t="s">
        <x:v>2288</x:v>
      </x:c>
      <x:c r="D523" s="109" t="s">
        <x:v>1704</x:v>
      </x:c>
      <x:c r="E523" s="109" t="s">
        <x:v>1844</x:v>
      </x:c>
      <x:c r="F523" s="109" t="s">
        <x:v>1835</x:v>
      </x:c>
      <x:c r="G523" s="109" t="s">
        <x:v>1894</x:v>
      </x:c>
      <x:c r="H523" s="109" t="s">
        <x:v>1835</x:v>
      </x:c>
      <x:c r="I523" s="109" t="s">
        <x:v>25</x:v>
      </x:c>
      <x:c r="J523" s="109" t="s">
        <x:v>98</x:v>
      </x:c>
      <x:c r="K523" s="109" t="s">
        <x:v>462</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2282</x:v>
      </x:c>
      <x:c r="D524" s="109" t="s">
        <x:v>2308</x:v>
      </x:c>
      <x:c r="E524" s="109" t="s">
        <x:v>1879</x:v>
      </x:c>
      <x:c r="F524" s="109" t="s">
        <x:v>1170</x:v>
      </x:c>
      <x:c r="G524" s="109" t="s">
        <x:v>1894</x:v>
      </x:c>
      <x:c r="H524" s="109" t="s">
        <x:v>1835</x:v>
      </x:c>
      <x:c r="I524" s="109" t="s">
        <x:v>55</x:v>
      </x:c>
      <x:c r="J524" s="109" t="s">
        <x:v>158</x:v>
      </x:c>
      <x:c r="K524" s="109" t="s">
        <x:v>320</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2304</x:v>
      </x:c>
      <x:c r="D525" s="109" t="s">
        <x:v>1706</x:v>
      </x:c>
      <x:c r="E525" s="109" t="s">
        <x:v>1879</x:v>
      </x:c>
      <x:c r="F525" s="109" t="s">
        <x:v>1085</x:v>
      </x:c>
      <x:c r="G525" s="109" t="s">
        <x:v>1894</x:v>
      </x:c>
      <x:c r="H525" s="109" t="s">
        <x:v>1835</x:v>
      </x:c>
      <x:c r="I525" s="109" t="s">
        <x:v>1627</x:v>
      </x:c>
      <x:c r="J525" s="109" t="s">
        <x:v>2359</x:v>
      </x:c>
      <x:c r="K525" s="109" t="s">
        <x:v>1364</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2309</x:v>
      </x:c>
      <x:c r="D526" s="109" t="s">
        <x:v>1713</x:v>
      </x:c>
      <x:c r="E526" s="109" t="s">
        <x:v>1879</x:v>
      </x:c>
      <x:c r="F526" s="109" t="s">
        <x:v>1889</x:v>
      </x:c>
      <x:c r="G526" s="109" t="s">
        <x:v>1894</x:v>
      </x:c>
      <x:c r="H526" s="109" t="s">
        <x:v>1835</x:v>
      </x:c>
      <x:c r="I526" s="109" t="s">
        <x:v>1337</x:v>
      </x:c>
      <x:c r="J526" s="109" t="s">
        <x:v>708</x:v>
      </x:c>
      <x:c r="K526" s="109" t="s">
        <x:v>520</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2301</x:v>
      </x:c>
      <x:c r="D527" s="109" t="s">
        <x:v>2296</x:v>
      </x:c>
      <x:c r="E527" s="109" t="s">
        <x:v>1879</x:v>
      </x:c>
      <x:c r="F527" s="109" t="s">
        <x:v>1906</x:v>
      </x:c>
      <x:c r="G527" s="109" t="s">
        <x:v>1835</x:v>
      </x:c>
      <x:c r="H527" s="109" t="s">
        <x:v>1835</x:v>
      </x:c>
      <x:c r="I527" s="109" t="s">
        <x:v>1354</x:v>
      </x:c>
      <x:c r="J527" s="109" t="s">
        <x:v>2360</x:v>
      </x:c>
      <x:c r="K527" s="109" t="s">
        <x:v>15</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2311</x:v>
      </x:c>
      <x:c r="D528" s="109" t="s">
        <x:v>2290</x:v>
      </x:c>
      <x:c r="E528" s="109" t="s">
        <x:v>1879</x:v>
      </x:c>
      <x:c r="F528" s="109" t="s">
        <x:v>1085</x:v>
      </x:c>
      <x:c r="G528" s="109" t="s">
        <x:v>1894</x:v>
      </x:c>
      <x:c r="H528" s="109" t="s">
        <x:v>1835</x:v>
      </x:c>
      <x:c r="I528" s="109" t="s">
        <x:v>10</x:v>
      </x:c>
      <x:c r="J528" s="109" t="s">
        <x:v>1363</x:v>
      </x:c>
      <x:c r="K528" s="109" t="s">
        <x:v>271</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2313</x:v>
      </x:c>
      <x:c r="D529" s="109" t="s">
        <x:v>1711</x:v>
      </x:c>
      <x:c r="E529" s="109" t="s">
        <x:v>1879</x:v>
      </x:c>
      <x:c r="F529" s="109" t="s">
        <x:v>1835</x:v>
      </x:c>
      <x:c r="G529" s="109" t="s">
        <x:v>1894</x:v>
      </x:c>
      <x:c r="H529" s="109" t="s">
        <x:v>1835</x:v>
      </x:c>
      <x:c r="I529" s="109" t="s">
        <x:v>77</x:v>
      </x:c>
      <x:c r="J529" s="109" t="s">
        <x:v>168</x:v>
      </x:c>
      <x:c r="K529" s="109" t="s">
        <x:v>272</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2300</x:v>
      </x:c>
      <x:c r="D530" s="109" t="s">
        <x:v>1702</x:v>
      </x:c>
      <x:c r="E530" s="109" t="s">
        <x:v>1879</x:v>
      </x:c>
      <x:c r="F530" s="109" t="s">
        <x:v>1906</x:v>
      </x:c>
      <x:c r="G530" s="109" t="s">
        <x:v>1894</x:v>
      </x:c>
      <x:c r="H530" s="109" t="s">
        <x:v>1835</x:v>
      </x:c>
      <x:c r="I530" s="109" t="s">
        <x:v>1331</x:v>
      </x:c>
      <x:c r="J530" s="109" t="s">
        <x:v>1288</x:v>
      </x:c>
      <x:c r="K530" s="109" t="s">
        <x:v>283</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1715</x:v>
      </x:c>
      <x:c r="D531" s="109" t="s">
        <x:v>1714</x:v>
      </x:c>
      <x:c r="E531" s="109" t="s">
        <x:v>1879</x:v>
      </x:c>
      <x:c r="F531" s="109" t="s">
        <x:v>1175</x:v>
      </x:c>
      <x:c r="G531" s="109" t="s">
        <x:v>1894</x:v>
      </x:c>
      <x:c r="H531" s="109" t="s">
        <x:v>1835</x:v>
      </x:c>
      <x:c r="I531" s="109" t="s">
        <x:v>446</x:v>
      </x:c>
      <x:c r="J531" s="109" t="s">
        <x:v>2361</x:v>
      </x:c>
      <x:c r="K531" s="109" t="s">
        <x:v>726</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2302</x:v>
      </x:c>
      <x:c r="D532" s="109" t="s">
        <x:v>2303</x:v>
      </x:c>
      <x:c r="E532" s="109" t="s">
        <x:v>1879</x:v>
      </x:c>
      <x:c r="F532" s="109" t="s">
        <x:v>313</x:v>
      </x:c>
      <x:c r="G532" s="109" t="s">
        <x:v>1894</x:v>
      </x:c>
      <x:c r="H532" s="109" t="s">
        <x:v>1835</x:v>
      </x:c>
      <x:c r="I532" s="109" t="s">
        <x:v>936</x:v>
      </x:c>
      <x:c r="J532" s="109" t="s">
        <x:v>172</x:v>
      </x:c>
      <x:c r="K532" s="109" t="s">
        <x:v>1373</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2283</x:v>
      </x:c>
      <x:c r="D533" s="109" t="s">
        <x:v>2291</x:v>
      </x:c>
      <x:c r="E533" s="109" t="s">
        <x:v>1879</x:v>
      </x:c>
      <x:c r="F533" s="109" t="s">
        <x:v>1906</x:v>
      </x:c>
      <x:c r="G533" s="109" t="s">
        <x:v>1894</x:v>
      </x:c>
      <x:c r="H533" s="109" t="s">
        <x:v>1835</x:v>
      </x:c>
      <x:c r="I533" s="109" t="s">
        <x:v>425</x:v>
      </x:c>
      <x:c r="J533" s="109" t="s">
        <x:v>2362</x:v>
      </x:c>
      <x:c r="K533" s="109" t="s">
        <x:v>269</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2305</x:v>
      </x:c>
      <x:c r="D534" s="109" t="s">
        <x:v>2298</x:v>
      </x:c>
      <x:c r="E534" s="109" t="s">
        <x:v>1879</x:v>
      </x:c>
      <x:c r="F534" s="109" t="s">
        <x:v>1906</x:v>
      </x:c>
      <x:c r="G534" s="109" t="s">
        <x:v>1835</x:v>
      </x:c>
      <x:c r="H534" s="109" t="s">
        <x:v>1835</x:v>
      </x:c>
      <x:c r="I534" s="109" t="s">
        <x:v>2392</x:v>
      </x:c>
      <x:c r="J534" s="109" t="s">
        <x:v>175</x:v>
      </x:c>
      <x:c r="K534" s="109" t="s">
        <x:v>722</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2307</x:v>
      </x:c>
      <x:c r="D535" s="109" t="s">
        <x:v>2293</x:v>
      </x:c>
      <x:c r="E535" s="109" t="s">
        <x:v>1879</x:v>
      </x:c>
      <x:c r="F535" s="109" t="s">
        <x:v>1085</x:v>
      </x:c>
      <x:c r="G535" s="109" t="s">
        <x:v>1894</x:v>
      </x:c>
      <x:c r="H535" s="109" t="s">
        <x:v>1835</x:v>
      </x:c>
      <x:c r="I535" s="109" t="s">
        <x:v>1446</x:v>
      </x:c>
      <x:c r="J535" s="109" t="s">
        <x:v>176</x:v>
      </x:c>
      <x:c r="K535" s="109" t="s">
        <x:v>727</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2297</x:v>
      </x:c>
      <x:c r="D536" s="109" t="s">
        <x:v>1716</x:v>
      </x:c>
      <x:c r="E536" s="109" t="s">
        <x:v>1879</x:v>
      </x:c>
      <x:c r="F536" s="109" t="s">
        <x:v>1175</x:v>
      </x:c>
      <x:c r="G536" s="109" t="s">
        <x:v>1894</x:v>
      </x:c>
      <x:c r="H536" s="109" t="s">
        <x:v>1835</x:v>
      </x:c>
      <x:c r="I536" s="109" t="s">
        <x:v>23</x:v>
      </x:c>
      <x:c r="J536" s="109" t="s">
        <x:v>1365</x:v>
      </x:c>
      <x:c r="K536" s="109" t="s">
        <x:v>1366</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2284</x:v>
      </x:c>
      <x:c r="D537" s="109" t="s">
        <x:v>2295</x:v>
      </x:c>
      <x:c r="E537" s="109" t="s">
        <x:v>1879</x:v>
      </x:c>
      <x:c r="F537" s="109" t="s">
        <x:v>725</x:v>
      </x:c>
      <x:c r="G537" s="109" t="s">
        <x:v>1894</x:v>
      </x:c>
      <x:c r="H537" s="109" t="s">
        <x:v>1835</x:v>
      </x:c>
      <x:c r="I537" s="109" t="s">
        <x:v>59</x:v>
      </x:c>
      <x:c r="J537" s="109" t="s">
        <x:v>2363</x:v>
      </x:c>
      <x:c r="K537" s="109" t="s">
        <x:v>717</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2294</x:v>
      </x:c>
      <x:c r="D538" s="109" t="s">
        <x:v>1705</x:v>
      </x:c>
      <x:c r="E538" s="109" t="s">
        <x:v>1918</x:v>
      </x:c>
      <x:c r="F538" s="109" t="s">
        <x:v>1889</x:v>
      </x:c>
      <x:c r="G538" s="109" t="s">
        <x:v>1835</x:v>
      </x:c>
      <x:c r="H538" s="109" t="s">
        <x:v>1835</x:v>
      </x:c>
      <x:c r="I538" s="109" t="s">
        <x:v>65</x:v>
      </x:c>
      <x:c r="J538" s="109" t="s">
        <x:v>1369</x:v>
      </x:c>
      <x:c r="K538" s="109" t="s">
        <x:v>267</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2306</x:v>
      </x:c>
      <x:c r="D539" s="109" t="s">
        <x:v>1718</x:v>
      </x:c>
      <x:c r="E539" s="109" t="s">
        <x:v>1918</x:v>
      </x:c>
      <x:c r="F539" s="109" t="s">
        <x:v>1835</x:v>
      </x:c>
      <x:c r="G539" s="109" t="s">
        <x:v>1835</x:v>
      </x:c>
      <x:c r="H539" s="109" t="s">
        <x:v>1835</x:v>
      </x:c>
      <x:c r="I539" s="109" t="s">
        <x:v>31</x:v>
      </x:c>
      <x:c r="J539" s="109" t="s">
        <x:v>178</x:v>
      </x:c>
      <x:c r="K539" s="109" t="s">
        <x:v>2386</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2286</x:v>
      </x:c>
      <x:c r="D540" s="109" t="s">
        <x:v>1687</x:v>
      </x:c>
      <x:c r="E540" s="109" t="s">
        <x:v>1918</x:v>
      </x:c>
      <x:c r="F540" s="109" t="s">
        <x:v>1835</x:v>
      </x:c>
      <x:c r="G540" s="109" t="s">
        <x:v>1835</x:v>
      </x:c>
      <x:c r="H540" s="109" t="s">
        <x:v>1835</x:v>
      </x:c>
      <x:c r="I540" s="109" t="s">
        <x:v>453</x:v>
      </x:c>
      <x:c r="J540" s="109" t="s">
        <x:v>1360</x:v>
      </x:c>
      <x:c r="K540" s="109" t="s">
        <x:v>179</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2285</x:v>
      </x:c>
      <x:c r="D541" s="109" t="s">
        <x:v>1672</x:v>
      </x:c>
      <x:c r="E541" s="109" t="s">
        <x:v>1918</x:v>
      </x:c>
      <x:c r="F541" s="109" t="s">
        <x:v>1889</x:v>
      </x:c>
      <x:c r="G541" s="109" t="s">
        <x:v>1835</x:v>
      </x:c>
      <x:c r="H541" s="109" t="s">
        <x:v>1835</x:v>
      </x:c>
      <x:c r="I541" s="109" t="s">
        <x:v>100</x:v>
      </x:c>
      <x:c r="J541" s="109" t="s">
        <x:v>1368</x:v>
      </x:c>
      <x:c r="K541" s="109" t="s">
        <x:v>187</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2292</x:v>
      </x:c>
      <x:c r="D542" s="109" t="s">
        <x:v>1688</x:v>
      </x:c>
      <x:c r="E542" s="109" t="s">
        <x:v>1918</x:v>
      </x:c>
      <x:c r="F542" s="109" t="s">
        <x:v>1889</x:v>
      </x:c>
      <x:c r="G542" s="109" t="s">
        <x:v>1835</x:v>
      </x:c>
      <x:c r="H542" s="109" t="s">
        <x:v>1835</x:v>
      </x:c>
      <x:c r="I542" s="109" t="s">
        <x:v>78</x:v>
      </x:c>
      <x:c r="J542" s="109" t="s">
        <x:v>1374</x:v>
      </x:c>
      <x:c r="K542" s="109" t="s">
        <x:v>2365</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2312</x:v>
      </x:c>
      <x:c r="D543" s="109" t="s">
        <x:v>2287</x:v>
      </x:c>
      <x:c r="E543" s="109" t="s">
        <x:v>1918</x:v>
      </x:c>
      <x:c r="F543" s="109" t="s">
        <x:v>1889</x:v>
      </x:c>
      <x:c r="G543" s="109" t="s">
        <x:v>1835</x:v>
      </x:c>
      <x:c r="H543" s="109" t="s">
        <x:v>1835</x:v>
      </x:c>
      <x:c r="I543" s="109" t="s">
        <x:v>1357</x:v>
      </x:c>
      <x:c r="J543" s="109" t="s">
        <x:v>2405</x:v>
      </x:c>
      <x:c r="K543" s="109" t="s">
        <x:v>265</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2289</x:v>
      </x:c>
      <x:c r="D544" s="109" t="s">
        <x:v>1690</x:v>
      </x:c>
      <x:c r="E544" s="109" t="s">
        <x:v>1918</x:v>
      </x:c>
      <x:c r="F544" s="109" t="s">
        <x:v>1889</x:v>
      </x:c>
      <x:c r="G544" s="109" t="s">
        <x:v>1835</x:v>
      </x:c>
      <x:c r="H544" s="109" t="s">
        <x:v>1835</x:v>
      </x:c>
      <x:c r="I544" s="109" t="s">
        <x:v>1442</x:v>
      </x:c>
      <x:c r="J544" s="109" t="s">
        <x:v>1371</x:v>
      </x:c>
      <x:c r="K544" s="109" t="s">
        <x:v>2364</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2323</x:v>
      </x:c>
      <x:c r="D545" s="109" t="s">
        <x:v>2326</x:v>
      </x:c>
      <x:c r="E545" s="109" t="s">
        <x:v>1918</x:v>
      </x:c>
      <x:c r="F545" s="109" t="s">
        <x:v>1889</x:v>
      </x:c>
      <x:c r="G545" s="109" t="s">
        <x:v>1835</x:v>
      </x:c>
      <x:c r="H545" s="109" t="s">
        <x:v>1835</x:v>
      </x:c>
      <x:c r="I545" s="109" t="s">
        <x:v>1333</x:v>
      </x:c>
      <x:c r="J545" s="109" t="s">
        <x:v>2383</x:v>
      </x:c>
      <x:c r="K545" s="109" t="s">
        <x:v>317</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1696</x:v>
      </x:c>
      <x:c r="D546" s="109" t="s">
        <x:v>2337</x:v>
      </x:c>
      <x:c r="E546" s="109" t="s">
        <x:v>1918</x:v>
      </x:c>
      <x:c r="F546" s="109" t="s">
        <x:v>1889</x:v>
      </x:c>
      <x:c r="G546" s="109" t="s">
        <x:v>1835</x:v>
      </x:c>
      <x:c r="H546" s="109" t="s">
        <x:v>1835</x:v>
      </x:c>
      <x:c r="I546" s="109" t="s">
        <x:v>1338</x:v>
      </x:c>
      <x:c r="J546" s="109" t="s">
        <x:v>2382</x:v>
      </x:c>
      <x:c r="K546" s="109" t="s">
        <x:v>342</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2324</x:v>
      </x:c>
      <x:c r="D547" s="109" t="s">
        <x:v>2333</x:v>
      </x:c>
      <x:c r="E547" s="109" t="s">
        <x:v>1918</x:v>
      </x:c>
      <x:c r="F547" s="109" t="s">
        <x:v>1889</x:v>
      </x:c>
      <x:c r="G547" s="109" t="s">
        <x:v>1835</x:v>
      </x:c>
      <x:c r="H547" s="109" t="s">
        <x:v>1835</x:v>
      </x:c>
      <x:c r="I547" s="109" t="s">
        <x:v>457</x:v>
      </x:c>
      <x:c r="J547" s="109" t="s">
        <x:v>1362</x:v>
      </x:c>
      <x:c r="K547" s="109" t="s">
        <x:v>343</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1674</x:v>
      </x:c>
      <x:c r="D548" s="109" t="s">
        <x:v>1697</x:v>
      </x:c>
      <x:c r="E548" s="109" t="s">
        <x:v>1918</x:v>
      </x:c>
      <x:c r="F548" s="109" t="s">
        <x:v>1889</x:v>
      </x:c>
      <x:c r="G548" s="109" t="s">
        <x:v>1835</x:v>
      </x:c>
      <x:c r="H548" s="109" t="s">
        <x:v>1835</x:v>
      </x:c>
      <x:c r="I548" s="109" t="s">
        <x:v>2384</x:v>
      </x:c>
      <x:c r="J548" s="109" t="s">
        <x:v>524</x:v>
      </x:c>
      <x:c r="K548" s="109" t="s">
        <x:v>274</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1692</x:v>
      </x:c>
      <x:c r="D549" s="109" t="s">
        <x:v>2336</x:v>
      </x:c>
      <x:c r="E549" s="109" t="s">
        <x:v>1918</x:v>
      </x:c>
      <x:c r="F549" s="109" t="s">
        <x:v>1889</x:v>
      </x:c>
      <x:c r="G549" s="109" t="s">
        <x:v>1835</x:v>
      </x:c>
      <x:c r="H549" s="109" t="s">
        <x:v>1835</x:v>
      </x:c>
      <x:c r="I549" s="109" t="s">
        <x:v>1359</x:v>
      </x:c>
      <x:c r="J549" s="109" t="s">
        <x:v>2385</x:v>
      </x:c>
      <x:c r="K549" s="109" t="s">
        <x:v>1370</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2318</x:v>
      </x:c>
      <x:c r="D550" s="109" t="s">
        <x:v>1671</x:v>
      </x:c>
      <x:c r="E550" s="109" t="s">
        <x:v>1918</x:v>
      </x:c>
      <x:c r="F550" s="109" t="s">
        <x:v>1889</x:v>
      </x:c>
      <x:c r="G550" s="109" t="s">
        <x:v>1835</x:v>
      </x:c>
      <x:c r="H550" s="109" t="s">
        <x:v>1835</x:v>
      </x:c>
      <x:c r="I550" s="109" t="s">
        <x:v>930</x:v>
      </x:c>
      <x:c r="J550" s="109" t="s">
        <x:v>521</x:v>
      </x:c>
      <x:c r="K550" s="109" t="s">
        <x:v>2356</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1686</x:v>
      </x:c>
      <x:c r="D551" s="109" t="s">
        <x:v>2317</x:v>
      </x:c>
      <x:c r="E551" s="109" t="s">
        <x:v>1918</x:v>
      </x:c>
      <x:c r="F551" s="109" t="s">
        <x:v>1889</x:v>
      </x:c>
      <x:c r="G551" s="109" t="s">
        <x:v>1835</x:v>
      </x:c>
      <x:c r="H551" s="109" t="s">
        <x:v>1835</x:v>
      </x:c>
      <x:c r="I551" s="109" t="s">
        <x:v>447</x:v>
      </x:c>
      <x:c r="J551" s="109" t="s">
        <x:v>2366</x:v>
      </x:c>
      <x:c r="K551" s="109" t="s">
        <x:v>709</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1967</x:v>
      </x:c>
      <x:c r="C552" s="109" t="s">
        <x:v>1678</x:v>
      </x:c>
      <x:c r="D552" s="109" t="s">
        <x:v>1673</x:v>
      </x:c>
      <x:c r="E552" s="109" t="s">
        <x:v>1918</x:v>
      </x:c>
      <x:c r="F552" s="109" t="s">
        <x:v>1889</x:v>
      </x:c>
      <x:c r="G552" s="109" t="s">
        <x:v>1835</x:v>
      </x:c>
      <x:c r="H552" s="109" t="s">
        <x:v>1835</x:v>
      </x:c>
      <x:c r="I552" s="109" t="s">
        <x:v>21</x:v>
      </x:c>
      <x:c r="J552" s="109" t="s">
        <x:v>185</x:v>
      </x:c>
      <x:c r="K552" s="109" t="s">
        <x:v>522</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1071</x:v>
      </x:c>
      <x:c r="C553" s="109" t="s">
        <x:v>1675</x:v>
      </x:c>
      <x:c r="D553" s="109" t="s">
        <x:v>2377</x:v>
      </x:c>
      <x:c r="E553" s="109" t="s">
        <x:v>1844</x:v>
      </x:c>
      <x:c r="F553" s="109" t="s">
        <x:v>1835</x:v>
      </x:c>
      <x:c r="G553" s="109" t="s">
        <x:v>1859</x:v>
      </x:c>
      <x:c r="H553" s="109" t="s">
        <x:v>1835</x:v>
      </x:c>
      <x:c r="I553" s="109" t="s">
        <x:v>632</x:v>
      </x:c>
      <x:c r="J553" s="109" t="s">
        <x:v>2368</x:v>
      </x:c>
      <x:c r="K553" s="109" t="s">
        <x:v>344</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1676</x:v>
      </x:c>
      <x:c r="D554" s="109" t="s">
        <x:v>1669</x:v>
      </x:c>
      <x:c r="E554" s="109" t="s">
        <x:v>1879</x:v>
      </x:c>
      <x:c r="F554" s="109" t="s">
        <x:v>1073</x:v>
      </x:c>
      <x:c r="G554" s="109" t="s">
        <x:v>1894</x:v>
      </x:c>
      <x:c r="H554" s="109" t="s">
        <x:v>1835</x:v>
      </x:c>
      <x:c r="I554" s="109" t="s">
        <x:v>1327</x:v>
      </x:c>
      <x:c r="J554" s="109" t="s">
        <x:v>2381</x:v>
      </x:c>
      <x:c r="K554" s="109" t="s">
        <x:v>186</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1071</x:v>
      </x:c>
      <x:c r="C555" s="109" t="s">
        <x:v>2319</x:v>
      </x:c>
      <x:c r="D555" s="109" t="s">
        <x:v>1679</x:v>
      </x:c>
      <x:c r="E555" s="109" t="s">
        <x:v>1918</x:v>
      </x:c>
      <x:c r="F555" s="109" t="s">
        <x:v>1835</x:v>
      </x:c>
      <x:c r="G555" s="109" t="s">
        <x:v>1835</x:v>
      </x:c>
      <x:c r="H555" s="109" t="s">
        <x:v>1835</x:v>
      </x:c>
      <x:c r="I555" s="109" t="s">
        <x:v>1316</x:v>
      </x:c>
      <x:c r="J555" s="109" t="s">
        <x:v>189</x:v>
      </x:c>
      <x:c r="K555" s="109" t="s">
        <x:v>2367</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2027</x:v>
      </x:c>
      <x:c r="C556" s="109" t="s">
        <x:v>1689</x:v>
      </x:c>
      <x:c r="D556" s="109" t="s">
        <x:v>1691</x:v>
      </x:c>
      <x:c r="E556" s="109" t="s">
        <x:v>1879</x:v>
      </x:c>
      <x:c r="F556" s="109" t="s">
        <x:v>1073</x:v>
      </x:c>
      <x:c r="G556" s="109" t="s">
        <x:v>1449</x:v>
      </x:c>
      <x:c r="H556" s="109" t="s">
        <x:v>1835</x:v>
      </x:c>
      <x:c r="I556" s="109" t="s">
        <x:v>421</x:v>
      </x:c>
      <x:c r="J556" s="109" t="s">
        <x:v>712</x:v>
      </x:c>
      <x:c r="K556" s="109" t="s">
        <x:v>351</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2335</x:v>
      </x:c>
      <x:c r="D557" s="109" t="s">
        <x:v>2330</x:v>
      </x:c>
      <x:c r="E557" s="109" t="s">
        <x:v>1879</x:v>
      </x:c>
      <x:c r="F557" s="109" t="s">
        <x:v>2378</x:v>
      </x:c>
      <x:c r="G557" s="109" t="s">
        <x:v>975</x:v>
      </x:c>
      <x:c r="H557" s="109" t="s">
        <x:v>1835</x:v>
      </x:c>
      <x:c r="I557" s="109" t="s">
        <x:v>1355</x:v>
      </x:c>
      <x:c r="J557" s="109" t="s">
        <x:v>1361</x:v>
      </x:c>
      <x:c r="K557" s="109" t="s">
        <x:v>281</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2027</x:v>
      </x:c>
      <x:c r="C558" s="109" t="s">
        <x:v>2315</x:v>
      </x:c>
      <x:c r="D558" s="109" t="s">
        <x:v>1677</x:v>
      </x:c>
      <x:c r="E558" s="109" t="s">
        <x:v>1918</x:v>
      </x:c>
      <x:c r="F558" s="109" t="s">
        <x:v>1889</x:v>
      </x:c>
      <x:c r="G558" s="109" t="s">
        <x:v>1835</x:v>
      </x:c>
      <x:c r="H558" s="109" t="s">
        <x:v>1835</x:v>
      </x:c>
      <x:c r="I558" s="109" t="s">
        <x:v>14</x:v>
      </x:c>
      <x:c r="J558" s="109" t="s">
        <x:v>350</x:v>
      </x:c>
      <x:c r="K558" s="109" t="s">
        <x:v>2370</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2028</x:v>
      </x:c>
      <x:c r="C559" s="109" t="s">
        <x:v>1680</x:v>
      </x:c>
      <x:c r="D559" s="109" t="s">
        <x:v>2379</x:v>
      </x:c>
      <x:c r="E559" s="109" t="s">
        <x:v>1844</x:v>
      </x:c>
      <x:c r="F559" s="109" t="s">
        <x:v>1835</x:v>
      </x:c>
      <x:c r="G559" s="109" t="s">
        <x:v>1859</x:v>
      </x:c>
      <x:c r="H559" s="109" t="s">
        <x:v>1835</x:v>
      </x:c>
      <x:c r="I559" s="109" t="s">
        <x:v>79</x:v>
      </x:c>
      <x:c r="J559" s="109" t="s">
        <x:v>2369</x:v>
      </x:c>
      <x:c r="K559" s="109" t="s">
        <x:v>2372</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2314</x:v>
      </x:c>
      <x:c r="D560" s="109" t="s">
        <x:v>1681</x:v>
      </x:c>
      <x:c r="E560" s="109" t="s">
        <x:v>1879</x:v>
      </x:c>
      <x:c r="F560" s="109" t="s">
        <x:v>1175</x:v>
      </x:c>
      <x:c r="G560" s="109" t="s">
        <x:v>2015</x:v>
      </x:c>
      <x:c r="H560" s="109" t="s">
        <x:v>1835</x:v>
      </x:c>
      <x:c r="I560" s="109" t="s">
        <x:v>1352</x:v>
      </x:c>
      <x:c r="J560" s="109" t="s">
        <x:v>2371</x:v>
      </x:c>
      <x:c r="K560" s="109" t="s">
        <x:v>349</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2028</x:v>
      </x:c>
      <x:c r="C561" s="109" t="s">
        <x:v>1693</x:v>
      </x:c>
      <x:c r="D561" s="109" t="s">
        <x:v>1682</x:v>
      </x:c>
      <x:c r="E561" s="109" t="s">
        <x:v>1918</x:v>
      </x:c>
      <x:c r="F561" s="109" t="s">
        <x:v>1889</x:v>
      </x:c>
      <x:c r="G561" s="109" t="s">
        <x:v>1835</x:v>
      </x:c>
      <x:c r="H561" s="109" t="s">
        <x:v>1835</x:v>
      </x:c>
      <x:c r="I561" s="109" t="s">
        <x:v>2406</x:v>
      </x:c>
      <x:c r="J561" s="109" t="s">
        <x:v>718</x:v>
      </x:c>
      <x:c r="K561" s="109" t="s">
        <x:v>715</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1093</x:v>
      </x:c>
      <x:c r="C562" s="109" t="s">
        <x:v>1683</x:v>
      </x:c>
      <x:c r="D562" s="109" t="s">
        <x:v>2380</x:v>
      </x:c>
      <x:c r="E562" s="109" t="s">
        <x:v>1844</x:v>
      </x:c>
      <x:c r="F562" s="109" t="s">
        <x:v>1835</x:v>
      </x:c>
      <x:c r="G562" s="109" t="s">
        <x:v>1859</x:v>
      </x:c>
      <x:c r="H562" s="109" t="s">
        <x:v>1835</x:v>
      </x:c>
      <x:c r="I562" s="109" t="s">
        <x:v>12</x:v>
      </x:c>
      <x:c r="J562" s="109" t="s">
        <x:v>276</x:v>
      </x:c>
      <x:c r="K562" s="109" t="s">
        <x:v>282</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1668</x:v>
      </x:c>
      <x:c r="D563" s="109" t="s">
        <x:v>1694</x:v>
      </x:c>
      <x:c r="E563" s="109" t="s">
        <x:v>1879</x:v>
      </x:c>
      <x:c r="F563" s="109" t="s">
        <x:v>1085</x:v>
      </x:c>
      <x:c r="G563" s="109" t="s">
        <x:v>985</x:v>
      </x:c>
      <x:c r="H563" s="109" t="s">
        <x:v>1835</x:v>
      </x:c>
      <x:c r="I563" s="109" t="s">
        <x:v>1626</x:v>
      </x:c>
      <x:c r="J563" s="109" t="s">
        <x:v>1372</x:v>
      </x:c>
      <x:c r="K563" s="109" t="s">
        <x:v>277</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1093</x:v>
      </x:c>
      <x:c r="C564" s="109" t="s">
        <x:v>2321</x:v>
      </x:c>
      <x:c r="D564" s="109" t="s">
        <x:v>2325</x:v>
      </x:c>
      <x:c r="E564" s="109" t="s">
        <x:v>1918</x:v>
      </x:c>
      <x:c r="F564" s="109" t="s">
        <x:v>1889</x:v>
      </x:c>
      <x:c r="G564" s="109" t="s">
        <x:v>1835</x:v>
      </x:c>
      <x:c r="H564" s="109" t="s">
        <x:v>1835</x:v>
      </x:c>
      <x:c r="I564" s="109" t="s">
        <x:v>519</x:v>
      </x:c>
      <x:c r="J564" s="109" t="s">
        <x:v>345</x:v>
      </x:c>
      <x:c r="K564" s="109" t="s">
        <x:v>729</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1066</x:v>
      </x:c>
      <x:c r="C565" s="109" t="s">
        <x:v>2327</x:v>
      </x:c>
      <x:c r="D565" s="109" t="s">
        <x:v>2328</x:v>
      </x:c>
      <x:c r="E565" s="109" t="s">
        <x:v>1879</x:v>
      </x:c>
      <x:c r="F565" s="109" t="s">
        <x:v>1175</x:v>
      </x:c>
      <x:c r="G565" s="109" t="s">
        <x:v>1894</x:v>
      </x:c>
      <x:c r="H565" s="109" t="s">
        <x:v>1835</x:v>
      </x:c>
      <x:c r="I565" s="109" t="s">
        <x:v>80</x:v>
      </x:c>
      <x:c r="J565" s="109" t="s">
        <x:v>716</x:v>
      </x:c>
      <x:c r="K565" s="109" t="s">
        <x:v>346</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2329</x:v>
      </x:c>
      <x:c r="D566" s="109" t="s">
        <x:v>2331</x:v>
      </x:c>
      <x:c r="E566" s="109" t="s">
        <x:v>1879</x:v>
      </x:c>
      <x:c r="F566" s="109" t="s">
        <x:v>1175</x:v>
      </x:c>
      <x:c r="G566" s="109" t="s">
        <x:v>1894</x:v>
      </x:c>
      <x:c r="H566" s="109" t="s">
        <x:v>1835</x:v>
      </x:c>
      <x:c r="I566" s="109" t="s">
        <x:v>633</x:v>
      </x:c>
      <x:c r="J566" s="109" t="s">
        <x:v>710</x:v>
      </x:c>
      <x:c r="K566" s="109" t="s">
        <x:v>2373</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1066</x:v>
      </x:c>
      <x:c r="C567" s="109" t="s">
        <x:v>1695</x:v>
      </x:c>
      <x:c r="D567" s="109" t="s">
        <x:v>1684</x:v>
      </x:c>
      <x:c r="E567" s="109" t="s">
        <x:v>1918</x:v>
      </x:c>
      <x:c r="F567" s="109" t="s">
        <x:v>1889</x:v>
      </x:c>
      <x:c r="G567" s="109" t="s">
        <x:v>1835</x:v>
      </x:c>
      <x:c r="H567" s="109" t="s">
        <x:v>1835</x:v>
      </x:c>
      <x:c r="I567" s="109" t="s">
        <x:v>56</x:v>
      </x:c>
      <x:c r="J567" s="109" t="s">
        <x:v>1289</x:v>
      </x:c>
      <x:c r="K567" s="109" t="s">
        <x:v>190</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1484</x:v>
      </x:c>
      <x:c r="C568" s="109" t="s">
        <x:v>2320</x:v>
      </x:c>
      <x:c r="D568" s="109" t="s">
        <x:v>2332</x:v>
      </x:c>
      <x:c r="E568" s="109" t="s">
        <x:v>1879</x:v>
      </x:c>
      <x:c r="F568" s="109" t="s">
        <x:v>1290</x:v>
      </x:c>
      <x:c r="G568" s="109" t="s">
        <x:v>1894</x:v>
      </x:c>
      <x:c r="H568" s="109" t="s">
        <x:v>1835</x:v>
      </x:c>
      <x:c r="I568" s="109" t="s">
        <x:v>1358</x:v>
      </x:c>
      <x:c r="J568" s="109" t="s">
        <x:v>2374</x:v>
      </x:c>
      <x:c r="K568" s="109" t="s">
        <x:v>730</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2316</x:v>
      </x:c>
      <x:c r="D569" s="109" t="s">
        <x:v>2334</x:v>
      </x:c>
      <x:c r="E569" s="109" t="s">
        <x:v>1879</x:v>
      </x:c>
      <x:c r="F569" s="109" t="s">
        <x:v>352</x:v>
      </x:c>
      <x:c r="G569" s="109" t="s">
        <x:v>1894</x:v>
      </x:c>
      <x:c r="H569" s="109" t="s">
        <x:v>1835</x:v>
      </x:c>
      <x:c r="I569" s="109" t="s">
        <x:v>448</x:v>
      </x:c>
      <x:c r="J569" s="109" t="s">
        <x:v>733</x:v>
      </x:c>
      <x:c r="K569" s="109" t="s">
        <x:v>1375</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1484</x:v>
      </x:c>
      <x:c r="C570" s="109" t="s">
        <x:v>1670</x:v>
      </x:c>
      <x:c r="D570" s="109" t="s">
        <x:v>1685</x:v>
      </x:c>
      <x:c r="E570" s="109" t="s">
        <x:v>1879</x:v>
      </x:c>
      <x:c r="F570" s="109" t="s">
        <x:v>1835</x:v>
      </x:c>
      <x:c r="G570" s="109" t="s">
        <x:v>1091</x:v>
      </x:c>
      <x:c r="H570" s="109" t="s">
        <x:v>1835</x:v>
      </x:c>
      <x:c r="I570" s="109" t="s">
        <x:v>2388</x:v>
      </x:c>
      <x:c r="J570" s="109" t="s">
        <x:v>191</x:v>
      </x:c>
      <x:c r="K570" s="109" t="s">
        <x:v>2375</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2350</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1119</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1119</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1142</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1142</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977</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977</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1961</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1961</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1931</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1931</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1938</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1938</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1941</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1941</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1938</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1990</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1972</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4" t="s">
        <x:v>960</x:v>
      </x:c>
      <x:c r="AV618" s="244"/>
      <x:c r="AW618" s="244"/>
      <x:c r="AX618" s="244"/>
      <x:c r="AY618" s="244"/>
      <x:c r="AZ618" s="244"/>
      <x:c r="BA618" s="244"/>
      <x:c r="BB618" s="244"/>
      <x:c r="BC618" s="244"/>
      <x:c r="BD618" s="244"/>
      <x:c r="BE618" s="244"/>
      <x:c r="BF618" s="244"/>
      <x:c r="BG618" s="244"/>
      <x:c r="BH618" s="244"/>
      <x:c r="BI618" s="244"/>
      <x:c r="BJ618" s="244"/>
      <x:c r="BK618" s="244"/>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4"/>
      <x:c r="AV619" s="244"/>
      <x:c r="AW619" s="244"/>
      <x:c r="AX619" s="244"/>
      <x:c r="AY619" s="244"/>
      <x:c r="AZ619" s="244"/>
      <x:c r="BA619" s="244"/>
      <x:c r="BB619" s="244"/>
      <x:c r="BC619" s="244"/>
      <x:c r="BD619" s="244"/>
      <x:c r="BE619" s="244"/>
      <x:c r="BF619" s="244"/>
      <x:c r="BG619" s="244"/>
      <x:c r="BH619" s="244"/>
      <x:c r="BI619" s="244"/>
      <x:c r="BJ619" s="244"/>
      <x:c r="BK619" s="244"/>
      <x:c r="BL619" s="3"/>
    </x:row>
    <x:row r="620" spans="1:64" hidden="1" customHeight="1">
      <x:c r="A620" s="101"/>
      <x:c r="B620" s="108" t="s">
        <x:v>1972</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4"/>
      <x:c r="AV620" s="244"/>
      <x:c r="AW620" s="244"/>
      <x:c r="AX620" s="244"/>
      <x:c r="AY620" s="244"/>
      <x:c r="AZ620" s="244"/>
      <x:c r="BA620" s="244"/>
      <x:c r="BB620" s="244"/>
      <x:c r="BC620" s="244"/>
      <x:c r="BD620" s="244"/>
      <x:c r="BE620" s="244"/>
      <x:c r="BF620" s="244"/>
      <x:c r="BG620" s="244"/>
      <x:c r="BH620" s="244"/>
      <x:c r="BI620" s="244"/>
      <x:c r="BJ620" s="244"/>
      <x:c r="BK620" s="244"/>
      <x:c r="BL620" s="3"/>
    </x:row>
    <x:row r="621" spans="1:64" hidden="1" customHeight="1">
      <x:c r="A621" s="101"/>
      <x:c r="B621" s="108" t="s">
        <x:v>1967</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5" t="s">
        <x:v>114</x:v>
      </x:c>
      <x:c r="AV621" s="245"/>
      <x:c r="AW621" s="245"/>
      <x:c r="AX621" s="245"/>
      <x:c r="AY621" s="245"/>
      <x:c r="AZ621" s="245"/>
      <x:c r="BA621" s="245"/>
      <x:c r="BB621" s="245"/>
      <x:c r="BC621" s="245"/>
      <x:c r="BD621" s="245"/>
      <x:c r="BE621" s="245"/>
      <x:c r="BF621" s="245"/>
      <x:c r="BG621" s="245"/>
      <x:c r="BH621" s="245"/>
      <x:c r="BI621" s="245"/>
      <x:c r="BJ621" s="245"/>
      <x:c r="BK621" s="245"/>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6" t="str">
        <x:f ca="1">SUBSTITUTE(_xlfn.TEXTJOIN("",TRUE,AU627:BJ652),"
"," ")</x:f>
        <x:v>{"kind": "character","data":{"name": "그레이스 루미나티오","initiative":0,"status":[{"label": "마력", "value":0,"max":0},{"label": "일시적 마력", "value":0,"max":0},{"label": "공격력", "value":4,"max":4},{"label": "방어력", "value":4,"max":4},{"label": "근원력", "value":4,"max":4}],"commands":"【긴급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있다.\n\n2D6&gt;=9 | 《황금》\n\n2D6&gt;=8 | 《대지》\n\n2D6&gt;=7 | 《숲》\n\n2D6&gt;=8 | 《길》\n\n2D6&gt;=9 | 《바다》\n\n2D6&gt;=8 | 《정적》\n\n2D6&gt;=7 | 《비》\n\n2D6&gt;=6 | 《폭풍》\n\n2D6&gt;=5 | 《태양》\n\n2D6&gt;=6 | 《천공》\n\n2D6&gt;=7 | 《이계》\n\n2D6&gt;=7 | 《살》\n\n2D6&gt;=6 | 《벌레》\n\n2D6&gt;=5 | 《꽃》\n\n2D6&gt;=6 | 《피》\n\n2D6&gt;=7 | 《비늘》\n\n2D6&gt;=8 | 《혼돈》\n\n2D6&gt;=9 | 《이빨》\n\n2D6&gt;=8 | 《외침》\n\n2D6&gt;=7 | 《분노》\n\n2D6&gt;=8 | 《날개》\n\n2D6&gt;=9 | 《에로스》\n\n2D6&gt;=8 | 《중력》\n\n2D6&gt;=8 | 《바람》\n\n2D6&gt;=7 | 《흐름》\n\n2D6&gt;=8 | 《물》\n\n2D6&gt;=8 | 《파문》\n\n2D6&gt;=7 | 《자유》\n\n2D6&gt;=8 | 《충격》\n\n2D6&gt;=9 | 《우레》\n\n2D6&gt;=9 | 《불》\n\n2D6&gt;=8 | 《빛》\n\n2D6&gt;=9 | 《원환》\n\n2D6&gt;=6 | 《이야기》\n\n2D6&gt;=7 | 《선율》\n\n2D6&gt;=8 | 《눈물》\n\n2D6&gt;=7 | 《이별》\n\n2D6&gt;=6 | 《미소》\n\n2D6&gt;=5 | 《마음》\n\n2D6&gt;=6 | 《승리》\n\n2D6&gt;=7 | 《사랑》\n\n2D6&gt;=7 | 《정열》\n\n2D6&gt;=6 | 《치유》\n\n2D6&gt;=7 | 《시간》\n\n2D6&gt;=5 | 《추억》\n\n2D6&gt;=6 | 《수수께끼》\n\n2D6&gt;=7 | 《거짓》\n\n2D6&gt;=8 | 《불안》\n\n2D6&gt;=7 | 《잠》\n\n2D6&gt;=6 | 《우연》\n\n2D6&gt;=7 | 《환각》\n\n2D6&gt;=7 | 《광기》\n\n2D6&gt;=6 | 《기도》\n\n2D6&gt;=5 | 《희망》\n\n2D6&gt;=6 | 《미래》\n\n2D6&gt;=6 | 《심연》\n\n2D6&gt;=7 | 《부패》\n\n2D6&gt;=8 | 《배신》\n\n2D6&gt;=9 | 《방황》\n\n2D6&gt;=8 | 《나태》\n\n2D6&gt;=7 | 《왜곡》\n\n2D6&gt;=8 | 《불행》\n\n2D6&gt;=8 | 《바보》\n\n2D6&gt;=7 | 《악의》\n\n2D6&gt;=6 | 《절망》\n\n2D6&gt;=7 | 《죽음》"}}</x:v>
      </x:c>
      <x:c r="AV622" s="246"/>
      <x:c r="AW622" s="246"/>
      <x:c r="AX622" s="246"/>
      <x:c r="AY622" s="246"/>
      <x:c r="AZ622" s="246"/>
      <x:c r="BA622" s="246"/>
      <x:c r="BB622" s="246"/>
      <x:c r="BC622" s="246"/>
      <x:c r="BD622" s="246"/>
      <x:c r="BE622" s="246"/>
      <x:c r="BF622" s="246"/>
      <x:c r="BG622" s="246"/>
      <x:c r="BH622" s="246"/>
      <x:c r="BI622" s="246"/>
      <x:c r="BJ622" s="246"/>
      <x:c r="BK622" s="246"/>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6"/>
      <x:c r="AV623" s="246"/>
      <x:c r="AW623" s="246"/>
      <x:c r="AX623" s="246"/>
      <x:c r="AY623" s="246"/>
      <x:c r="AZ623" s="246"/>
      <x:c r="BA623" s="246"/>
      <x:c r="BB623" s="246"/>
      <x:c r="BC623" s="246"/>
      <x:c r="BD623" s="246"/>
      <x:c r="BE623" s="246"/>
      <x:c r="BF623" s="246"/>
      <x:c r="BG623" s="246"/>
      <x:c r="BH623" s="246"/>
      <x:c r="BI623" s="246"/>
      <x:c r="BJ623" s="246"/>
      <x:c r="BK623" s="246"/>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6"/>
      <x:c r="AV624" s="246"/>
      <x:c r="AW624" s="246"/>
      <x:c r="AX624" s="246"/>
      <x:c r="AY624" s="246"/>
      <x:c r="AZ624" s="246"/>
      <x:c r="BA624" s="246"/>
      <x:c r="BB624" s="246"/>
      <x:c r="BC624" s="246"/>
      <x:c r="BD624" s="246"/>
      <x:c r="BE624" s="246"/>
      <x:c r="BF624" s="246"/>
      <x:c r="BG624" s="246"/>
      <x:c r="BH624" s="246"/>
      <x:c r="BI624" s="246"/>
      <x:c r="BJ624" s="246"/>
      <x:c r="BK624" s="246"/>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7" t="s">
        <x:v>963</x:v>
      </x:c>
      <x:c r="AV625" s="247"/>
      <x:c r="AW625" s="247"/>
      <x:c r="AX625" s="247"/>
      <x:c r="AY625" s="247"/>
      <x:c r="AZ625" s="247"/>
      <x:c r="BA625" s="247"/>
      <x:c r="BB625" s="247"/>
      <x:c r="BC625" s="247"/>
      <x:c r="BD625" s="247"/>
      <x:c r="BE625" s="247"/>
      <x:c r="BF625" s="247"/>
      <x:c r="BG625" s="247"/>
      <x:c r="BH625" s="247"/>
      <x:c r="BI625" s="247"/>
      <x:c r="BJ625" s="247"/>
      <x:c r="BK625" s="247"/>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6" t="str">
        <x:f>IFERROR(__xludf.DUMMYFUNCTION("substitute(textjoin("""",true,AU701:BE708, filter(AV710:BE728,AX710:AX728&lt;&gt;"""",BD710:BD728&lt;&gt;""""),AU729),""
"","" "")"),"{""kind"":""character"",""data"":{""name"":""그레이스 루미나티오"",""initiative"":0,""status"":[{""label"":""분신 소환"",""value"":0,""max"":""4""},{""label"":""요화"",""value"":0,""max"":""4""},{""label"":""특약"",""value"":0,""max"":""4""},{""label"":""무용"",""value"":0,"&amp;"""max"":""4""},{""label"":""회복"",""value"":0,""max"":""4""}]}}")</x:f>
        <x:v>{"kind":"character","data":{"name":"그레이스 루미나티오","initiative":0,"status":[{"label":"분신 소환","value":0,"max":"4"},{"label":"요화","value":0,"max":"4"},{"label":"특약","value":0,"max":"4"},{"label":"무용","value":0,"max":"4"},{"label":"회복","value":0,"max":"4"}]}}</x:v>
      </x:c>
      <x:c r="AV626" s="246"/>
      <x:c r="AW626" s="246"/>
      <x:c r="AX626" s="246"/>
      <x:c r="AY626" s="246"/>
      <x:c r="AZ626" s="246"/>
      <x:c r="BA626" s="246"/>
      <x:c r="BB626" s="246"/>
      <x:c r="BC626" s="246"/>
      <x:c r="BD626" s="246"/>
      <x:c r="BE626" s="246"/>
      <x:c r="BF626" s="246"/>
      <x:c r="BG626" s="246"/>
      <x:c r="BH626" s="246"/>
      <x:c r="BI626" s="246"/>
      <x:c r="BJ626" s="246"/>
      <x:c r="BK626" s="246"/>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1746</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198</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1099</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1746</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962</x:v>
      </x:c>
      <x:c r="AW631" s="13"/>
      <x:c r="AX631" s="14" t="str">
        <x:f>$V$8</x:f>
        <x:v>그레이스 루미나티오</x:v>
      </x:c>
      <x:c r="AY631" s="14" t="s">
        <x:v>1757</x:v>
      </x:c>
      <x:c r="AZ631" s="11" t="s">
        <x:v>1755</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1271</x:v>
      </x:c>
      <x:c r="AW632" s="11"/>
      <x:c r="AX632" s="11"/>
      <x:c r="AY632" s="14">
        <x:v>0</x:v>
      </x:c>
      <x:c r="AZ632" s="11" t="s">
        <x:v>1755</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965</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1747</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734</x:v>
      </x:c>
      <x:c r="AW636" s="13"/>
      <x:c r="AX636" s="11"/>
      <x:c r="AY636" s="11"/>
      <x:c r="AZ636" s="11"/>
      <x:c r="BA636" s="11">
        <x:f t="shared" ref="BA636:BA637" si="78">0</x:f>
        <x:v>0</x:v>
      </x:c>
      <x:c r="BB636" s="11" t="s">
        <x:v>1108</x:v>
      </x:c>
      <x:c r="BC636" s="11">
        <x:f t="shared" ref="BC636:BC637" si="79">0</x:f>
        <x:v>0</x:v>
      </x:c>
      <x:c r="BD636" s="11" t="s">
        <x:v>1764</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1603</x:v>
      </x:c>
      <x:c r="AW637" s="13"/>
      <x:c r="AX637" s="11"/>
      <x:c r="AY637" s="11"/>
      <x:c r="AZ637" s="11"/>
      <x:c r="BA637" s="11">
        <x:f t="shared" si="78"/>
        <x:v>0</x:v>
      </x:c>
      <x:c r="BB637" s="11" t="s">
        <x:v>1108</x:v>
      </x:c>
      <x:c r="BC637" s="11">
        <x:f t="shared" si="79"/>
        <x:v>0</x:v>
      </x:c>
      <x:c r="BD637" s="11" t="s">
        <x:v>1764</x:v>
      </x:c>
      <x:c r="BE637" s="11"/>
      <x:c r="BF637" s="11"/>
      <x:c r="BG637" s="11"/>
      <x:c r="BH637" s="11"/>
      <x:c r="BI637" s="11"/>
      <x:c r="BJ637" s="11"/>
      <x:c r="BK637" s="3"/>
      <x:c r="BL637" s="3"/>
    </x:row>
    <x:row r="638" spans="1:64" hidden="1" customHeight="1">
      <x:c r="A638" s="101"/>
      <x:c r="B638" s="118" t="s">
        <x:v>1967</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748</x:v>
      </x:c>
      <x:c r="AW638" s="13"/>
      <x:c r="AX638" s="11"/>
      <x:c r="AY638" s="11"/>
      <x:c r="AZ638" s="11"/>
      <x:c r="BA638" s="11">
        <x:f>$Q$10</x:f>
        <x:v>4</x:v>
      </x:c>
      <x:c r="BB638" s="11" t="s">
        <x:v>1108</x:v>
      </x:c>
      <x:c r="BC638" s="11">
        <x:f>$Q$10</x:f>
        <x:v>4</x:v>
      </x:c>
      <x:c r="BD638" s="11" t="s">
        <x:v>1764</x:v>
      </x:c>
      <x:c r="BE638" s="11"/>
      <x:c r="BF638" s="11"/>
      <x:c r="BG638" s="11"/>
      <x:c r="BH638" s="11"/>
      <x:c r="BI638" s="11"/>
      <x:c r="BJ638" s="11"/>
      <x:c r="BK638" s="3"/>
      <x:c r="BL638" s="3"/>
    </x:row>
    <x:row r="639" spans="1:64" hidden="1" customHeight="1">
      <x:c r="A639" s="101"/>
      <x:c r="B639" s="119" t="s">
        <x:v>1071</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753</x:v>
      </x:c>
      <x:c r="AW639" s="13"/>
      <x:c r="AX639" s="11"/>
      <x:c r="AY639" s="11"/>
      <x:c r="AZ639" s="11"/>
      <x:c r="BA639" s="11">
        <x:f>$Q$11</x:f>
        <x:v>4</x:v>
      </x:c>
      <x:c r="BB639" s="11" t="s">
        <x:v>1108</x:v>
      </x:c>
      <x:c r="BC639" s="11">
        <x:f>$Q$11</x:f>
        <x:v>4</x:v>
      </x:c>
      <x:c r="BD639" s="11" t="s">
        <x:v>1764</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755</x:v>
      </x:c>
      <x:c r="AW640" s="13"/>
      <x:c r="AX640" s="11"/>
      <x:c r="AY640" s="11"/>
      <x:c r="AZ640" s="11"/>
      <x:c r="BA640" s="11">
        <x:f>$Q$12</x:f>
        <x:v>4</x:v>
      </x:c>
      <x:c r="BB640" s="11" t="s">
        <x:v>1108</x:v>
      </x:c>
      <x:c r="BC640" s="11">
        <x:f>$Q$12</x:f>
        <x:v>4</x:v>
      </x:c>
      <x:c r="BD640" s="14" t="s">
        <x:v>1753</x:v>
      </x:c>
      <x:c r="BE640" s="11"/>
      <x:c r="BF640" s="11"/>
      <x:c r="BG640" s="11"/>
      <x:c r="BH640" s="11"/>
      <x:c r="BI640" s="11"/>
      <x:c r="BJ640" s="11"/>
      <x:c r="BK640" s="3"/>
      <x:c r="BL640" s="3"/>
    </x:row>
    <x:row r="641" spans="1:64" hidden="1" customHeight="1">
      <x:c r="A641" s="101"/>
      <x:c r="B641" s="119" t="s">
        <x:v>1071</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1761</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2027</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1254</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2027</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3" t="str">
        <x:f>IFERROR(__xludf.DUMMYFUNCTION("SUBSTITUTE(textjoin(""\n\n"",true,filter(AV655:AV673,AU655:AU673)),""
"","" | "")"),"【긴급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「(특기명"&amp;")의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절반(나머"&amp;"지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캐릭"&amp;"터 | 코스트: 노래 X | 드라마 장면에 사용할 수 있다. 지정특기 판정에 성공하면 목표의 【마력】을 「소비한 마소 수×3」점 까지 회복할 수 있다. 회복하는 수치는 각 목표에 원하는 대로 배분할 수 있다.")</x:f>
        <x:v>【긴급 소환】 | 타입: 소환 | 지정특기: 가변 | 목표: 없음 | 코스트: 없음 | 무작위로 특기 하나를 선택한다. 그것이 지정특기가 된다. 지정특기 판정에 성공하면 「(특기명)의 정령」을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있다.\n\n【요화】 | 타입: 주문 | 지정특기: 《꽃》 | 목표: 단일 | 코스트: 짐승 1 | 마법전에서 자기 차례에 사용할 수 있다. 지정특기 판정에 성공하면 목표에게 자신이 사역하는 원형의 수만큼 대미지를 입힌다.\n\n【특약】 | 타입: 장비 | 지정특기: 없음 | 목표: 자신 | 코스트: 없음 | 자신의 【마력】과 【일시적 마력】의 합계치가 자기 마력 최대치의 절반(나머지 올림) 이하인 상태라면, 목표에게 【추가 대미지2】를 부여한다.\n\n【무용】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부여한다.\n\n【회복】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V644" s="253"/>
      <x:c r="AW644" s="253"/>
      <x:c r="AX644" s="253"/>
      <x:c r="AY644" s="253"/>
      <x:c r="AZ644" s="253"/>
      <x:c r="BA644" s="253"/>
      <x:c r="BB644" s="253"/>
      <x:c r="BC644" s="253"/>
      <x:c r="BD644" s="253"/>
      <x:c r="BE644" s="253"/>
      <x:c r="BF644" s="253"/>
      <x:c r="BG644" s="253"/>
      <x:c r="BH644" s="253"/>
      <x:c r="BI644" s="253"/>
      <x:c r="BJ644" s="253"/>
      <x:c r="BK644" s="253"/>
      <x:c r="BL644" s="3"/>
    </x:row>
    <x:row r="645" spans="1:64" hidden="1" customHeight="1">
      <x:c r="A645" s="101"/>
      <x:c r="B645" s="119" t="s">
        <x:v>2028</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3"/>
      <x:c r="AV645" s="253"/>
      <x:c r="AW645" s="253"/>
      <x:c r="AX645" s="253"/>
      <x:c r="AY645" s="253"/>
      <x:c r="AZ645" s="253"/>
      <x:c r="BA645" s="253"/>
      <x:c r="BB645" s="253"/>
      <x:c r="BC645" s="253"/>
      <x:c r="BD645" s="253"/>
      <x:c r="BE645" s="253"/>
      <x:c r="BF645" s="253"/>
      <x:c r="BG645" s="253"/>
      <x:c r="BH645" s="253"/>
      <x:c r="BI645" s="253"/>
      <x:c r="BJ645" s="253"/>
      <x:c r="BK645" s="253"/>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1751</x:v>
      </x:c>
      <x:c r="AU646" s="28" t="str">
        <x:f ca="1">"\n\n2D6&gt;="&amp;$I$47&amp;" | "&amp;"《"&amp;$F$47&amp;"》"</x:f>
        <x:v>\n\n2D6&gt;=9 | 《황금》</x:v>
      </x:c>
      <x:c r="AV646" s="29" t="str">
        <x:f ca="1">"\n\n2D6&gt;="&amp;$I$48&amp;" | "&amp;"《"&amp;$F$48&amp;"》"</x:f>
        <x:v>\n\n2D6&gt;=8 | 《대지》</x:v>
      </x:c>
      <x:c r="AW646" s="29" t="str">
        <x:f ca="1">"\n\n2D6&gt;="&amp;$I$49&amp;" | "&amp;"《"&amp;$F$49&amp;"》"</x:f>
        <x:v>\n\n2D6&gt;=7 | 《숲》</x:v>
      </x:c>
      <x:c r="AX646" s="30" t="str">
        <x:f ca="1">"\n\n2D6&gt;="&amp;$I$50&amp;" | "&amp;"《"&amp;$F$50&amp;"》"</x:f>
        <x:v>\n\n2D6&gt;=8 | 《길》</x:v>
      </x:c>
      <x:c r="AY646" s="30" t="str">
        <x:f ca="1">"\n\n2D6&gt;="&amp;$I$51&amp;" | "&amp;"《"&amp;$F$51&amp;"》"</x:f>
        <x:v>\n\n2D6&gt;=9 | 《바다》</x:v>
      </x:c>
      <x:c r="AZ646" s="30" t="str">
        <x:f ca="1">"\n\n2D6&gt;="&amp;$I$52&amp;" | "&amp;"《"&amp;$F$52&amp;"》"</x:f>
        <x:v>\n\n2D6&gt;=8 | 《정적》</x:v>
      </x:c>
      <x:c r="BA646" s="29" t="str">
        <x:f ca="1">"\n\n2D6&gt;="&amp;$I$53&amp;" | "&amp;"《"&amp;$F$53&amp;"》"</x:f>
        <x:v>\n\n2D6&gt;=7 | 《비》</x:v>
      </x:c>
      <x:c r="BB646" s="29" t="str">
        <x:f ca="1">"\n\n2D6&gt;="&amp;$I$54&amp;" | "&amp;"《"&amp;$F$54&amp;"》"</x:f>
        <x:v>\n\n2D6&gt;=6 | 《폭풍》</x:v>
      </x:c>
      <x:c r="BC646" s="29" t="str">
        <x:f>"\n\n2D6&gt;="&amp;$I$55&amp;" | "&amp;"《"&amp;$F$55&amp;"》"</x:f>
        <x:v>\n\n2D6&gt;=5 | 《태양》</x:v>
      </x:c>
      <x:c r="BD646" s="29" t="str">
        <x:f ca="1">"\n\n2D6&gt;="&amp;$I$56&amp;" | "&amp;"《"&amp;$F$56&amp;"》"</x:f>
        <x:v>\n\n2D6&gt;=6 | 《천공》</x:v>
      </x:c>
      <x:c r="BE646" s="29" t="str">
        <x:f ca="1">"\n\n2D6&gt;="&amp;$I$57&amp;" | "&amp;"《"&amp;$F$57&amp;"》"</x:f>
        <x:v>\n\n2D6&gt;=7 | 《이계》</x:v>
      </x:c>
      <x:c r="BF646" s="30"/>
      <x:c r="BG646" s="30"/>
      <x:c r="BH646" s="30"/>
      <x:c r="BI646" s="29"/>
      <x:c r="BJ646" s="29"/>
      <x:c r="BK646" s="3"/>
      <x:c r="BL646" s="3"/>
    </x:row>
    <x:row r="647" spans="1:64" hidden="1" customHeight="1">
      <x:c r="A647" s="101"/>
      <x:c r="B647" s="119" t="s">
        <x:v>2028</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1742</x:v>
      </x:c>
      <x:c r="AU647" s="28" t="str">
        <x:f ca="1">"\n\n2D6&gt;="&amp;$N$47&amp;" | "&amp;"《"&amp;$L$47&amp;"》"</x:f>
        <x:v>\n\n2D6&gt;=7 | 《살》</x:v>
      </x:c>
      <x:c r="AV647" s="29" t="str">
        <x:f ca="1">"\n\n2D6&gt;="&amp;$N$48&amp;" | "&amp;"《"&amp;$L$48&amp;"》"</x:f>
        <x:v>\n\n2D6&gt;=6 | 《벌레》</x:v>
      </x:c>
      <x:c r="AW647" s="30" t="str">
        <x:f>"\n\n2D6&gt;="&amp;$N$49&amp;" | "&amp;"《"&amp;$L$49&amp;"》"</x:f>
        <x:v>\n\n2D6&gt;=5 | 《꽃》</x:v>
      </x:c>
      <x:c r="AX647" s="30" t="str">
        <x:f ca="1">"\n\n2D6&gt;="&amp;$N$50&amp;" | "&amp;"《"&amp;$L$50&amp;"》"</x:f>
        <x:v>\n\n2D6&gt;=6 | 《피》</x:v>
      </x:c>
      <x:c r="AY647" s="30" t="str">
        <x:f ca="1">"\n\n2D6&gt;="&amp;$N$51&amp;" | "&amp;"《"&amp;$L$51&amp;"》"</x:f>
        <x:v>\n\n2D6&gt;=7 | 《비늘》</x:v>
      </x:c>
      <x:c r="AZ647" s="29" t="str">
        <x:f ca="1">"\n\n2D6&gt;="&amp;$N$52&amp;" | "&amp;"《"&amp;$L$52&amp;"》"</x:f>
        <x:v>\n\n2D6&gt;=8 | 《혼돈》</x:v>
      </x:c>
      <x:c r="BA647" s="29" t="str">
        <x:f ca="1">"\n\n2D6&gt;="&amp;$N$53&amp;" | "&amp;"《"&amp;$L$53&amp;"》"</x:f>
        <x:v>\n\n2D6&gt;=9 | 《이빨》</x:v>
      </x:c>
      <x:c r="BB647" s="29" t="str">
        <x:f ca="1">"\n\n2D6&gt;="&amp;$N$54&amp;" | "&amp;"《"&amp;$L$54&amp;"》"</x:f>
        <x:v>\n\n2D6&gt;=8 | 《외침》</x:v>
      </x:c>
      <x:c r="BC647" s="29" t="str">
        <x:f ca="1">"\n\n2D6&gt;="&amp;$N$55&amp;" | "&amp;"《"&amp;$L$55&amp;"》"</x:f>
        <x:v>\n\n2D6&gt;=7 | 《분노》</x:v>
      </x:c>
      <x:c r="BD647" s="29" t="str">
        <x:f ca="1">"\n\n2D6&gt;="&amp;$N$56&amp;" | "&amp;"《"&amp;$L$56&amp;"》"</x:f>
        <x:v>\n\n2D6&gt;=8 | 《날개》</x:v>
      </x:c>
      <x:c r="BE647" s="29" t="str">
        <x:f ca="1">"\n\n2D6&gt;="&amp;$N$57&amp;" | "&amp;"《"&amp;$L$57&amp;"》"</x:f>
        <x:v>\n\n2D6&gt;=9 | 《에로스》</x:v>
      </x:c>
      <x:c r="BF647" s="30"/>
      <x:c r="BG647" s="30"/>
      <x:c r="BH647" s="30"/>
      <x:c r="BI647" s="29"/>
      <x:c r="BJ647" s="29"/>
      <x:c r="BK647" s="3"/>
      <x:c r="BL647" s="3"/>
    </x:row>
    <x:row r="648" spans="1:64" hidden="1" customHeight="1">
      <x:c r="A648" s="101"/>
      <x:c r="B648" s="119" t="s">
        <x:v>1093</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1762</x:v>
      </x:c>
      <x:c r="AU648" s="28" t="str">
        <x:f ca="1">"\n\n2D6&gt;="&amp;$S$47&amp;" | "&amp;"《"&amp;$Q$47&amp;"》"</x:f>
        <x:v>\n\n2D6&gt;=8 | 《중력》</x:v>
      </x:c>
      <x:c r="AV648" s="29" t="str">
        <x:f ca="1">"\n\n2D6&gt;="&amp;$S$48&amp;" | "&amp;"《"&amp;$Q$48&amp;"》"</x:f>
        <x:v>\n\n2D6&gt;=8 | 《바람》</x:v>
      </x:c>
      <x:c r="AW648" s="29" t="str">
        <x:f ca="1">"\n\n2D6&gt;="&amp;$S$49&amp;" | "&amp;"《"&amp;$Q$49&amp;"》"</x:f>
        <x:v>\n\n2D6&gt;=7 | 《흐름》</x:v>
      </x:c>
      <x:c r="AX648" s="29" t="str">
        <x:f ca="1">"\n\n2D6&gt;="&amp;$S$50&amp;" | "&amp;"《"&amp;$Q$50&amp;"》"</x:f>
        <x:v>\n\n2D6&gt;=8 | 《물》</x:v>
      </x:c>
      <x:c r="AY648" s="29" t="str">
        <x:f ca="1">"\n\n2D6&gt;="&amp;$S$51&amp;" | "&amp;"《"&amp;$Q$51&amp;"》"</x:f>
        <x:v>\n\n2D6&gt;=8 | 《파문》</x:v>
      </x:c>
      <x:c r="AZ648" s="29" t="str">
        <x:f ca="1">"\n\n2D6&gt;="&amp;$S$52&amp;" | "&amp;"《"&amp;$Q$52&amp;"》"</x:f>
        <x:v>\n\n2D6&gt;=7 | 《자유》</x:v>
      </x:c>
      <x:c r="BA648" s="29" t="str">
        <x:f ca="1">"\n\n2D6&gt;="&amp;$S$53&amp;" | "&amp;"《"&amp;$Q$53&amp;"》"</x:f>
        <x:v>\n\n2D6&gt;=8 | 《충격》</x:v>
      </x:c>
      <x:c r="BB648" s="29" t="str">
        <x:f ca="1">"\n\n2D6&gt;="&amp;$S$54&amp;" | "&amp;"《"&amp;$Q$54&amp;"》"</x:f>
        <x:v>\n\n2D6&gt;=9 | 《우레》</x:v>
      </x:c>
      <x:c r="BC648" s="29" t="str">
        <x:f ca="1">"\n\n2D6&gt;="&amp;$S$55&amp;" | "&amp;"《"&amp;$Q$55&amp;"》"</x:f>
        <x:v>\n\n2D6&gt;=9 | 《불》</x:v>
      </x:c>
      <x:c r="BD648" s="29" t="str">
        <x:f ca="1">"\n\n2D6&gt;="&amp;$S$56&amp;" | "&amp;"《"&amp;$Q$56&amp;"》"</x:f>
        <x:v>\n\n2D6&gt;=8 | 《빛》</x:v>
      </x:c>
      <x:c r="BE648" s="29" t="str">
        <x:f ca="1">"\n\n2D6&gt;="&amp;$S$57&amp;" | "&amp;"《"&amp;$Q$57&amp;"》"</x:f>
        <x:v>\n\n2D6&gt;=9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1767</x:v>
      </x:c>
      <x:c r="AU649" s="28" t="str">
        <x:f ca="1">"\n\n2D6&gt;="&amp;$AA$47&amp;" | "&amp;"《"&amp;$W$47&amp;"》"</x:f>
        <x:v>\n\n2D6&gt;=6 | 《이야기》</x:v>
      </x:c>
      <x:c r="AV649" s="29" t="str">
        <x:f ca="1">"\n\n2D6&gt;="&amp;$AA$48&amp;" | "&amp;"《"&amp;$W$48&amp;"》"</x:f>
        <x:v>\n\n2D6&gt;=7 | 《선율》</x:v>
      </x:c>
      <x:c r="AW649" s="30" t="str">
        <x:f ca="1">"\n\n2D6&gt;="&amp;$AA$49&amp;" | "&amp;"《"&amp;$W$49&amp;"》"</x:f>
        <x:v>\n\n2D6&gt;=8 | 《눈물》</x:v>
      </x:c>
      <x:c r="AX649" s="30" t="str">
        <x:f ca="1">"\n\n2D6&gt;="&amp;$AA$50&amp;" | "&amp;"《"&amp;$W$50&amp;"》"</x:f>
        <x:v>\n\n2D6&gt;=7 | 《이별》</x:v>
      </x:c>
      <x:c r="AY649" s="30" t="str">
        <x:f ca="1">"\n\n2D6&gt;="&amp;$AA$51&amp;" | "&amp;"《"&amp;$W$51&amp;"》"</x:f>
        <x:v>\n\n2D6&gt;=6 | 《미소》</x:v>
      </x:c>
      <x:c r="AZ649" s="29" t="str">
        <x:f>"\n\n2D6&gt;="&amp;$AA$52&amp;" | "&amp;"《"&amp;$W$52&amp;"》"</x:f>
        <x:v>\n\n2D6&gt;=5 | 《마음》</x:v>
      </x:c>
      <x:c r="BA649" s="29" t="str">
        <x:f ca="1">"\n\n2D6&gt;="&amp;$AA$53&amp;" | "&amp;"《"&amp;$W$53&amp;"》"</x:f>
        <x:v>\n\n2D6&gt;=6 | 《승리》</x:v>
      </x:c>
      <x:c r="BB649" s="29" t="str">
        <x:f ca="1">"\n\n2D6&gt;="&amp;$AA$54&amp;" | "&amp;"《"&amp;$W$54&amp;"》"</x:f>
        <x:v>\n\n2D6&gt;=7 | 《사랑》</x:v>
      </x:c>
      <x:c r="BC649" s="29" t="str">
        <x:f ca="1">"\n\n2D6&gt;="&amp;$AA$55&amp;" | "&amp;"《"&amp;$W$55&amp;"》"</x:f>
        <x:v>\n\n2D6&gt;=7 | 《정열》</x:v>
      </x:c>
      <x:c r="BD649" s="29" t="str">
        <x:f ca="1">"\n\n2D6&gt;="&amp;$AA$56&amp;" | "&amp;"《"&amp;$W$56&amp;"》"</x:f>
        <x:v>\n\n2D6&gt;=6 | 《치유》</x:v>
      </x:c>
      <x:c r="BE649" s="29" t="str">
        <x:f ca="1">"\n\n2D6&gt;="&amp;$AA$57&amp;" | "&amp;"《"&amp;$W$57&amp;"》"</x:f>
        <x:v>\n\n2D6&gt;=7 | 《시간》</x:v>
      </x:c>
      <x:c r="BF649" s="29"/>
      <x:c r="BG649" s="30"/>
      <x:c r="BH649" s="30"/>
      <x:c r="BI649" s="29"/>
      <x:c r="BJ649" s="29"/>
      <x:c r="BK649" s="3"/>
      <x:c r="BL649" s="3"/>
    </x:row>
    <x:row r="650" spans="1:64" hidden="1" customHeight="1">
      <x:c r="A650" s="101"/>
      <x:c r="B650" s="119" t="s">
        <x:v>1093</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1765</x:v>
      </x:c>
      <x:c r="AU650" s="28" t="str">
        <x:f>"\n\n2D6&gt;="&amp;$AH$47&amp;" | "&amp;"《"&amp;$AE$47&amp;"》"</x:f>
        <x:v>\n\n2D6&gt;=5 | 《추억》</x:v>
      </x:c>
      <x:c r="AV650" s="29" t="str">
        <x:f ca="1">"\n\n2D6&gt;="&amp;$AH$48&amp;" | "&amp;"《"&amp;$AE$48&amp;"》"</x:f>
        <x:v>\n\n2D6&gt;=6 | 《수수께끼》</x:v>
      </x:c>
      <x:c r="AW650" s="30" t="str">
        <x:f ca="1">"\n\n2D6&gt;="&amp;$AH$49&amp;" | "&amp;"《"&amp;$AE$49&amp;"》"</x:f>
        <x:v>\n\n2D6&gt;=7 | 《거짓》</x:v>
      </x:c>
      <x:c r="AX650" s="30" t="str">
        <x:f ca="1">"\n\n2D6&gt;="&amp;$AH$50&amp;" | "&amp;"《"&amp;$AE$50&amp;"》"</x:f>
        <x:v>\n\n2D6&gt;=8 | 《불안》</x:v>
      </x:c>
      <x:c r="AY650" s="30" t="str">
        <x:f ca="1">"\n\n2D6&gt;="&amp;$AH$51&amp;" | "&amp;"《"&amp;$AE$51&amp;"》"</x:f>
        <x:v>\n\n2D6&gt;=7 | 《잠》</x:v>
      </x:c>
      <x:c r="AZ650" s="29" t="str">
        <x:f ca="1">"\n\n2D6&gt;="&amp;$AH$52&amp;" | "&amp;"《"&amp;$AE$52&amp;"》"</x:f>
        <x:v>\n\n2D6&gt;=6 | 《우연》</x:v>
      </x:c>
      <x:c r="BA650" s="29" t="str">
        <x:f ca="1">"\n\n2D6&gt;="&amp;$AH$53&amp;" | "&amp;"《"&amp;$AE$53&amp;"》"</x:f>
        <x:v>\n\n2D6&gt;=7 | 《환각》</x:v>
      </x:c>
      <x:c r="BB650" s="29" t="str">
        <x:f ca="1">"\n\n2D6&gt;="&amp;$AH$54&amp;" | "&amp;"《"&amp;$AE$54&amp;"》"</x:f>
        <x:v>\n\n2D6&gt;=7 | 《광기》</x:v>
      </x:c>
      <x:c r="BC650" s="29" t="str">
        <x:f ca="1">"\n\n2D6&gt;="&amp;$AH$55&amp;" | "&amp;"《"&amp;$AE$55&amp;"》"</x:f>
        <x:v>\n\n2D6&gt;=6 | 《기도》</x:v>
      </x:c>
      <x:c r="BD650" s="29" t="str">
        <x:f>"\n\n2D6&gt;="&amp;$AH$56&amp;" | "&amp;"《"&amp;$AE$56&amp;"》"</x:f>
        <x:v>\n\n2D6&gt;=5 | 《희망》</x:v>
      </x:c>
      <x:c r="BE650" s="29" t="str">
        <x:f ca="1">"\n\n2D6&gt;="&amp;$AH$57&amp;" | "&amp;"《"&amp;$AE$57&amp;"》"</x:f>
        <x:v>\n\n2D6&gt;=6 | 《미래》</x:v>
      </x:c>
      <x:c r="BF650" s="13"/>
      <x:c r="BG650" s="29"/>
      <x:c r="BH650" s="29"/>
      <x:c r="BI650" s="29"/>
      <x:c r="BJ650" s="29"/>
      <x:c r="BK650" s="3"/>
      <x:c r="BL650" s="3"/>
    </x:row>
    <x:row r="651" spans="1:64" hidden="1" customHeight="1">
      <x:c r="A651" s="101"/>
      <x:c r="B651" s="119" t="s">
        <x:v>1066</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1760</x:v>
      </x:c>
      <x:c r="AU651" s="28" t="str">
        <x:f ca="1">"\n\n2D6&gt;="&amp;$AQ$47&amp;" | "&amp;"《"&amp;$AK$47&amp;"》"</x:f>
        <x:v>\n\n2D6&gt;=6 | 《심연》</x:v>
      </x:c>
      <x:c r="AV651" s="29" t="str">
        <x:f ca="1">"\n\n2D6&gt;="&amp;$AQ$48&amp;" | "&amp;"《"&amp;$AK$48&amp;"》"</x:f>
        <x:v>\n\n2D6&gt;=7 | 《부패》</x:v>
      </x:c>
      <x:c r="AW651" s="30" t="str">
        <x:f ca="1">"\n\n2D6&gt;="&amp;$AQ$49&amp;" | "&amp;"《"&amp;$AK$49&amp;"》"</x:f>
        <x:v>\n\n2D6&gt;=8 | 《배신》</x:v>
      </x:c>
      <x:c r="AX651" s="30" t="str">
        <x:f ca="1">"\n\n2D6&gt;="&amp;$AQ$50&amp;" | "&amp;"《"&amp;$AK$50&amp;"》"</x:f>
        <x:v>\n\n2D6&gt;=9 | 《방황》</x:v>
      </x:c>
      <x:c r="AY651" s="30" t="str">
        <x:f ca="1">"\n\n2D6&gt;="&amp;$AQ$51&amp;" | "&amp;"《"&amp;$AK$51&amp;"》"</x:f>
        <x:v>\n\n2D6&gt;=8 | 《나태》</x:v>
      </x:c>
      <x:c r="AZ651" s="29" t="str">
        <x:f ca="1">"\n\n2D6&gt;="&amp;$AQ$52&amp;" | "&amp;"《"&amp;$AK$52&amp;"》"</x:f>
        <x:v>\n\n2D6&gt;=7 | 《왜곡》</x:v>
      </x:c>
      <x:c r="BA651" s="29" t="str">
        <x:f ca="1">"\n\n2D6&gt;="&amp;$AQ$53&amp;" | "&amp;"《"&amp;$AK$53&amp;"》"</x:f>
        <x:v>\n\n2D6&gt;=8 | 《불행》</x:v>
      </x:c>
      <x:c r="BB651" s="29" t="str">
        <x:f ca="1">"\n\n2D6&gt;="&amp;$AQ$54&amp;" | "&amp;"《"&amp;$AK$54&amp;"》"</x:f>
        <x:v>\n\n2D6&gt;=8 | 《바보》</x:v>
      </x:c>
      <x:c r="BC651" s="29" t="str">
        <x:f ca="1">"\n\n2D6&gt;="&amp;$AQ$55&amp;" | "&amp;"《"&amp;$AK$55&amp;"》"</x:f>
        <x:v>\n\n2D6&gt;=7 | 《악의》</x:v>
      </x:c>
      <x:c r="BD651" s="29" t="str">
        <x:f ca="1">"\n\n2D6&gt;="&amp;$AQ$56&amp;" | "&amp;"《"&amp;$AK$56&amp;"》"</x:f>
        <x:v>\n\n2D6&gt;=6 | 《절망》</x:v>
      </x:c>
      <x:c r="BE651" s="29" t="str">
        <x:f ca="1">"\n\n2D6&gt;="&amp;$AQ$57&amp;" | "&amp;"《"&amp;$AK$57&amp;"》"</x:f>
        <x:v>\n\n2D6&gt;=7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1738</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1066</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1484</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1484</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2062</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【요화】 | 타입: 주문 | 지정특기: 《꽃》 | 목표: 단일 | 코스트: 짐승 1 | 마법전에서 자기 차례에 사용할 수 있다. 지정특기 판정에 성공하면 목표에게 자신이 사역하는 원형의 수만큼 대미지를 입힌다.</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【특약】 | 타입: 장비 | 지정특기: 없음 | 목표: 자신 | 코스트: 없음 | 자신의 【마력】과 【일시적 마력】의 합계치가 자기 마력 최대치의 절반(나머지 올림) 이하인 상태라면, 목표에게 【추가 대미지2】를 부여한다.</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2062</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【무용】 | 타입: 주문 | 지정특기: 없음 | 목표: 자신 | 코스트: 자기 영역의 마소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2069</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【회복】 | 타입: 주문 | 지정특기: 습득 | 목표: 원하는 만큼의 캐릭터 | 코스트: 노래 X | 드라마 장면에 사용할 수 있다. 지정특기 판정에 성공하면 목표의 【마력】을 「소비한 마소 수×3」점 까지 회복할 수 있다. 회복하는 수치는 각 목표에 원하는 대로 배분할 수 있다.</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 xml:space="preserve">【】 | 타입:  | 지정특기:  | 목표:  | 코스트:  | </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2069</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 xml:space="preserve">【】 | 타입:  | 지정특기:  | 목표:  | 코스트:  | </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2101</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 xml:space="preserve">【】 | 타입:  | 지정특기:  | 목표:  | 코스트:  | </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 xml:space="preserve">【】 | 타입:  | 지정특기:  | 목표:  | 코스트:  | </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2101</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 xml:space="preserve">【】 | 타입:  | 지정특기:  | 목표:  | 코스트:  | </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2116</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 xml:space="preserve">【】 | 타입:  | 지정특기:  | 목표:  | 코스트:  | </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 xml:space="preserve">【】 | 타입:  | 지정특기:  | 목표:  | 코스트:  | </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2116</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2117</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2117</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2099</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2099</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2131</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417</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2131</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1639</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1639</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1533</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1533</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2322</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1746</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418</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1099</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1746</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2343</x:v>
      </x:c>
      <x:c r="AW705" s="22"/>
      <x:c r="AX705" s="22" t="str">
        <x:f>$V$8</x:f>
        <x:v>그레이스 루미나티오</x:v>
      </x:c>
      <x:c r="AY705" s="77" t="s">
        <x:v>1850</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1272</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965</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1747</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2344</x:v>
      </x:c>
      <x:c r="AW710" s="80"/>
      <x:c r="AX710" s="81" t="str">
        <x:f>$D$96</x:f>
        <x:v>분신 소환</x:v>
      </x:c>
      <x:c r="AY710" s="77" t="s">
        <x:v>1850</x:v>
      </x:c>
      <x:c r="AZ710" s="77" t="s">
        <x:v>2342</x:v>
      </x:c>
      <x:c r="BA710" s="22"/>
      <x:c r="BB710" s="77"/>
      <x:c r="BC710" s="77" t="s">
        <x:v>1128</x:v>
      </x:c>
      <x:c r="BD710" s="22">
        <x:f t="shared" ref="BD710:BD728" si="172">IF(AX710&lt;&gt;"",$Q$12,"")</x:f>
        <x:v>4</x:v>
      </x:c>
      <x:c r="BE710" s="77" t="s">
        <x:v>1834</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2344</x:v>
      </x:c>
      <x:c r="AW711" s="80"/>
      <x:c r="AX711" s="81" t="str">
        <x:f>$D$102</x:f>
        <x:v>요화</x:v>
      </x:c>
      <x:c r="AY711" s="77" t="s">
        <x:v>1850</x:v>
      </x:c>
      <x:c r="AZ711" s="77" t="s">
        <x:v>2342</x:v>
      </x:c>
      <x:c r="BA711" s="22"/>
      <x:c r="BB711" s="77"/>
      <x:c r="BC711" s="77" t="s">
        <x:v>1128</x:v>
      </x:c>
      <x:c r="BD711" s="22">
        <x:f t="shared" si="172"/>
        <x:v>4</x:v>
      </x:c>
      <x:c r="BE711" s="77" t="s">
        <x:v>1854</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2345</x:v>
      </x:c>
      <x:c r="AW712" s="80"/>
      <x:c r="AX712" s="81" t="str">
        <x:f>$D$108</x:f>
        <x:v>특약</x:v>
      </x:c>
      <x:c r="AY712" s="77" t="s">
        <x:v>1850</x:v>
      </x:c>
      <x:c r="AZ712" s="77" t="s">
        <x:v>2342</x:v>
      </x:c>
      <x:c r="BA712" s="22"/>
      <x:c r="BB712" s="77"/>
      <x:c r="BC712" s="77" t="s">
        <x:v>1128</x:v>
      </x:c>
      <x:c r="BD712" s="22">
        <x:f t="shared" si="172"/>
        <x:v>4</x:v>
      </x:c>
      <x:c r="BE712" s="77" t="s">
        <x:v>1854</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2345</x:v>
      </x:c>
      <x:c r="AW713" s="80"/>
      <x:c r="AX713" s="81" t="str">
        <x:f>$D$114</x:f>
        <x:v>무용</x:v>
      </x:c>
      <x:c r="AY713" s="77" t="s">
        <x:v>1850</x:v>
      </x:c>
      <x:c r="AZ713" s="77" t="s">
        <x:v>2342</x:v>
      </x:c>
      <x:c r="BA713" s="22"/>
      <x:c r="BB713" s="77"/>
      <x:c r="BC713" s="77" t="s">
        <x:v>1128</x:v>
      </x:c>
      <x:c r="BD713" s="22">
        <x:f t="shared" si="172"/>
        <x:v>4</x:v>
      </x:c>
      <x:c r="BE713" s="77" t="s">
        <x:v>1854</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2345</x:v>
      </x:c>
      <x:c r="AW714" s="80"/>
      <x:c r="AX714" s="81" t="str">
        <x:f>$D$120</x:f>
        <x:v>회복</x:v>
      </x:c>
      <x:c r="AY714" s="77" t="s">
        <x:v>1850</x:v>
      </x:c>
      <x:c r="AZ714" s="77" t="s">
        <x:v>2342</x:v>
      </x:c>
      <x:c r="BA714" s="22"/>
      <x:c r="BB714" s="77"/>
      <x:c r="BC714" s="77" t="s">
        <x:v>1128</x:v>
      </x:c>
      <x:c r="BD714" s="22">
        <x:f t="shared" si="172"/>
        <x:v>4</x:v>
      </x:c>
      <x:c r="BE714" s="77" t="s">
        <x:v>1854</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2345</x:v>
      </x:c>
      <x:c r="AW715" s="80"/>
      <x:c r="AX715" s="81">
        <x:f>$D$126</x:f>
        <x:v>0</x:v>
      </x:c>
      <x:c r="AY715" s="77" t="s">
        <x:v>1850</x:v>
      </x:c>
      <x:c r="AZ715" s="77" t="s">
        <x:v>2342</x:v>
      </x:c>
      <x:c r="BA715" s="22"/>
      <x:c r="BB715" s="77"/>
      <x:c r="BC715" s="77" t="s">
        <x:v>1128</x:v>
      </x:c>
      <x:c r="BD715" s="22">
        <x:f t="shared" si="172"/>
        <x:v>4</x:v>
      </x:c>
      <x:c r="BE715" s="77" t="s">
        <x:v>1854</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2345</x:v>
      </x:c>
      <x:c r="AW716" s="80"/>
      <x:c r="AX716" s="81">
        <x:f>$D$132</x:f>
        <x:v>0</x:v>
      </x:c>
      <x:c r="AY716" s="77" t="s">
        <x:v>1850</x:v>
      </x:c>
      <x:c r="AZ716" s="77" t="s">
        <x:v>2342</x:v>
      </x:c>
      <x:c r="BA716" s="22"/>
      <x:c r="BB716" s="77"/>
      <x:c r="BC716" s="77" t="s">
        <x:v>1128</x:v>
      </x:c>
      <x:c r="BD716" s="22">
        <x:f t="shared" si="172"/>
        <x:v>4</x:v>
      </x:c>
      <x:c r="BE716" s="77" t="s">
        <x:v>1854</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2345</x:v>
      </x:c>
      <x:c r="AW717" s="80"/>
      <x:c r="AX717" s="81">
        <x:f>$D$138</x:f>
        <x:v>0</x:v>
      </x:c>
      <x:c r="AY717" s="77" t="s">
        <x:v>1850</x:v>
      </x:c>
      <x:c r="AZ717" s="77" t="s">
        <x:v>2342</x:v>
      </x:c>
      <x:c r="BA717" s="22"/>
      <x:c r="BB717" s="77"/>
      <x:c r="BC717" s="77" t="s">
        <x:v>1128</x:v>
      </x:c>
      <x:c r="BD717" s="22">
        <x:f t="shared" si="172"/>
        <x:v>4</x:v>
      </x:c>
      <x:c r="BE717" s="77" t="s">
        <x:v>1854</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2345</x:v>
      </x:c>
      <x:c r="AW718" s="80"/>
      <x:c r="AX718" s="81">
        <x:f>$D$144</x:f>
        <x:v>0</x:v>
      </x:c>
      <x:c r="AY718" s="77" t="s">
        <x:v>1850</x:v>
      </x:c>
      <x:c r="AZ718" s="77" t="s">
        <x:v>2342</x:v>
      </x:c>
      <x:c r="BA718" s="22"/>
      <x:c r="BB718" s="77"/>
      <x:c r="BC718" s="77" t="s">
        <x:v>1128</x:v>
      </x:c>
      <x:c r="BD718" s="22">
        <x:f t="shared" si="172"/>
        <x:v>4</x:v>
      </x:c>
      <x:c r="BE718" s="77" t="s">
        <x:v>1854</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2345</x:v>
      </x:c>
      <x:c r="AW719" s="80"/>
      <x:c r="AX719" s="81">
        <x:f>$D$150</x:f>
        <x:v>0</x:v>
      </x:c>
      <x:c r="AY719" s="77" t="s">
        <x:v>1850</x:v>
      </x:c>
      <x:c r="AZ719" s="77" t="s">
        <x:v>2342</x:v>
      </x:c>
      <x:c r="BA719" s="22"/>
      <x:c r="BB719" s="77"/>
      <x:c r="BC719" s="77" t="s">
        <x:v>1128</x:v>
      </x:c>
      <x:c r="BD719" s="22">
        <x:f t="shared" si="172"/>
        <x:v>4</x:v>
      </x:c>
      <x:c r="BE719" s="77" t="s">
        <x:v>1854</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2345</x:v>
      </x:c>
      <x:c r="AW720" s="80"/>
      <x:c r="AX720" s="81">
        <x:f>$D$156</x:f>
        <x:v>0</x:v>
      </x:c>
      <x:c r="AY720" s="77" t="s">
        <x:v>1850</x:v>
      </x:c>
      <x:c r="AZ720" s="77" t="s">
        <x:v>2342</x:v>
      </x:c>
      <x:c r="BA720" s="22"/>
      <x:c r="BB720" s="77"/>
      <x:c r="BC720" s="77" t="s">
        <x:v>1128</x:v>
      </x:c>
      <x:c r="BD720" s="22">
        <x:f t="shared" si="172"/>
        <x:v>4</x:v>
      </x:c>
      <x:c r="BE720" s="77" t="s">
        <x:v>1854</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2345</x:v>
      </x:c>
      <x:c r="AW721" s="80"/>
      <x:c r="AX721" s="81">
        <x:f>$D$162</x:f>
        <x:v>0</x:v>
      </x:c>
      <x:c r="AY721" s="77" t="s">
        <x:v>1850</x:v>
      </x:c>
      <x:c r="AZ721" s="77" t="s">
        <x:v>2342</x:v>
      </x:c>
      <x:c r="BA721" s="22"/>
      <x:c r="BB721" s="77"/>
      <x:c r="BC721" s="77" t="s">
        <x:v>1128</x:v>
      </x:c>
      <x:c r="BD721" s="22">
        <x:f t="shared" si="172"/>
        <x:v>4</x:v>
      </x:c>
      <x:c r="BE721" s="77" t="s">
        <x:v>1854</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2345</x:v>
      </x:c>
      <x:c r="AW722" s="80"/>
      <x:c r="AX722" s="81">
        <x:f>$D$168</x:f>
        <x:v>0</x:v>
      </x:c>
      <x:c r="AY722" s="77" t="s">
        <x:v>1850</x:v>
      </x:c>
      <x:c r="AZ722" s="77" t="s">
        <x:v>2342</x:v>
      </x:c>
      <x:c r="BA722" s="22"/>
      <x:c r="BB722" s="77"/>
      <x:c r="BC722" s="77" t="s">
        <x:v>1128</x:v>
      </x:c>
      <x:c r="BD722" s="22">
        <x:f t="shared" si="172"/>
        <x:v>4</x:v>
      </x:c>
      <x:c r="BE722" s="77" t="s">
        <x:v>1854</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2345</x:v>
      </x:c>
      <x:c r="AW723" s="80"/>
      <x:c r="AX723" s="81">
        <x:f>$D$174</x:f>
        <x:v>0</x:v>
      </x:c>
      <x:c r="AY723" s="77" t="s">
        <x:v>1850</x:v>
      </x:c>
      <x:c r="AZ723" s="77" t="s">
        <x:v>2342</x:v>
      </x:c>
      <x:c r="BA723" s="22"/>
      <x:c r="BB723" s="77"/>
      <x:c r="BC723" s="77" t="s">
        <x:v>1128</x:v>
      </x:c>
      <x:c r="BD723" s="22">
        <x:f t="shared" si="172"/>
        <x:v>4</x:v>
      </x:c>
      <x:c r="BE723" s="77" t="s">
        <x:v>1854</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2345</x:v>
      </x:c>
      <x:c r="AW724" s="80"/>
      <x:c r="AX724" s="81">
        <x:f>$D$180</x:f>
        <x:v>0</x:v>
      </x:c>
      <x:c r="AY724" s="77" t="s">
        <x:v>1850</x:v>
      </x:c>
      <x:c r="AZ724" s="77" t="s">
        <x:v>2342</x:v>
      </x:c>
      <x:c r="BA724" s="22"/>
      <x:c r="BB724" s="77"/>
      <x:c r="BC724" s="77" t="s">
        <x:v>1128</x:v>
      </x:c>
      <x:c r="BD724" s="22">
        <x:f t="shared" si="172"/>
        <x:v>4</x:v>
      </x:c>
      <x:c r="BE724" s="77" t="s">
        <x:v>1854</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2345</x:v>
      </x:c>
      <x:c r="AW725" s="80"/>
      <x:c r="AX725" s="81">
        <x:f>$D$186</x:f>
        <x:v>0</x:v>
      </x:c>
      <x:c r="AY725" s="77" t="s">
        <x:v>1850</x:v>
      </x:c>
      <x:c r="AZ725" s="77" t="s">
        <x:v>2342</x:v>
      </x:c>
      <x:c r="BA725" s="22"/>
      <x:c r="BB725" s="77"/>
      <x:c r="BC725" s="77" t="s">
        <x:v>1128</x:v>
      </x:c>
      <x:c r="BD725" s="22">
        <x:f t="shared" si="172"/>
        <x:v>4</x:v>
      </x:c>
      <x:c r="BE725" s="77" t="s">
        <x:v>1854</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2345</x:v>
      </x:c>
      <x:c r="AW726" s="80"/>
      <x:c r="AX726" s="81">
        <x:f>$D$192</x:f>
        <x:v>0</x:v>
      </x:c>
      <x:c r="AY726" s="77" t="s">
        <x:v>1850</x:v>
      </x:c>
      <x:c r="AZ726" s="77" t="s">
        <x:v>2342</x:v>
      </x:c>
      <x:c r="BA726" s="22"/>
      <x:c r="BB726" s="77"/>
      <x:c r="BC726" s="77" t="s">
        <x:v>1128</x:v>
      </x:c>
      <x:c r="BD726" s="22">
        <x:f t="shared" si="172"/>
        <x:v>4</x:v>
      </x:c>
      <x:c r="BE726" s="77" t="s">
        <x:v>1854</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2345</x:v>
      </x:c>
      <x:c r="AW727" s="80"/>
      <x:c r="AX727" s="81">
        <x:f>$D$198</x:f>
        <x:v>0</x:v>
      </x:c>
      <x:c r="AY727" s="77" t="s">
        <x:v>1850</x:v>
      </x:c>
      <x:c r="AZ727" s="77" t="s">
        <x:v>2342</x:v>
      </x:c>
      <x:c r="BA727" s="22"/>
      <x:c r="BB727" s="77"/>
      <x:c r="BC727" s="77" t="s">
        <x:v>1128</x:v>
      </x:c>
      <x:c r="BD727" s="22">
        <x:f t="shared" si="172"/>
        <x:v>4</x:v>
      </x:c>
      <x:c r="BE727" s="77" t="s">
        <x:v>1854</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2345</x:v>
      </x:c>
      <x:c r="AW728" s="80"/>
      <x:c r="AX728" s="81">
        <x:f>$D$204</x:f>
        <x:v>0</x:v>
      </x:c>
      <x:c r="AY728" s="77" t="s">
        <x:v>1850</x:v>
      </x:c>
      <x:c r="AZ728" s="77" t="s">
        <x:v>2342</x:v>
      </x:c>
      <x:c r="BA728" s="22"/>
      <x:c r="BB728" s="77"/>
      <x:c r="BC728" s="77" t="s">
        <x:v>1128</x:v>
      </x:c>
      <x:c r="BD728" s="22">
        <x:f t="shared" si="172"/>
        <x:v>4</x:v>
      </x:c>
      <x:c r="BE728" s="77" t="s">
        <x:v>1854</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1861</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2">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W66:W66">
      <x:formula1>"혈연,지배,숙적,연애,흥미,존경,아이템,박탈,상흔,원형,종령,부담,―,별,짐승,힘,노래,꿈,어둠,헌신"</x:formula1>
    </x:dataValidation>
    <x:dataValidation type="list" allowBlank="1" sqref="W64:W64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custom" allowBlank="1" showDropDown="1" sqref="F224:F303">
      <x:formula1>OR(NOT(ISERROR(DATEVALUE(F224))),AND(ISNUMBER(F224),LEFT(CELL("format",F224))="D"))</x:formula1>
    </x:dataValidation>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howDropDown="1" sqref="N7:N7">
      <x:formula1>"경력(더블 클릭 후 변경),서경,사서,서공,방문자,이단자,흡혈귀,용종,악마,요정,몽마,토지신,외전"</x:formula1>
    </x:dataValidation>
    <x:dataValidation type="list" allowBlank="1" sqref="I58:I58">
      <x:formula1>"별,짐승,힘,노래,꿈,어둠"</x:formula1>
    </x:dataValidation>
  </x:dataValidations>
  <x:hyperlinks>
    <x:hyperlink ref="C14:C14" r:id="rId1"/>
  </x:hyperlink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drawing r:id="rId2"/>
  <x:legacyDrawing r:id="rId3"/>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그레이스</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2025-06-05T06:49:46.262</dcterms:created>
  <dcterms:modified xsi:type="dcterms:W3CDTF">2025-06-05T06:50:32.741</dcterms:modified>
  <cp:version>1200.0100.01</cp:version>
</cp:coreProperties>
</file>