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ila\Desktop\5-sem\МООиАИ\Lab_1\"/>
    </mc:Choice>
  </mc:AlternateContent>
  <xr:revisionPtr revIDLastSave="0" documentId="13_ncr:1_{EA809E47-6281-4838-9E4E-06E67EE0086A}" xr6:coauthVersionLast="47" xr6:coauthVersionMax="47" xr10:uidLastSave="{00000000-0000-0000-0000-000000000000}"/>
  <bookViews>
    <workbookView xWindow="4065" yWindow="2880" windowWidth="17085" windowHeight="11295" activeTab="1" xr2:uid="{00000000-000D-0000-FFFF-FFFF00000000}"/>
  </bookViews>
  <sheets>
    <sheet name="Лист1" sheetId="1" r:id="rId1"/>
    <sheet name="Рег" sheetId="8" r:id="rId2"/>
    <sheet name="CР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0" l="1"/>
  <c r="L3" i="10"/>
  <c r="L2" i="10"/>
  <c r="C74" i="8"/>
  <c r="F75" i="8"/>
  <c r="F76" i="8"/>
  <c r="F74" i="8"/>
  <c r="E75" i="8"/>
  <c r="E76" i="8"/>
  <c r="E74" i="8"/>
  <c r="D75" i="8"/>
  <c r="D76" i="8"/>
  <c r="D74" i="8"/>
  <c r="C75" i="8"/>
  <c r="C76" i="8"/>
  <c r="J77" i="8"/>
  <c r="I77" i="8"/>
  <c r="H77" i="8"/>
  <c r="G77" i="8"/>
  <c r="G75" i="8"/>
  <c r="G76" i="8"/>
  <c r="G74" i="8"/>
  <c r="H75" i="8"/>
  <c r="H76" i="8"/>
  <c r="H74" i="8"/>
  <c r="I75" i="8"/>
  <c r="I76" i="8"/>
  <c r="I74" i="8"/>
  <c r="J75" i="8"/>
  <c r="J76" i="8"/>
  <c r="J74" i="8"/>
  <c r="L75" i="8"/>
  <c r="L76" i="8"/>
  <c r="L74" i="8"/>
  <c r="K76" i="8"/>
  <c r="B76" i="8"/>
  <c r="K75" i="8"/>
  <c r="B75" i="8"/>
  <c r="K74" i="8"/>
  <c r="B74" i="8"/>
  <c r="L15" i="10" l="1"/>
  <c r="L6" i="10"/>
  <c r="L7" i="10"/>
  <c r="L8" i="10"/>
  <c r="L9" i="10"/>
  <c r="L10" i="10"/>
  <c r="L11" i="10"/>
  <c r="L12" i="10"/>
  <c r="L13" i="10"/>
  <c r="L14" i="10"/>
  <c r="L5" i="10"/>
</calcChain>
</file>

<file path=xl/sharedStrings.xml><?xml version="1.0" encoding="utf-8"?>
<sst xmlns="http://schemas.openxmlformats.org/spreadsheetml/2006/main" count="116" uniqueCount="68">
  <si>
    <t>№ предприятия</t>
  </si>
  <si>
    <t>Столбец 1</t>
  </si>
  <si>
    <t>Столбец 2</t>
  </si>
  <si>
    <t>Столбец 3</t>
  </si>
  <si>
    <t>Задание 1</t>
  </si>
  <si>
    <t>Уровень инфляции</t>
  </si>
  <si>
    <t>Ставка рефинансирования</t>
  </si>
  <si>
    <t>Курс $</t>
  </si>
  <si>
    <t>Задание 2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</si>
  <si>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</si>
  <si>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</si>
  <si>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</si>
  <si>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</si>
  <si>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</si>
  <si>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</si>
  <si>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</si>
  <si>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</si>
  <si>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</si>
  <si>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</si>
  <si>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</si>
  <si>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</si>
  <si>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</si>
  <si>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</si>
  <si>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</si>
  <si>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</si>
  <si>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</si>
  <si>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</si>
  <si>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</si>
  <si>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</si>
  <si>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</si>
  <si>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</si>
  <si>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</si>
  <si>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</si>
  <si>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</si>
  <si>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</si>
  <si>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</si>
  <si>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ВЫВОД ОСТАТКА</t>
  </si>
  <si>
    <t>Наблюдение</t>
  </si>
  <si>
    <t>Предсказанное Y</t>
  </si>
  <si>
    <t>Остатки</t>
  </si>
  <si>
    <t>Семья</t>
  </si>
  <si>
    <t>Накопления</t>
  </si>
  <si>
    <t>Доходы</t>
  </si>
  <si>
    <t>Имущество</t>
  </si>
  <si>
    <t>у</t>
  </si>
  <si>
    <r>
      <t>х</t>
    </r>
    <r>
      <rPr>
        <b/>
        <vertAlign val="subscript"/>
        <sz val="14"/>
        <color rgb="FF000000"/>
        <rFont val="Times New Roman"/>
        <family val="1"/>
        <charset val="204"/>
      </rPr>
      <t>1</t>
    </r>
  </si>
  <si>
    <r>
      <t>х</t>
    </r>
    <r>
      <rPr>
        <b/>
        <vertAlign val="subscript"/>
        <sz val="14"/>
        <color rgb="FF000000"/>
        <rFont val="Times New Roman"/>
        <family val="1"/>
        <charset val="204"/>
      </rPr>
      <t>2</t>
    </r>
  </si>
  <si>
    <t xml:space="preserve">Задание 1 </t>
  </si>
  <si>
    <t xml:space="preserve"> </t>
  </si>
  <si>
    <t>Задание 3</t>
  </si>
  <si>
    <t>Задание 4</t>
  </si>
  <si>
    <t>Задание 5</t>
  </si>
  <si>
    <t>Задание 6</t>
  </si>
  <si>
    <t>х1</t>
  </si>
  <si>
    <t>х2</t>
  </si>
  <si>
    <t>ув</t>
  </si>
  <si>
    <t>T-stat</t>
  </si>
  <si>
    <t>x1</t>
  </si>
  <si>
    <t>x2</t>
  </si>
  <si>
    <t>x3</t>
  </si>
  <si>
    <t>Y</t>
  </si>
  <si>
    <t>T-stud</t>
  </si>
  <si>
    <t>нижние 90%</t>
  </si>
  <si>
    <t>Верхние 90%</t>
  </si>
  <si>
    <t>Нижние 99%</t>
  </si>
  <si>
    <t>Верхние 99%</t>
  </si>
  <si>
    <t>Fкрит</t>
  </si>
  <si>
    <t>Стат значимость 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</si>
</sst>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vertAlign val="subscript"/>
      <sz val="14"/>
      <color rgb="FF000000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justify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justify" vertical="center" wrapText="1"/>
    </xf>
    <xf numFmtId="0" fontId="3" fillId="0" borderId="6" xfId="0" applyFont="1" applyFill="1" applyBorder="1" applyAlignment="1">
      <alignment horizontal="centerContinuous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8" fillId="0" borderId="0" xfId="0" applyFont="1"/>
    <xf numFmtId="0" fontId="3" fillId="0" borderId="7" xfId="0" applyFont="1" applyFill="1" applyBorder="1" applyAlignment="1">
      <alignment horizontal="center"/>
    </xf>
    <xf numFmtId="0" fontId="0" fillId="0" borderId="7" xfId="0" applyFill="1" applyBorder="1" applyAlignment="1"/>
    <xf numFmtId="0" fontId="8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Normal 2" xfId="1" xr:uid="{A32F0EA5-B237-432A-8328-812B0469DD69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wmf"/><Relationship Id="rId2" Type="http://schemas.openxmlformats.org/officeDocument/2006/relationships/image" Target="../media/image5.wmf"/><Relationship Id="rId1" Type="http://schemas.openxmlformats.org/officeDocument/2006/relationships/image" Target="../media/image4.wmf"/><Relationship Id="rId5" Type="http://schemas.openxmlformats.org/officeDocument/2006/relationships/image" Target="../media/image8.wmf"/><Relationship Id="rId4" Type="http://schemas.openxmlformats.org/officeDocument/2006/relationships/image" Target="../media/image7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2</xdr:col>
          <xdr:colOff>142875</xdr:colOff>
          <xdr:row>1</xdr:row>
          <xdr:rowOff>190500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0</xdr:rowOff>
        </xdr:from>
        <xdr:to>
          <xdr:col>3</xdr:col>
          <xdr:colOff>152400</xdr:colOff>
          <xdr:row>1</xdr:row>
          <xdr:rowOff>190500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</xdr:row>
          <xdr:rowOff>0</xdr:rowOff>
        </xdr:from>
        <xdr:to>
          <xdr:col>4</xdr:col>
          <xdr:colOff>152400</xdr:colOff>
          <xdr:row>1</xdr:row>
          <xdr:rowOff>190500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85725</xdr:colOff>
          <xdr:row>0</xdr:row>
          <xdr:rowOff>152400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1</xdr:col>
          <xdr:colOff>190500</xdr:colOff>
          <xdr:row>0</xdr:row>
          <xdr:rowOff>228600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2</xdr:col>
          <xdr:colOff>209550</xdr:colOff>
          <xdr:row>0</xdr:row>
          <xdr:rowOff>228600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190500</xdr:colOff>
          <xdr:row>0</xdr:row>
          <xdr:rowOff>228600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4</xdr:col>
          <xdr:colOff>161925</xdr:colOff>
          <xdr:row>0</xdr:row>
          <xdr:rowOff>228600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wmf"/><Relationship Id="rId3" Type="http://schemas.openxmlformats.org/officeDocument/2006/relationships/oleObject" Target="../embeddings/oleObject4.bin"/><Relationship Id="rId7" Type="http://schemas.openxmlformats.org/officeDocument/2006/relationships/oleObject" Target="../embeddings/oleObject6.bin"/><Relationship Id="rId12" Type="http://schemas.openxmlformats.org/officeDocument/2006/relationships/image" Target="../media/image8.w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5.wmf"/><Relationship Id="rId11" Type="http://schemas.openxmlformats.org/officeDocument/2006/relationships/oleObject" Target="../embeddings/oleObject8.bin"/><Relationship Id="rId5" Type="http://schemas.openxmlformats.org/officeDocument/2006/relationships/oleObject" Target="../embeddings/oleObject5.bin"/><Relationship Id="rId10" Type="http://schemas.openxmlformats.org/officeDocument/2006/relationships/image" Target="../media/image7.wmf"/><Relationship Id="rId4" Type="http://schemas.openxmlformats.org/officeDocument/2006/relationships/image" Target="../media/image4.wmf"/><Relationship Id="rId9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9"/>
  <sheetViews>
    <sheetView workbookViewId="0">
      <selection activeCell="I12" sqref="I12"/>
    </sheetView>
  </sheetViews>
  <sheetFormatPr defaultRowHeight="15" x14ac:dyDescent="0.25"/>
  <cols>
    <col min="2" max="2" width="21.7109375" customWidth="1"/>
    <col min="8" max="8" width="27.42578125" customWidth="1"/>
    <col min="9" max="9" width="33.7109375" customWidth="1"/>
    <col min="10" max="10" width="13.28515625" customWidth="1"/>
  </cols>
  <sheetData>
    <row r="1" spans="2:11" ht="15.75" thickBot="1" x14ac:dyDescent="0.3">
      <c r="B1" t="s">
        <v>4</v>
      </c>
      <c r="H1" t="s">
        <v>8</v>
      </c>
    </row>
    <row r="2" spans="2:11" ht="19.5" thickBot="1" x14ac:dyDescent="0.35">
      <c r="B2" s="4" t="s">
        <v>0</v>
      </c>
      <c r="C2" s="5"/>
      <c r="D2" s="5"/>
      <c r="E2" s="5"/>
      <c r="H2" s="1" t="s">
        <v>5</v>
      </c>
      <c r="I2" s="11" t="s">
        <v>6</v>
      </c>
      <c r="J2" s="11" t="s">
        <v>7</v>
      </c>
    </row>
    <row r="3" spans="2:11" ht="19.5" thickBot="1" x14ac:dyDescent="0.35">
      <c r="B3" s="6">
        <v>1</v>
      </c>
      <c r="C3" s="7">
        <v>6</v>
      </c>
      <c r="D3" s="7">
        <v>2</v>
      </c>
      <c r="E3" s="7">
        <v>25</v>
      </c>
      <c r="H3" s="2">
        <v>84</v>
      </c>
      <c r="I3" s="3">
        <v>85</v>
      </c>
      <c r="J3" s="3">
        <v>441</v>
      </c>
    </row>
    <row r="4" spans="2:11" ht="19.5" thickBot="1" x14ac:dyDescent="0.35">
      <c r="B4" s="6">
        <v>2</v>
      </c>
      <c r="C4" s="7">
        <v>4.9000000000000004</v>
      </c>
      <c r="D4" s="7">
        <v>0.8</v>
      </c>
      <c r="E4" s="7">
        <v>30</v>
      </c>
      <c r="H4" s="2">
        <v>45</v>
      </c>
      <c r="I4" s="3">
        <v>55</v>
      </c>
      <c r="J4" s="3">
        <v>980</v>
      </c>
    </row>
    <row r="5" spans="2:11" ht="19.5" thickBot="1" x14ac:dyDescent="0.35">
      <c r="B5" s="6">
        <v>3</v>
      </c>
      <c r="C5" s="7">
        <v>7</v>
      </c>
      <c r="D5" s="7">
        <v>2.7</v>
      </c>
      <c r="E5" s="7">
        <v>20</v>
      </c>
      <c r="H5" s="2">
        <v>56</v>
      </c>
      <c r="I5" s="3">
        <v>65</v>
      </c>
      <c r="J5" s="3">
        <v>1400</v>
      </c>
    </row>
    <row r="6" spans="2:11" ht="19.5" thickBot="1" x14ac:dyDescent="0.35">
      <c r="B6" s="6">
        <v>4</v>
      </c>
      <c r="C6" s="7">
        <v>6.7</v>
      </c>
      <c r="D6" s="7">
        <v>3</v>
      </c>
      <c r="E6" s="7">
        <v>21</v>
      </c>
      <c r="H6" s="2">
        <v>34</v>
      </c>
      <c r="I6" s="3">
        <v>40</v>
      </c>
      <c r="J6" s="3">
        <v>1960</v>
      </c>
    </row>
    <row r="7" spans="2:11" ht="19.5" thickBot="1" x14ac:dyDescent="0.35">
      <c r="B7" s="6">
        <v>5</v>
      </c>
      <c r="C7" s="7">
        <v>5.8</v>
      </c>
      <c r="D7" s="7">
        <v>1</v>
      </c>
      <c r="E7" s="7">
        <v>28</v>
      </c>
      <c r="H7" s="2">
        <v>23</v>
      </c>
      <c r="I7" s="3">
        <v>28</v>
      </c>
      <c r="J7" s="3">
        <v>2030</v>
      </c>
    </row>
    <row r="8" spans="2:11" ht="19.5" thickBot="1" x14ac:dyDescent="0.35">
      <c r="B8" s="6">
        <v>6</v>
      </c>
      <c r="C8" s="7">
        <v>6.1</v>
      </c>
      <c r="D8" s="7">
        <v>2.1</v>
      </c>
      <c r="E8" s="7">
        <v>26</v>
      </c>
    </row>
    <row r="9" spans="2:11" ht="19.5" thickBot="1" x14ac:dyDescent="0.35">
      <c r="B9" s="6">
        <v>7</v>
      </c>
      <c r="C9" s="7">
        <v>5</v>
      </c>
      <c r="D9" s="7">
        <v>0.9</v>
      </c>
      <c r="E9" s="7">
        <v>30</v>
      </c>
    </row>
    <row r="10" spans="2:11" ht="19.5" thickBot="1" x14ac:dyDescent="0.35">
      <c r="B10" s="6">
        <v>8</v>
      </c>
      <c r="C10" s="7">
        <v>6.9</v>
      </c>
      <c r="D10" s="7">
        <v>2.6</v>
      </c>
      <c r="E10" s="7">
        <v>22</v>
      </c>
    </row>
    <row r="11" spans="2:11" ht="19.5" thickBot="1" x14ac:dyDescent="0.35">
      <c r="B11" s="6">
        <v>9</v>
      </c>
      <c r="C11" s="7">
        <v>6.8</v>
      </c>
      <c r="D11" s="7">
        <v>3</v>
      </c>
      <c r="E11" s="7">
        <v>20</v>
      </c>
    </row>
    <row r="12" spans="2:11" ht="19.5" thickBot="1" x14ac:dyDescent="0.35">
      <c r="B12" s="6">
        <v>10</v>
      </c>
      <c r="C12" s="7">
        <v>5.9</v>
      </c>
      <c r="D12" s="7">
        <v>1.1000000000000001</v>
      </c>
      <c r="E12" s="7">
        <v>29</v>
      </c>
    </row>
    <row r="15" spans="2:11" ht="15.75" thickBot="1" x14ac:dyDescent="0.3"/>
    <row r="16" spans="2:11" x14ac:dyDescent="0.25">
      <c r="B16" s="10"/>
      <c r="C16" s="10" t="s">
        <v>1</v>
      </c>
      <c r="D16" s="10" t="s">
        <v>2</v>
      </c>
      <c r="E16" s="10" t="s">
        <v>3</v>
      </c>
      <c r="H16" s="10"/>
      <c r="I16" s="10" t="s">
        <v>5</v>
      </c>
      <c r="J16" s="10" t="s">
        <v>6</v>
      </c>
      <c r="K16" s="10" t="s">
        <v>7</v>
      </c>
    </row>
    <row r="17" spans="2:11" x14ac:dyDescent="0.25">
      <c r="B17" s="8" t="s">
        <v>1</v>
      </c>
      <c r="C17" s="8">
        <v>1</v>
      </c>
      <c r="D17" s="8"/>
      <c r="E17" s="8"/>
      <c r="H17" s="8" t="s">
        <v>5</v>
      </c>
      <c r="I17" s="8">
        <v>1</v>
      </c>
      <c r="J17" s="8"/>
      <c r="K17" s="8"/>
    </row>
    <row r="18" spans="2:11" x14ac:dyDescent="0.25">
      <c r="B18" s="8" t="s">
        <v>2</v>
      </c>
      <c r="C18" s="8">
        <v>0.91300170788677659</v>
      </c>
      <c r="D18" s="8">
        <v>1</v>
      </c>
      <c r="E18" s="8"/>
      <c r="H18" s="8" t="s">
        <v>6</v>
      </c>
      <c r="I18" s="8">
        <v>0.98934348162761998</v>
      </c>
      <c r="J18" s="8">
        <v>1</v>
      </c>
      <c r="K18" s="8"/>
    </row>
    <row r="19" spans="2:11" ht="15.75" thickBot="1" x14ac:dyDescent="0.3">
      <c r="B19" s="9" t="s">
        <v>3</v>
      </c>
      <c r="C19" s="9">
        <v>-0.93859774585356071</v>
      </c>
      <c r="D19" s="9">
        <v>-0.97371593906677967</v>
      </c>
      <c r="E19" s="9">
        <v>1</v>
      </c>
      <c r="H19" s="9" t="s">
        <v>7</v>
      </c>
      <c r="I19" s="9">
        <v>-0.90463238570152815</v>
      </c>
      <c r="J19" s="9">
        <v>-0.91517239948128881</v>
      </c>
      <c r="K19" s="9">
        <v>1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 siz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142875</xdr:colOff>
                <xdr:row>1</xdr:row>
                <xdr:rowOff>190500</xdr:rowOff>
              </to>
            </anchor>
          </objectPr>
        </oleObject>
      </mc:Choice>
      <mc:Fallback>
        <oleObject progId="Equation.3" shapeId="1027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152400</xdr:colOff>
                <xdr:row>1</xdr:row>
                <xdr:rowOff>190500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5" r:id="rId8">
          <objectPr defaultSize="0" autoPict="0" r:id="rId9">
            <anchor moveWithCells="1" siz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152400</xdr:colOff>
                <xdr:row>1</xdr:row>
                <xdr:rowOff>190500</xdr:rowOff>
              </to>
            </anchor>
          </objectPr>
        </oleObject>
      </mc:Choice>
      <mc:Fallback>
        <oleObject progId="Equation.3" shapeId="1025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8570-416E-4A91-9FCB-B4AAC8A23C94}">
  <dimension ref="A1:N77"/>
  <sheetViews>
    <sheetView tabSelected="1" topLeftCell="A67" workbookViewId="0">
      <selection activeCell="E68" sqref="E68"/>
    </sheetView>
  </sheetViews>
  <sheetFormatPr defaultRowHeight="15" x14ac:dyDescent="0.25"/>
  <cols>
    <col min="1" max="1" width="15.7109375" bestFit="1" customWidth="1"/>
    <col min="2" max="2" width="16.85546875" bestFit="1" customWidth="1"/>
    <col min="3" max="3" width="23.28515625" bestFit="1" customWidth="1"/>
    <col min="4" max="4" width="15.5703125" bestFit="1" customWidth="1"/>
    <col min="5" max="5" width="12" bestFit="1" customWidth="1"/>
    <col min="6" max="6" width="13" bestFit="1" customWidth="1"/>
    <col min="7" max="7" width="13.140625" bestFit="1" customWidth="1"/>
    <col min="8" max="8" width="14.7109375" bestFit="1" customWidth="1"/>
    <col min="9" max="9" width="14.85546875" bestFit="1" customWidth="1"/>
    <col min="12" max="12" width="30.140625" customWidth="1"/>
  </cols>
  <sheetData>
    <row r="1" spans="1:5" ht="19.5" thickBot="1" x14ac:dyDescent="0.3">
      <c r="A1" s="12"/>
      <c r="B1" s="13"/>
      <c r="C1" s="13"/>
      <c r="D1" s="13"/>
      <c r="E1" s="13"/>
    </row>
    <row r="2" spans="1:5" ht="19.5" thickBot="1" x14ac:dyDescent="0.3">
      <c r="A2" s="14">
        <v>1</v>
      </c>
      <c r="B2" s="15">
        <v>12</v>
      </c>
      <c r="C2" s="15">
        <v>2</v>
      </c>
      <c r="D2" s="16">
        <v>8</v>
      </c>
      <c r="E2" s="15">
        <v>139</v>
      </c>
    </row>
    <row r="3" spans="1:5" ht="19.5" thickBot="1" x14ac:dyDescent="0.3">
      <c r="A3" s="14">
        <v>2</v>
      </c>
      <c r="B3" s="15">
        <v>17</v>
      </c>
      <c r="C3" s="15">
        <v>5</v>
      </c>
      <c r="D3" s="15">
        <v>12</v>
      </c>
      <c r="E3" s="15">
        <v>182</v>
      </c>
    </row>
    <row r="4" spans="1:5" ht="19.5" thickBot="1" x14ac:dyDescent="0.3">
      <c r="A4" s="14">
        <v>3</v>
      </c>
      <c r="B4" s="15">
        <v>14</v>
      </c>
      <c r="C4" s="15">
        <v>6</v>
      </c>
      <c r="D4" s="15">
        <v>11</v>
      </c>
      <c r="E4" s="15">
        <v>164</v>
      </c>
    </row>
    <row r="5" spans="1:5" ht="19.5" thickBot="1" x14ac:dyDescent="0.3">
      <c r="A5" s="14">
        <v>4</v>
      </c>
      <c r="B5" s="15">
        <v>13</v>
      </c>
      <c r="C5" s="15">
        <v>4</v>
      </c>
      <c r="D5" s="15">
        <v>9</v>
      </c>
      <c r="E5" s="15">
        <v>150</v>
      </c>
    </row>
    <row r="6" spans="1:5" ht="19.5" thickBot="1" x14ac:dyDescent="0.3">
      <c r="A6" s="14">
        <v>5</v>
      </c>
      <c r="B6" s="15">
        <v>16</v>
      </c>
      <c r="C6" s="15">
        <v>3</v>
      </c>
      <c r="D6" s="15">
        <v>12</v>
      </c>
      <c r="E6" s="15">
        <v>176</v>
      </c>
    </row>
    <row r="7" spans="1:5" ht="19.5" thickBot="1" x14ac:dyDescent="0.3">
      <c r="A7" s="14">
        <v>6</v>
      </c>
      <c r="B7" s="15">
        <v>15</v>
      </c>
      <c r="C7" s="15">
        <v>2</v>
      </c>
      <c r="D7" s="15">
        <v>9</v>
      </c>
      <c r="E7" s="15">
        <v>168</v>
      </c>
    </row>
    <row r="8" spans="1:5" ht="19.5" thickBot="1" x14ac:dyDescent="0.3">
      <c r="A8" s="14">
        <v>7</v>
      </c>
      <c r="B8" s="15">
        <v>13</v>
      </c>
      <c r="C8" s="15">
        <v>6</v>
      </c>
      <c r="D8" s="15">
        <v>10</v>
      </c>
      <c r="E8" s="15">
        <v>173</v>
      </c>
    </row>
    <row r="9" spans="1:5" ht="19.5" thickBot="1" x14ac:dyDescent="0.3">
      <c r="A9" s="14">
        <v>8</v>
      </c>
      <c r="B9" s="15">
        <v>11</v>
      </c>
      <c r="C9" s="15">
        <v>5</v>
      </c>
      <c r="D9" s="15">
        <v>13</v>
      </c>
      <c r="E9" s="15">
        <v>145</v>
      </c>
    </row>
    <row r="10" spans="1:5" ht="19.5" thickBot="1" x14ac:dyDescent="0.3">
      <c r="A10" s="14">
        <v>9</v>
      </c>
      <c r="B10" s="15">
        <v>15</v>
      </c>
      <c r="C10" s="15">
        <v>4</v>
      </c>
      <c r="D10" s="15">
        <v>10</v>
      </c>
      <c r="E10" s="15">
        <v>175</v>
      </c>
    </row>
    <row r="11" spans="1:5" ht="19.5" thickBot="1" x14ac:dyDescent="0.3">
      <c r="A11" s="14">
        <v>10</v>
      </c>
      <c r="B11" s="15">
        <v>13</v>
      </c>
      <c r="C11" s="15">
        <v>6</v>
      </c>
      <c r="D11" s="15">
        <v>11</v>
      </c>
      <c r="E11" s="15">
        <v>157</v>
      </c>
    </row>
    <row r="12" spans="1:5" ht="19.5" thickBot="1" x14ac:dyDescent="0.3">
      <c r="A12" s="14">
        <v>11</v>
      </c>
      <c r="B12" s="15">
        <v>12</v>
      </c>
      <c r="C12" s="15">
        <v>5</v>
      </c>
      <c r="D12" s="15">
        <v>14</v>
      </c>
      <c r="E12" s="15">
        <v>142</v>
      </c>
    </row>
    <row r="13" spans="1:5" ht="19.5" thickBot="1" x14ac:dyDescent="0.3">
      <c r="A13" s="14">
        <v>12</v>
      </c>
      <c r="B13" s="15">
        <v>15</v>
      </c>
      <c r="C13" s="15">
        <v>3</v>
      </c>
      <c r="D13" s="15">
        <v>14</v>
      </c>
      <c r="E13" s="15">
        <v>151</v>
      </c>
    </row>
    <row r="14" spans="1:5" ht="19.5" thickBot="1" x14ac:dyDescent="0.3">
      <c r="A14" s="14">
        <v>13</v>
      </c>
      <c r="B14" s="15">
        <v>13</v>
      </c>
      <c r="C14" s="15">
        <v>2</v>
      </c>
      <c r="D14" s="15">
        <v>8</v>
      </c>
      <c r="E14" s="15">
        <v>148</v>
      </c>
    </row>
    <row r="15" spans="1:5" ht="19.5" thickBot="1" x14ac:dyDescent="0.3">
      <c r="A15" s="14">
        <v>14</v>
      </c>
      <c r="B15" s="15">
        <v>16</v>
      </c>
      <c r="C15" s="15">
        <v>5</v>
      </c>
      <c r="D15" s="15">
        <v>11</v>
      </c>
      <c r="E15" s="15">
        <v>186</v>
      </c>
    </row>
    <row r="16" spans="1:5" ht="19.5" thickBot="1" x14ac:dyDescent="0.3">
      <c r="A16" s="14">
        <v>15</v>
      </c>
      <c r="B16" s="15">
        <v>17</v>
      </c>
      <c r="C16" s="15">
        <v>5</v>
      </c>
      <c r="D16" s="15">
        <v>10</v>
      </c>
      <c r="E16" s="15">
        <v>201</v>
      </c>
    </row>
    <row r="17" spans="1:5" ht="19.5" thickBot="1" x14ac:dyDescent="0.3">
      <c r="A17" s="14">
        <v>16</v>
      </c>
      <c r="B17" s="15">
        <v>15</v>
      </c>
      <c r="C17" s="15">
        <v>4</v>
      </c>
      <c r="D17" s="15">
        <v>13</v>
      </c>
      <c r="E17" s="15">
        <v>169</v>
      </c>
    </row>
    <row r="18" spans="1:5" ht="19.5" thickBot="1" x14ac:dyDescent="0.3">
      <c r="A18" s="14">
        <v>17</v>
      </c>
      <c r="B18" s="15">
        <v>11</v>
      </c>
      <c r="C18" s="15">
        <v>5</v>
      </c>
      <c r="D18" s="15">
        <v>12</v>
      </c>
      <c r="E18" s="15">
        <v>160</v>
      </c>
    </row>
    <row r="19" spans="1:5" ht="19.5" thickBot="1" x14ac:dyDescent="0.3">
      <c r="A19" s="14">
        <v>18</v>
      </c>
      <c r="B19" s="15">
        <v>14</v>
      </c>
      <c r="C19" s="15">
        <v>4</v>
      </c>
      <c r="D19" s="15">
        <v>12</v>
      </c>
      <c r="E19" s="15">
        <v>151</v>
      </c>
    </row>
    <row r="20" spans="1:5" ht="19.5" thickBot="1" x14ac:dyDescent="0.3">
      <c r="A20" s="14">
        <v>19</v>
      </c>
      <c r="B20" s="15">
        <v>13</v>
      </c>
      <c r="C20" s="15">
        <v>2</v>
      </c>
      <c r="D20" s="15">
        <v>14</v>
      </c>
      <c r="E20" s="15">
        <v>129</v>
      </c>
    </row>
    <row r="21" spans="1:5" ht="19.5" thickBot="1" x14ac:dyDescent="0.3">
      <c r="A21" s="14">
        <v>20</v>
      </c>
      <c r="B21" s="15">
        <v>15</v>
      </c>
      <c r="C21" s="15">
        <v>3</v>
      </c>
      <c r="D21" s="15">
        <v>11</v>
      </c>
      <c r="E21" s="15">
        <v>163</v>
      </c>
    </row>
    <row r="24" spans="1:5" x14ac:dyDescent="0.25">
      <c r="A24" t="s">
        <v>9</v>
      </c>
    </row>
    <row r="25" spans="1:5" ht="15.75" thickBot="1" x14ac:dyDescent="0.3"/>
    <row r="26" spans="1:5" x14ac:dyDescent="0.25">
      <c r="A26" s="17" t="s">
        <v>10</v>
      </c>
      <c r="B26" s="17"/>
    </row>
    <row r="27" spans="1:5" x14ac:dyDescent="0.25">
      <c r="A27" s="8" t="s">
        <v>11</v>
      </c>
      <c r="B27" s="8">
        <v>0.91367660482327673</v>
      </c>
    </row>
    <row r="28" spans="1:5" x14ac:dyDescent="0.25">
      <c r="A28" s="8" t="s">
        <v>12</v>
      </c>
      <c r="B28" s="8">
        <v>0.83480493820139012</v>
      </c>
    </row>
    <row r="29" spans="1:5" x14ac:dyDescent="0.25">
      <c r="A29" s="8" t="s">
        <v>13</v>
      </c>
      <c r="B29" s="8">
        <v>0.80383086411415072</v>
      </c>
    </row>
    <row r="30" spans="1:5" x14ac:dyDescent="0.25">
      <c r="A30" s="8" t="s">
        <v>14</v>
      </c>
      <c r="B30" s="8">
        <v>7.8608372053792346</v>
      </c>
    </row>
    <row r="31" spans="1:5" ht="15.75" thickBot="1" x14ac:dyDescent="0.3">
      <c r="A31" s="9" t="s">
        <v>15</v>
      </c>
      <c r="B31" s="9">
        <v>20</v>
      </c>
    </row>
    <row r="33" spans="1:14" ht="15.75" thickBot="1" x14ac:dyDescent="0.3">
      <c r="A33" t="s">
        <v>16</v>
      </c>
    </row>
    <row r="34" spans="1:14" x14ac:dyDescent="0.25">
      <c r="A34" s="10"/>
      <c r="B34" s="10" t="s">
        <v>21</v>
      </c>
      <c r="C34" s="10" t="s">
        <v>22</v>
      </c>
      <c r="D34" s="10" t="s">
        <v>23</v>
      </c>
      <c r="E34" s="10" t="s">
        <v>24</v>
      </c>
      <c r="F34" s="10" t="s">
        <v>25</v>
      </c>
    </row>
    <row r="35" spans="1:14" x14ac:dyDescent="0.25">
      <c r="A35" s="8" t="s">
        <v>17</v>
      </c>
      <c r="B35" s="8">
        <v>3</v>
      </c>
      <c r="C35" s="8">
        <v>4996.2658148884102</v>
      </c>
      <c r="D35" s="8">
        <v>1665.4219382961367</v>
      </c>
      <c r="E35" s="8">
        <v>26.951731820946065</v>
      </c>
      <c r="F35" s="8">
        <v>1.7100917574567602E-6</v>
      </c>
    </row>
    <row r="36" spans="1:14" x14ac:dyDescent="0.25">
      <c r="A36" s="8" t="s">
        <v>18</v>
      </c>
      <c r="B36" s="8">
        <v>16</v>
      </c>
      <c r="C36" s="8">
        <v>988.68418511159064</v>
      </c>
      <c r="D36" s="8">
        <v>61.792761569474415</v>
      </c>
      <c r="E36" s="8"/>
      <c r="F36" s="8"/>
    </row>
    <row r="37" spans="1:14" ht="15.75" thickBot="1" x14ac:dyDescent="0.3">
      <c r="A37" s="9" t="s">
        <v>19</v>
      </c>
      <c r="B37" s="9">
        <v>19</v>
      </c>
      <c r="C37" s="9">
        <v>5984.9500000000007</v>
      </c>
      <c r="D37" s="9"/>
      <c r="E37" s="9"/>
      <c r="F37" s="9"/>
    </row>
    <row r="38" spans="1:14" ht="15.75" thickBot="1" x14ac:dyDescent="0.3"/>
    <row r="39" spans="1:14" x14ac:dyDescent="0.25">
      <c r="A39" s="10"/>
      <c r="B39" s="10" t="s">
        <v>26</v>
      </c>
      <c r="C39" s="10" t="s">
        <v>14</v>
      </c>
      <c r="D39" s="10" t="s">
        <v>27</v>
      </c>
      <c r="E39" s="10" t="s">
        <v>28</v>
      </c>
      <c r="F39" s="10" t="s">
        <v>29</v>
      </c>
      <c r="G39" s="10" t="s">
        <v>30</v>
      </c>
      <c r="H39" s="10" t="s">
        <v>31</v>
      </c>
      <c r="I39" s="10" t="s">
        <v>32</v>
      </c>
      <c r="K39" s="27"/>
      <c r="L39" s="27"/>
      <c r="M39" s="27"/>
      <c r="N39" s="27"/>
    </row>
    <row r="40" spans="1:14" x14ac:dyDescent="0.25">
      <c r="A40" s="8" t="s">
        <v>20</v>
      </c>
      <c r="B40" s="8">
        <v>59.074047887045396</v>
      </c>
      <c r="C40" s="8">
        <v>18.362040046711826</v>
      </c>
      <c r="D40" s="8">
        <v>3.2171832615964724</v>
      </c>
      <c r="E40" s="8">
        <v>5.3798381718092184E-3</v>
      </c>
      <c r="F40" s="8">
        <v>20.148261887508092</v>
      </c>
      <c r="G40" s="8">
        <v>97.999833886582707</v>
      </c>
      <c r="H40" s="8">
        <v>20.148261887508092</v>
      </c>
      <c r="I40" s="8">
        <v>97.999833886582707</v>
      </c>
    </row>
    <row r="41" spans="1:14" x14ac:dyDescent="0.25">
      <c r="A41" s="8" t="s">
        <v>33</v>
      </c>
      <c r="B41" s="8">
        <v>7.6132972765038698</v>
      </c>
      <c r="C41" s="8">
        <v>0.99946998488191774</v>
      </c>
      <c r="D41" s="8">
        <v>7.6173345789902251</v>
      </c>
      <c r="E41" s="8">
        <v>1.0411883254457714E-6</v>
      </c>
      <c r="F41" s="8">
        <v>5.4945155591401047</v>
      </c>
      <c r="G41" s="8">
        <v>9.7320789938676349</v>
      </c>
      <c r="H41" s="8">
        <v>5.4945155591401047</v>
      </c>
      <c r="I41" s="8">
        <v>9.7320789938676349</v>
      </c>
    </row>
    <row r="42" spans="1:14" x14ac:dyDescent="0.25">
      <c r="A42" s="8" t="s">
        <v>34</v>
      </c>
      <c r="B42" s="8">
        <v>6.0904928895444668</v>
      </c>
      <c r="C42" s="8">
        <v>1.3198222734306282</v>
      </c>
      <c r="D42" s="8">
        <v>4.6146310849212924</v>
      </c>
      <c r="E42" s="8">
        <v>2.8699076945948266E-4</v>
      </c>
      <c r="F42" s="8">
        <v>3.2925946580686341</v>
      </c>
      <c r="G42" s="8">
        <v>8.8883911210202999</v>
      </c>
      <c r="H42" s="8">
        <v>3.2925946580686341</v>
      </c>
      <c r="I42" s="8">
        <v>8.8883911210202999</v>
      </c>
    </row>
    <row r="43" spans="1:14" ht="15.75" thickBot="1" x14ac:dyDescent="0.3">
      <c r="A43" s="9" t="s">
        <v>35</v>
      </c>
      <c r="B43" s="9">
        <v>-2.578277317924524</v>
      </c>
      <c r="C43" s="9">
        <v>0.97828891842308785</v>
      </c>
      <c r="D43" s="9">
        <v>-2.6354968040325661</v>
      </c>
      <c r="E43" s="9">
        <v>1.7993418106194346E-2</v>
      </c>
      <c r="F43" s="9">
        <v>-4.6521571802590582</v>
      </c>
      <c r="G43" s="9">
        <v>-0.50439745558999016</v>
      </c>
      <c r="H43" s="9">
        <v>-4.6521571802590582</v>
      </c>
      <c r="I43" s="9">
        <v>-0.50439745558999016</v>
      </c>
    </row>
    <row r="47" spans="1:14" x14ac:dyDescent="0.25">
      <c r="A47" t="s">
        <v>36</v>
      </c>
    </row>
    <row r="48" spans="1:14" ht="15.75" thickBot="1" x14ac:dyDescent="0.3"/>
    <row r="49" spans="1:3" x14ac:dyDescent="0.25">
      <c r="A49" s="10" t="s">
        <v>37</v>
      </c>
      <c r="B49" s="10" t="s">
        <v>38</v>
      </c>
      <c r="C49" s="10" t="s">
        <v>39</v>
      </c>
    </row>
    <row r="50" spans="1:3" x14ac:dyDescent="0.25">
      <c r="A50" s="8">
        <v>1</v>
      </c>
      <c r="B50" s="8">
        <v>141.98838244078456</v>
      </c>
      <c r="C50" s="8">
        <v>-2.9883824407845623</v>
      </c>
    </row>
    <row r="51" spans="1:3" x14ac:dyDescent="0.25">
      <c r="A51" s="8">
        <v>2</v>
      </c>
      <c r="B51" s="8">
        <v>188.01323822023923</v>
      </c>
      <c r="C51" s="8">
        <v>-6.0132382202392307</v>
      </c>
    </row>
    <row r="52" spans="1:3" x14ac:dyDescent="0.25">
      <c r="A52" s="8">
        <v>3</v>
      </c>
      <c r="B52" s="8">
        <v>173.84211659819661</v>
      </c>
      <c r="C52" s="8">
        <v>-9.8421165981966112</v>
      </c>
    </row>
    <row r="53" spans="1:3" x14ac:dyDescent="0.25">
      <c r="A53" s="8">
        <v>4</v>
      </c>
      <c r="B53" s="8">
        <v>159.20438817845286</v>
      </c>
      <c r="C53" s="8">
        <v>-9.2043881784528594</v>
      </c>
    </row>
    <row r="54" spans="1:3" x14ac:dyDescent="0.25">
      <c r="A54" s="8">
        <v>5</v>
      </c>
      <c r="B54" s="8">
        <v>168.21895516464642</v>
      </c>
      <c r="C54" s="8">
        <v>7.7810448353535833</v>
      </c>
    </row>
    <row r="55" spans="1:3" x14ac:dyDescent="0.25">
      <c r="A55" s="8">
        <v>6</v>
      </c>
      <c r="B55" s="8">
        <v>162.24999695237165</v>
      </c>
      <c r="C55" s="8">
        <v>5.7500030476283541</v>
      </c>
    </row>
    <row r="56" spans="1:3" x14ac:dyDescent="0.25">
      <c r="A56" s="8">
        <v>7</v>
      </c>
      <c r="B56" s="8">
        <v>168.80709663961727</v>
      </c>
      <c r="C56" s="8">
        <v>4.1929033603827293</v>
      </c>
    </row>
    <row r="57" spans="1:3" x14ac:dyDescent="0.25">
      <c r="A57" s="8">
        <v>8</v>
      </c>
      <c r="B57" s="8">
        <v>139.75517724329151</v>
      </c>
      <c r="C57" s="8">
        <v>5.2448227567084871</v>
      </c>
    </row>
    <row r="58" spans="1:3" x14ac:dyDescent="0.25">
      <c r="A58" s="8">
        <v>9</v>
      </c>
      <c r="B58" s="8">
        <v>171.85270541353606</v>
      </c>
      <c r="C58" s="8">
        <v>3.1472945864639428</v>
      </c>
    </row>
    <row r="59" spans="1:3" x14ac:dyDescent="0.25">
      <c r="A59" s="8">
        <v>10</v>
      </c>
      <c r="B59" s="8">
        <v>166.22881932169273</v>
      </c>
      <c r="C59" s="8">
        <v>-9.2288193216927255</v>
      </c>
    </row>
    <row r="60" spans="1:3" x14ac:dyDescent="0.25">
      <c r="A60" s="8">
        <v>11</v>
      </c>
      <c r="B60" s="8">
        <v>144.7901972018708</v>
      </c>
      <c r="C60" s="8">
        <v>-2.7901972018707966</v>
      </c>
    </row>
    <row r="61" spans="1:3" x14ac:dyDescent="0.25">
      <c r="A61" s="8">
        <v>12</v>
      </c>
      <c r="B61" s="8">
        <v>155.44910325229347</v>
      </c>
      <c r="C61" s="8">
        <v>-4.4491032522934688</v>
      </c>
    </row>
    <row r="62" spans="1:3" x14ac:dyDescent="0.25">
      <c r="A62" s="8">
        <v>13</v>
      </c>
      <c r="B62" s="8">
        <v>149.60167971728845</v>
      </c>
      <c r="C62" s="8">
        <v>-1.601679717288448</v>
      </c>
    </row>
    <row r="63" spans="1:3" x14ac:dyDescent="0.25">
      <c r="A63" s="8">
        <v>14</v>
      </c>
      <c r="B63" s="8">
        <v>182.97821826165986</v>
      </c>
      <c r="C63" s="8">
        <v>3.0217817383401382</v>
      </c>
    </row>
    <row r="64" spans="1:3" x14ac:dyDescent="0.25">
      <c r="A64" s="8">
        <v>15</v>
      </c>
      <c r="B64" s="8">
        <v>193.16979285608829</v>
      </c>
      <c r="C64" s="8">
        <v>7.8302071439117071</v>
      </c>
    </row>
    <row r="65" spans="1:12" x14ac:dyDescent="0.25">
      <c r="A65" s="8">
        <v>16</v>
      </c>
      <c r="B65" s="8">
        <v>164.11787345976248</v>
      </c>
      <c r="C65" s="8">
        <v>4.8821265402375218</v>
      </c>
    </row>
    <row r="66" spans="1:12" x14ac:dyDescent="0.25">
      <c r="A66" s="8">
        <v>17</v>
      </c>
      <c r="B66" s="8">
        <v>142.33345456121603</v>
      </c>
      <c r="C66" s="8">
        <v>17.66654543878397</v>
      </c>
    </row>
    <row r="67" spans="1:12" x14ac:dyDescent="0.25">
      <c r="A67" s="8">
        <v>18</v>
      </c>
      <c r="B67" s="8">
        <v>159.08285350118314</v>
      </c>
      <c r="C67" s="8">
        <v>-8.0828535011831377</v>
      </c>
    </row>
    <row r="68" spans="1:12" x14ac:dyDescent="0.25">
      <c r="A68" s="8">
        <v>19</v>
      </c>
      <c r="B68" s="8">
        <v>134.13201580974129</v>
      </c>
      <c r="C68" s="8">
        <v>-5.13201580974129</v>
      </c>
    </row>
    <row r="69" spans="1:12" ht="15.75" thickBot="1" x14ac:dyDescent="0.3">
      <c r="A69" s="9">
        <v>20</v>
      </c>
      <c r="B69" s="9">
        <v>163.18393520606705</v>
      </c>
      <c r="C69" s="9">
        <v>-0.18393520606704783</v>
      </c>
    </row>
    <row r="73" spans="1:12" x14ac:dyDescent="0.25">
      <c r="A73" s="28" t="s">
        <v>60</v>
      </c>
      <c r="B73" s="27" t="s">
        <v>61</v>
      </c>
      <c r="C73" s="27" t="s">
        <v>56</v>
      </c>
      <c r="D73" s="27" t="s">
        <v>57</v>
      </c>
      <c r="E73" s="27" t="s">
        <v>58</v>
      </c>
      <c r="F73" s="27" t="s">
        <v>59</v>
      </c>
      <c r="G73" s="28" t="s">
        <v>62</v>
      </c>
      <c r="H73" s="28" t="s">
        <v>63</v>
      </c>
      <c r="I73" s="28" t="s">
        <v>64</v>
      </c>
      <c r="J73" s="28" t="s">
        <v>65</v>
      </c>
      <c r="K73" s="28" t="s">
        <v>66</v>
      </c>
      <c r="L73" s="28" t="s">
        <v>67</v>
      </c>
    </row>
    <row r="74" spans="1:12" x14ac:dyDescent="0.25">
      <c r="A74" s="29">
        <v>0.9</v>
      </c>
      <c r="B74" s="30">
        <f>TINV(1-A74, 20-3-1)</f>
        <v>1.7458836762762506</v>
      </c>
      <c r="C74" s="30" t="str">
        <f>IF($D$40&gt;B74,"Знач.","Не знач.")</f>
        <v>Знач.</v>
      </c>
      <c r="D74" s="30" t="str">
        <f>IF($D$41&gt;B74,"Знач.","Не знач.")</f>
        <v>Знач.</v>
      </c>
      <c r="E74" s="30" t="str">
        <f>IF($D$42&gt;B74,"Знач.","Не знач.")</f>
        <v>Знач.</v>
      </c>
      <c r="F74" s="30" t="str">
        <f>IF($D$43&gt;B74,"Знач.","Не знач.")</f>
        <v>Не знач.</v>
      </c>
      <c r="G74" s="31">
        <f>B40-C40*$B$74*SQRT(20/(20-3-1))</f>
        <v>23.232129949771952</v>
      </c>
      <c r="H74" s="31">
        <f>B40+C40*$B$74*SQRT(20/(20-3-1))</f>
        <v>94.915965824318846</v>
      </c>
      <c r="I74" s="31">
        <f>B40-C40*$B$76*SQRT(20/(20-3-1))</f>
        <v>-0.88780217557715702</v>
      </c>
      <c r="J74" s="31">
        <f>B40+C40*$B$76*SQRT(20/(20-3-1))</f>
        <v>119.03589794966794</v>
      </c>
      <c r="K74" s="31">
        <f>FINV(1-A74,3,11-3)</f>
        <v>2.9237962883137798</v>
      </c>
      <c r="L74" s="32" t="str">
        <f>IF(K74&lt;4*$B$28/(1-$B$28), "принимаем гипотезу","не принимаем гипотезу")</f>
        <v>принимаем гипотезу</v>
      </c>
    </row>
    <row r="75" spans="1:12" x14ac:dyDescent="0.25">
      <c r="A75" s="33">
        <v>0.95</v>
      </c>
      <c r="B75" s="34">
        <f t="shared" ref="B75:B76" si="0">TINV(1-A75, 20-3-1)</f>
        <v>2.119905299221255</v>
      </c>
      <c r="C75" s="30" t="str">
        <f t="shared" ref="C75:C76" si="1">IF($D$40&gt;B75,"Знач.","Не знач.")</f>
        <v>Знач.</v>
      </c>
      <c r="D75" s="30" t="str">
        <f t="shared" ref="D75:D76" si="2">IF($D$41&gt;B75,"Знач.","Не знач.")</f>
        <v>Знач.</v>
      </c>
      <c r="E75" s="30" t="str">
        <f t="shared" ref="E75:E76" si="3">IF($D$42&gt;B75,"Знач.","Не знач.")</f>
        <v>Знач.</v>
      </c>
      <c r="F75" s="30" t="str">
        <f t="shared" ref="F75:F76" si="4">IF($D$43&gt;B75,"Знач.","Не знач.")</f>
        <v>Не знач.</v>
      </c>
      <c r="G75" s="31">
        <f t="shared" ref="G75:G77" si="5">B41-C41*$B$74*SQRT(20/(20-3-1))</f>
        <v>5.6623745528972087</v>
      </c>
      <c r="H75" s="31">
        <f t="shared" ref="H75:H77" si="6">B41+C41*$B$74*SQRT(20/(20-3-1))</f>
        <v>9.5642200001105309</v>
      </c>
      <c r="I75" s="31">
        <f t="shared" ref="I75:I77" si="7">B41-C41*$B$76*SQRT(20/(20-3-1))</f>
        <v>4.3494949308427655</v>
      </c>
      <c r="J75" s="31">
        <f t="shared" ref="J75:J77" si="8">B41+C41*$B$76*SQRT(20/(20-3-1))</f>
        <v>10.877099622164973</v>
      </c>
      <c r="K75" s="35">
        <f>FINV(1-A75,3,11-3)</f>
        <v>4.0661805513511604</v>
      </c>
      <c r="L75" s="32" t="str">
        <f t="shared" ref="L75:L76" si="9">IF(K75&lt;4*$B$28/(1-$B$28), "принимаем гипотезу","не принимаем гипотезу")</f>
        <v>принимаем гипотезу</v>
      </c>
    </row>
    <row r="76" spans="1:12" x14ac:dyDescent="0.25">
      <c r="A76" s="33">
        <v>0.99</v>
      </c>
      <c r="B76" s="34">
        <f t="shared" si="0"/>
        <v>2.9207816224250998</v>
      </c>
      <c r="C76" s="30" t="str">
        <f t="shared" si="1"/>
        <v>Знач.</v>
      </c>
      <c r="D76" s="30" t="str">
        <f t="shared" si="2"/>
        <v>Знач.</v>
      </c>
      <c r="E76" s="30" t="str">
        <f t="shared" si="3"/>
        <v>Знач.</v>
      </c>
      <c r="F76" s="30" t="str">
        <f t="shared" si="4"/>
        <v>Не знач.</v>
      </c>
      <c r="G76" s="31">
        <f t="shared" si="5"/>
        <v>3.5142561807830477</v>
      </c>
      <c r="H76" s="31">
        <f t="shared" si="6"/>
        <v>8.666729598305885</v>
      </c>
      <c r="I76" s="31">
        <f t="shared" si="7"/>
        <v>1.7805695331291354</v>
      </c>
      <c r="J76" s="31">
        <f t="shared" si="8"/>
        <v>10.400416245959798</v>
      </c>
      <c r="K76" s="35">
        <f>FINV(1-A76,3,11-3)</f>
        <v>7.5909919475988525</v>
      </c>
      <c r="L76" s="32" t="str">
        <f t="shared" si="9"/>
        <v>принимаем гипотезу</v>
      </c>
    </row>
    <row r="77" spans="1:12" x14ac:dyDescent="0.25">
      <c r="A77" s="36"/>
      <c r="B77" s="37"/>
      <c r="C77" s="37"/>
      <c r="D77" s="37"/>
      <c r="E77" s="37"/>
      <c r="F77" s="37"/>
      <c r="G77" s="31">
        <f t="shared" si="5"/>
        <v>-4.4878555044367214</v>
      </c>
      <c r="H77" s="31">
        <f t="shared" si="6"/>
        <v>-0.66869913141232695</v>
      </c>
      <c r="I77" s="31">
        <f t="shared" si="7"/>
        <v>-5.7729121893866902</v>
      </c>
      <c r="J77" s="31">
        <f t="shared" si="8"/>
        <v>0.61635755353764221</v>
      </c>
      <c r="K77" s="37"/>
      <c r="L77" s="38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4097" r:id="rId3">
          <objectPr defaultSize="0" autoPict="0" r:id="rId4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85725</xdr:colOff>
                <xdr:row>0</xdr:row>
                <xdr:rowOff>152400</xdr:rowOff>
              </to>
            </anchor>
          </objectPr>
        </oleObject>
      </mc:Choice>
      <mc:Fallback>
        <oleObject progId="Equation.DSMT4" shapeId="4097" r:id="rId3"/>
      </mc:Fallback>
    </mc:AlternateContent>
    <mc:AlternateContent xmlns:mc="http://schemas.openxmlformats.org/markup-compatibility/2006">
      <mc:Choice Requires="x14">
        <oleObject progId="Equation.DSMT4" shapeId="4098" r:id="rId5">
          <objectPr defaultSize="0" autoPict="0" r:id="rId6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190500</xdr:colOff>
                <xdr:row>0</xdr:row>
                <xdr:rowOff>228600</xdr:rowOff>
              </to>
            </anchor>
          </objectPr>
        </oleObject>
      </mc:Choice>
      <mc:Fallback>
        <oleObject progId="Equation.DSMT4" shapeId="4098" r:id="rId5"/>
      </mc:Fallback>
    </mc:AlternateContent>
    <mc:AlternateContent xmlns:mc="http://schemas.openxmlformats.org/markup-compatibility/2006">
      <mc:Choice Requires="x14">
        <oleObject progId="Equation.DSMT4" shapeId="4099" r:id="rId7">
          <objectPr defaultSize="0" autoPict="0" r:id="rId8">
            <anchor moveWithCells="1" siz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209550</xdr:colOff>
                <xdr:row>0</xdr:row>
                <xdr:rowOff>228600</xdr:rowOff>
              </to>
            </anchor>
          </objectPr>
        </oleObject>
      </mc:Choice>
      <mc:Fallback>
        <oleObject progId="Equation.DSMT4" shapeId="4099" r:id="rId7"/>
      </mc:Fallback>
    </mc:AlternateContent>
    <mc:AlternateContent xmlns:mc="http://schemas.openxmlformats.org/markup-compatibility/2006">
      <mc:Choice Requires="x14">
        <oleObject progId="Equation.DSMT4" shapeId="4100" r:id="rId9">
          <objectPr defaultSize="0" autoPict="0" r:id="rId10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190500</xdr:colOff>
                <xdr:row>0</xdr:row>
                <xdr:rowOff>228600</xdr:rowOff>
              </to>
            </anchor>
          </objectPr>
        </oleObject>
      </mc:Choice>
      <mc:Fallback>
        <oleObject progId="Equation.DSMT4" shapeId="4100" r:id="rId9"/>
      </mc:Fallback>
    </mc:AlternateContent>
    <mc:AlternateContent xmlns:mc="http://schemas.openxmlformats.org/markup-compatibility/2006">
      <mc:Choice Requires="x14">
        <oleObject progId="Equation.DSMT4" shapeId="4101" r:id="rId11">
          <objectPr defaultSize="0" autoPict="0" r:id="rId12">
            <anchor moveWithCells="1" siz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161925</xdr:colOff>
                <xdr:row>0</xdr:row>
                <xdr:rowOff>228600</xdr:rowOff>
              </to>
            </anchor>
          </objectPr>
        </oleObject>
      </mc:Choice>
      <mc:Fallback>
        <oleObject progId="Equation.DSMT4" shapeId="4101" r:id="rId1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749D-B655-4E51-B5AD-175B9395D880}">
  <dimension ref="A1:N52"/>
  <sheetViews>
    <sheetView topLeftCell="A9" workbookViewId="0">
      <selection activeCell="L5" sqref="L5"/>
    </sheetView>
  </sheetViews>
  <sheetFormatPr defaultRowHeight="15" x14ac:dyDescent="0.25"/>
  <cols>
    <col min="1" max="1" width="15.7109375" bestFit="1" customWidth="1"/>
    <col min="2" max="2" width="16.85546875" bestFit="1" customWidth="1"/>
    <col min="3" max="3" width="23.28515625" bestFit="1" customWidth="1"/>
    <col min="4" max="4" width="15.5703125" bestFit="1" customWidth="1"/>
    <col min="5" max="5" width="12" bestFit="1" customWidth="1"/>
    <col min="6" max="6" width="13" bestFit="1" customWidth="1"/>
    <col min="7" max="7" width="13.140625" bestFit="1" customWidth="1"/>
    <col min="8" max="8" width="14.7109375" bestFit="1" customWidth="1"/>
    <col min="9" max="9" width="14.85546875" bestFit="1" customWidth="1"/>
    <col min="11" max="11" width="14.42578125" customWidth="1"/>
    <col min="12" max="12" width="11.5703125" customWidth="1"/>
  </cols>
  <sheetData>
    <row r="1" spans="1:13" ht="16.5" thickBot="1" x14ac:dyDescent="0.3">
      <c r="A1" s="18" t="s">
        <v>40</v>
      </c>
      <c r="B1" s="19" t="s">
        <v>41</v>
      </c>
      <c r="C1" s="19" t="s">
        <v>42</v>
      </c>
      <c r="D1" s="19" t="s">
        <v>43</v>
      </c>
    </row>
    <row r="2" spans="1:13" ht="21" thickBot="1" x14ac:dyDescent="0.3">
      <c r="A2" s="20"/>
      <c r="B2" s="21" t="s">
        <v>44</v>
      </c>
      <c r="C2" s="21" t="s">
        <v>45</v>
      </c>
      <c r="D2" s="21" t="s">
        <v>46</v>
      </c>
      <c r="J2" t="s">
        <v>48</v>
      </c>
      <c r="K2" s="24" t="s">
        <v>8</v>
      </c>
      <c r="L2">
        <f>B33+15*B34+18*B35</f>
        <v>1.9548830239198671</v>
      </c>
      <c r="M2" t="s">
        <v>55</v>
      </c>
    </row>
    <row r="3" spans="1:13" ht="19.5" thickBot="1" x14ac:dyDescent="0.3">
      <c r="A3" s="22">
        <v>1</v>
      </c>
      <c r="B3" s="23">
        <v>1.3</v>
      </c>
      <c r="C3" s="23">
        <v>11</v>
      </c>
      <c r="D3" s="23">
        <v>20</v>
      </c>
      <c r="K3" s="24" t="s">
        <v>49</v>
      </c>
      <c r="L3">
        <f>B33+20*B34+18*B35-L2</f>
        <v>0.41667546110496323</v>
      </c>
      <c r="M3" t="s">
        <v>55</v>
      </c>
    </row>
    <row r="4" spans="1:13" ht="19.5" thickBot="1" x14ac:dyDescent="0.3">
      <c r="A4" s="22">
        <v>2</v>
      </c>
      <c r="B4" s="23">
        <v>2.2999999999999998</v>
      </c>
      <c r="C4" s="23">
        <v>19</v>
      </c>
      <c r="D4" s="23">
        <v>14</v>
      </c>
      <c r="K4" s="24" t="s">
        <v>50</v>
      </c>
      <c r="L4">
        <f>3*B34+5*B35</f>
        <v>0.47253723062635505</v>
      </c>
      <c r="M4" t="s">
        <v>55</v>
      </c>
    </row>
    <row r="5" spans="1:13" ht="19.5" thickBot="1" x14ac:dyDescent="0.3">
      <c r="A5" s="22">
        <v>3</v>
      </c>
      <c r="B5" s="23">
        <v>1.8</v>
      </c>
      <c r="C5" s="23">
        <v>13</v>
      </c>
      <c r="D5" s="23">
        <v>12</v>
      </c>
      <c r="K5" s="24" t="s">
        <v>51</v>
      </c>
      <c r="L5">
        <f>$B$33+1.1*C3*$B$34+$B$35*D3</f>
        <v>1.8022240380643391</v>
      </c>
    </row>
    <row r="6" spans="1:13" ht="19.5" thickBot="1" x14ac:dyDescent="0.3">
      <c r="A6" s="22">
        <v>4</v>
      </c>
      <c r="B6" s="23">
        <v>1.4</v>
      </c>
      <c r="C6" s="23">
        <v>14</v>
      </c>
      <c r="D6" s="23">
        <v>8</v>
      </c>
      <c r="K6" s="24"/>
      <c r="L6">
        <f t="shared" ref="L6:L15" si="0">$B$33+1.1*C4*$B$34+$B$35*D4</f>
        <v>2.2685345048530223</v>
      </c>
    </row>
    <row r="7" spans="1:13" ht="19.5" thickBot="1" x14ac:dyDescent="0.3">
      <c r="A7" s="22">
        <v>5</v>
      </c>
      <c r="B7" s="23">
        <v>1.1000000000000001</v>
      </c>
      <c r="C7" s="23">
        <v>11</v>
      </c>
      <c r="D7" s="23">
        <v>10</v>
      </c>
      <c r="L7">
        <f t="shared" si="0"/>
        <v>1.6295101146091198</v>
      </c>
    </row>
    <row r="8" spans="1:13" ht="19.5" thickBot="1" x14ac:dyDescent="0.3">
      <c r="A8" s="22">
        <v>6</v>
      </c>
      <c r="B8" s="23">
        <v>1.2</v>
      </c>
      <c r="C8" s="23">
        <v>17</v>
      </c>
      <c r="D8" s="23">
        <v>6</v>
      </c>
      <c r="L8">
        <f t="shared" si="0"/>
        <v>1.5431531528815101</v>
      </c>
    </row>
    <row r="9" spans="1:13" ht="19.5" thickBot="1" x14ac:dyDescent="0.3">
      <c r="A9" s="22">
        <v>7</v>
      </c>
      <c r="B9" s="23">
        <v>2.7</v>
      </c>
      <c r="C9" s="23">
        <v>23</v>
      </c>
      <c r="D9" s="23">
        <v>16</v>
      </c>
      <c r="L9">
        <f t="shared" si="0"/>
        <v>1.3571601301375849</v>
      </c>
    </row>
    <row r="10" spans="1:13" ht="19.5" thickBot="1" x14ac:dyDescent="0.3">
      <c r="A10" s="22">
        <v>8</v>
      </c>
      <c r="B10" s="23">
        <v>1.9</v>
      </c>
      <c r="C10" s="23">
        <v>11</v>
      </c>
      <c r="D10" s="23">
        <v>15</v>
      </c>
      <c r="L10">
        <f t="shared" si="0"/>
        <v>1.7291461756254352</v>
      </c>
    </row>
    <row r="11" spans="1:13" ht="19.5" thickBot="1" x14ac:dyDescent="0.3">
      <c r="A11" s="22">
        <v>9</v>
      </c>
      <c r="B11" s="23">
        <v>1.5</v>
      </c>
      <c r="C11" s="23">
        <v>13</v>
      </c>
      <c r="D11" s="23">
        <v>8</v>
      </c>
      <c r="L11">
        <f t="shared" si="0"/>
        <v>2.7242216922107407</v>
      </c>
    </row>
    <row r="12" spans="1:13" ht="19.5" thickBot="1" x14ac:dyDescent="0.3">
      <c r="A12" s="22">
        <v>10</v>
      </c>
      <c r="B12" s="23">
        <v>2.1</v>
      </c>
      <c r="C12" s="23">
        <v>20</v>
      </c>
      <c r="D12" s="23">
        <v>17</v>
      </c>
      <c r="L12">
        <f t="shared" si="0"/>
        <v>1.5796920841009618</v>
      </c>
    </row>
    <row r="13" spans="1:13" ht="19.5" thickBot="1" x14ac:dyDescent="0.3">
      <c r="A13" s="22">
        <v>11</v>
      </c>
      <c r="B13" s="23">
        <v>1.7</v>
      </c>
      <c r="C13" s="23">
        <v>15</v>
      </c>
      <c r="D13" s="23">
        <v>12</v>
      </c>
      <c r="L13">
        <f t="shared" si="0"/>
        <v>1.451484551438418</v>
      </c>
    </row>
    <row r="14" spans="1:13" x14ac:dyDescent="0.25">
      <c r="L14">
        <f t="shared" si="0"/>
        <v>2.4937222786741398</v>
      </c>
    </row>
    <row r="15" spans="1:13" x14ac:dyDescent="0.25">
      <c r="L15">
        <f t="shared" si="0"/>
        <v>1.8128473174953035</v>
      </c>
    </row>
    <row r="16" spans="1:13" x14ac:dyDescent="0.25">
      <c r="A16" s="24" t="s">
        <v>47</v>
      </c>
      <c r="K16" t="s">
        <v>52</v>
      </c>
    </row>
    <row r="17" spans="1:14" x14ac:dyDescent="0.25">
      <c r="A17" t="s">
        <v>9</v>
      </c>
      <c r="K17" s="25"/>
      <c r="L17" s="25" t="s">
        <v>44</v>
      </c>
      <c r="M17" s="25" t="s">
        <v>53</v>
      </c>
      <c r="N17" s="25" t="s">
        <v>54</v>
      </c>
    </row>
    <row r="18" spans="1:14" ht="15.75" thickBot="1" x14ac:dyDescent="0.3">
      <c r="K18" s="26" t="s">
        <v>44</v>
      </c>
      <c r="L18" s="26">
        <v>1</v>
      </c>
      <c r="M18" s="26"/>
      <c r="N18" s="26"/>
    </row>
    <row r="19" spans="1:14" x14ac:dyDescent="0.25">
      <c r="A19" s="17" t="s">
        <v>10</v>
      </c>
      <c r="B19" s="17"/>
      <c r="K19" s="26" t="s">
        <v>53</v>
      </c>
      <c r="L19" s="26">
        <v>0.7450741255907497</v>
      </c>
      <c r="M19" s="26">
        <v>1</v>
      </c>
      <c r="N19" s="26"/>
    </row>
    <row r="20" spans="1:14" x14ac:dyDescent="0.25">
      <c r="A20" s="8" t="s">
        <v>11</v>
      </c>
      <c r="B20" s="8">
        <v>0.8376129630229735</v>
      </c>
      <c r="K20" s="26" t="s">
        <v>54</v>
      </c>
      <c r="L20" s="26">
        <v>0.49609095876238246</v>
      </c>
      <c r="M20" s="26">
        <v>0.15869526523752664</v>
      </c>
      <c r="N20" s="26">
        <v>1</v>
      </c>
    </row>
    <row r="21" spans="1:14" x14ac:dyDescent="0.25">
      <c r="A21" s="8" t="s">
        <v>12</v>
      </c>
      <c r="B21" s="8">
        <v>0.70159547582412518</v>
      </c>
    </row>
    <row r="22" spans="1:14" x14ac:dyDescent="0.25">
      <c r="A22" s="8" t="s">
        <v>13</v>
      </c>
      <c r="B22" s="8">
        <v>0.62699434478015648</v>
      </c>
    </row>
    <row r="23" spans="1:14" x14ac:dyDescent="0.25">
      <c r="A23" s="8" t="s">
        <v>14</v>
      </c>
      <c r="B23" s="8">
        <v>0.30303004866534522</v>
      </c>
    </row>
    <row r="24" spans="1:14" ht="15.75" thickBot="1" x14ac:dyDescent="0.3">
      <c r="A24" s="9" t="s">
        <v>15</v>
      </c>
      <c r="B24" s="9">
        <v>11</v>
      </c>
    </row>
    <row r="26" spans="1:14" ht="15.75" thickBot="1" x14ac:dyDescent="0.3">
      <c r="A26" t="s">
        <v>16</v>
      </c>
    </row>
    <row r="27" spans="1:14" x14ac:dyDescent="0.25">
      <c r="A27" s="10"/>
      <c r="B27" s="10" t="s">
        <v>21</v>
      </c>
      <c r="C27" s="10" t="s">
        <v>22</v>
      </c>
      <c r="D27" s="10" t="s">
        <v>23</v>
      </c>
      <c r="E27" s="10" t="s">
        <v>24</v>
      </c>
      <c r="F27" s="10" t="s">
        <v>25</v>
      </c>
    </row>
    <row r="28" spans="1:14" x14ac:dyDescent="0.25">
      <c r="A28" s="8" t="s">
        <v>17</v>
      </c>
      <c r="B28" s="8">
        <v>2</v>
      </c>
      <c r="C28" s="8">
        <v>1.7272004986652096</v>
      </c>
      <c r="D28" s="8">
        <v>0.86360024933260482</v>
      </c>
      <c r="E28" s="8">
        <v>9.4046225037877242</v>
      </c>
      <c r="F28" s="8">
        <v>7.9290583371281927E-3</v>
      </c>
    </row>
    <row r="29" spans="1:14" x14ac:dyDescent="0.25">
      <c r="A29" s="8" t="s">
        <v>18</v>
      </c>
      <c r="B29" s="8">
        <v>8</v>
      </c>
      <c r="C29" s="8">
        <v>0.73461768315297182</v>
      </c>
      <c r="D29" s="8">
        <v>9.1827210394121478E-2</v>
      </c>
      <c r="E29" s="8"/>
      <c r="F29" s="8"/>
    </row>
    <row r="30" spans="1:14" ht="15.75" thickBot="1" x14ac:dyDescent="0.3">
      <c r="A30" s="9" t="s">
        <v>19</v>
      </c>
      <c r="B30" s="9">
        <v>10</v>
      </c>
      <c r="C30" s="9">
        <v>2.4618181818181815</v>
      </c>
      <c r="D30" s="9"/>
      <c r="E30" s="9"/>
      <c r="F30" s="9"/>
    </row>
    <row r="31" spans="1:14" ht="15.75" thickBot="1" x14ac:dyDescent="0.3"/>
    <row r="32" spans="1:14" x14ac:dyDescent="0.25">
      <c r="A32" s="10"/>
      <c r="B32" s="10" t="s">
        <v>26</v>
      </c>
      <c r="C32" s="10" t="s">
        <v>14</v>
      </c>
      <c r="D32" s="10" t="s">
        <v>27</v>
      </c>
      <c r="E32" s="10" t="s">
        <v>28</v>
      </c>
      <c r="F32" s="10" t="s">
        <v>29</v>
      </c>
      <c r="G32" s="10" t="s">
        <v>30</v>
      </c>
      <c r="H32" s="10" t="s">
        <v>31</v>
      </c>
      <c r="I32" s="10" t="s">
        <v>32</v>
      </c>
    </row>
    <row r="33" spans="1:9" x14ac:dyDescent="0.25">
      <c r="A33" s="8" t="s">
        <v>20</v>
      </c>
      <c r="B33" s="8">
        <v>-9.6258393663180564E-2</v>
      </c>
      <c r="C33" s="8">
        <v>0.43179673924992645</v>
      </c>
      <c r="D33" s="8">
        <v>-0.22292524448051854</v>
      </c>
      <c r="E33" s="8">
        <v>0.82918024810969992</v>
      </c>
      <c r="F33" s="8">
        <v>-1.0919834599411864</v>
      </c>
      <c r="G33" s="8">
        <v>0.89946667261482538</v>
      </c>
      <c r="H33" s="8">
        <v>-1.0919834599411864</v>
      </c>
      <c r="I33" s="8">
        <v>0.89946667261482538</v>
      </c>
    </row>
    <row r="34" spans="1:9" x14ac:dyDescent="0.25">
      <c r="A34" s="8" t="s">
        <v>33</v>
      </c>
      <c r="B34" s="8">
        <v>8.3335092220992668E-2</v>
      </c>
      <c r="C34" s="8">
        <v>2.3847703812358415E-2</v>
      </c>
      <c r="D34" s="8">
        <v>3.4944702801033012</v>
      </c>
      <c r="E34" s="8">
        <v>8.1448431861772929E-3</v>
      </c>
      <c r="F34" s="8">
        <v>2.8342188614569983E-2</v>
      </c>
      <c r="G34" s="8">
        <v>0.13832799582741534</v>
      </c>
      <c r="H34" s="8">
        <v>2.8342188614569983E-2</v>
      </c>
      <c r="I34" s="8">
        <v>0.13832799582741534</v>
      </c>
    </row>
    <row r="35" spans="1:9" ht="15.75" thickBot="1" x14ac:dyDescent="0.3">
      <c r="A35" s="9" t="s">
        <v>34</v>
      </c>
      <c r="B35" s="9">
        <v>4.4506390792675411E-2</v>
      </c>
      <c r="C35" s="9">
        <v>2.2460557707669471E-2</v>
      </c>
      <c r="D35" s="9">
        <v>1.9815354263210518</v>
      </c>
      <c r="E35" s="9">
        <v>8.2851596709213271E-2</v>
      </c>
      <c r="F35" s="9">
        <v>-7.2877481602022162E-3</v>
      </c>
      <c r="G35" s="9">
        <v>9.6300529745553032E-2</v>
      </c>
      <c r="H35" s="9">
        <v>-7.2877481602022162E-3</v>
      </c>
      <c r="I35" s="9">
        <v>9.6300529745553032E-2</v>
      </c>
    </row>
    <row r="39" spans="1:9" x14ac:dyDescent="0.25">
      <c r="A39" t="s">
        <v>36</v>
      </c>
    </row>
    <row r="40" spans="1:9" ht="15.75" thickBot="1" x14ac:dyDescent="0.3"/>
    <row r="41" spans="1:9" x14ac:dyDescent="0.25">
      <c r="A41" s="10" t="s">
        <v>37</v>
      </c>
      <c r="B41" s="10" t="s">
        <v>38</v>
      </c>
      <c r="C41" s="10" t="s">
        <v>39</v>
      </c>
    </row>
    <row r="42" spans="1:9" x14ac:dyDescent="0.25">
      <c r="A42" s="8">
        <v>1</v>
      </c>
      <c r="B42" s="8">
        <v>1.710555436621247</v>
      </c>
      <c r="C42" s="8">
        <v>-0.41055543662124694</v>
      </c>
    </row>
    <row r="43" spans="1:9" x14ac:dyDescent="0.25">
      <c r="A43" s="8">
        <v>2</v>
      </c>
      <c r="B43" s="8">
        <v>2.1101978296331358</v>
      </c>
      <c r="C43" s="8">
        <v>0.18980217036686398</v>
      </c>
    </row>
    <row r="44" spans="1:9" x14ac:dyDescent="0.25">
      <c r="A44" s="8">
        <v>3</v>
      </c>
      <c r="B44" s="8">
        <v>1.5211744947218291</v>
      </c>
      <c r="C44" s="8">
        <v>0.27882550527817096</v>
      </c>
    </row>
    <row r="45" spans="1:9" x14ac:dyDescent="0.25">
      <c r="A45" s="8">
        <v>4</v>
      </c>
      <c r="B45" s="8">
        <v>1.4264840237721199</v>
      </c>
      <c r="C45" s="8">
        <v>-2.6484023772120002E-2</v>
      </c>
    </row>
    <row r="46" spans="1:9" x14ac:dyDescent="0.25">
      <c r="A46" s="8">
        <v>5</v>
      </c>
      <c r="B46" s="8">
        <v>1.265491528694493</v>
      </c>
      <c r="C46" s="8">
        <v>-0.16549152869449291</v>
      </c>
    </row>
    <row r="47" spans="1:9" x14ac:dyDescent="0.25">
      <c r="A47" s="8">
        <v>6</v>
      </c>
      <c r="B47" s="8">
        <v>1.5874765188497473</v>
      </c>
      <c r="C47" s="8">
        <v>-0.38747651884974732</v>
      </c>
    </row>
    <row r="48" spans="1:9" x14ac:dyDescent="0.25">
      <c r="A48" s="8">
        <v>7</v>
      </c>
      <c r="B48" s="8">
        <v>2.5325509801024575</v>
      </c>
      <c r="C48" s="8">
        <v>0.16744901989754268</v>
      </c>
    </row>
    <row r="49" spans="1:3" x14ac:dyDescent="0.25">
      <c r="A49" s="8">
        <v>8</v>
      </c>
      <c r="B49" s="8">
        <v>1.48802348265787</v>
      </c>
      <c r="C49" s="8">
        <v>0.41197651734212992</v>
      </c>
    </row>
    <row r="50" spans="1:3" x14ac:dyDescent="0.25">
      <c r="A50" s="8">
        <v>9</v>
      </c>
      <c r="B50" s="8">
        <v>1.3431489315511274</v>
      </c>
      <c r="C50" s="8">
        <v>0.15685106844887264</v>
      </c>
    </row>
    <row r="51" spans="1:3" x14ac:dyDescent="0.25">
      <c r="A51" s="8">
        <v>10</v>
      </c>
      <c r="B51" s="8">
        <v>2.3270520942321546</v>
      </c>
      <c r="C51" s="8">
        <v>-0.22705209423215456</v>
      </c>
    </row>
    <row r="52" spans="1:3" ht="15.75" thickBot="1" x14ac:dyDescent="0.3">
      <c r="A52" s="9">
        <v>11</v>
      </c>
      <c r="B52" s="9">
        <v>1.6878446791638146</v>
      </c>
      <c r="C52" s="9">
        <v>1.2155320836185313E-2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Рег</vt:lpstr>
      <vt:lpstr>CР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ila</cp:lastModifiedBy>
  <dcterms:created xsi:type="dcterms:W3CDTF">2015-06-05T18:19:34Z</dcterms:created>
  <dcterms:modified xsi:type="dcterms:W3CDTF">2022-10-25T09:41:55Z</dcterms:modified>
</cp:coreProperties>
</file>