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X:\BSTU\3 year\5 семестр\МОПС\Лаб 4\"/>
    </mc:Choice>
  </mc:AlternateContent>
  <xr:revisionPtr revIDLastSave="0" documentId="13_ncr:1_{137B54AE-FBF1-4CA1-AC83-BDF38B656AB0}" xr6:coauthVersionLast="47" xr6:coauthVersionMax="47" xr10:uidLastSave="{00000000-0000-0000-0000-000000000000}"/>
  <bookViews>
    <workbookView xWindow="765" yWindow="870" windowWidth="17865" windowHeight="13755" activeTab="2" xr2:uid="{00000000-000D-0000-FFFF-FFFF00000000}"/>
  </bookViews>
  <sheets>
    <sheet name="Пример1" sheetId="1" r:id="rId1"/>
    <sheet name="Пример2" sheetId="2" r:id="rId2"/>
    <sheet name="Пример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A14" i="3"/>
  <c r="A12" i="3"/>
  <c r="C5" i="3"/>
  <c r="D5" i="3"/>
  <c r="E5" i="3"/>
  <c r="B5" i="3"/>
  <c r="A9" i="3"/>
  <c r="G33" i="2"/>
  <c r="G34" i="2"/>
  <c r="G32" i="2"/>
  <c r="F32" i="2"/>
  <c r="F33" i="2"/>
  <c r="F34" i="2"/>
  <c r="C33" i="2"/>
  <c r="C34" i="2"/>
  <c r="D33" i="2"/>
  <c r="D34" i="2"/>
  <c r="E33" i="2"/>
  <c r="E34" i="2"/>
  <c r="E32" i="2"/>
  <c r="C32" i="2"/>
  <c r="D32" i="2"/>
  <c r="B34" i="2"/>
  <c r="B33" i="2"/>
  <c r="B32" i="2"/>
  <c r="C28" i="2"/>
  <c r="D28" i="2"/>
  <c r="E28" i="2"/>
  <c r="B28" i="2"/>
  <c r="H15" i="2"/>
  <c r="G13" i="2"/>
  <c r="H13" i="2" s="1"/>
  <c r="G14" i="2"/>
  <c r="H14" i="2" s="1"/>
  <c r="G12" i="2"/>
  <c r="H12" i="2" s="1"/>
  <c r="F13" i="2"/>
  <c r="F14" i="2"/>
  <c r="F12" i="2"/>
  <c r="B19" i="2"/>
  <c r="F35" i="2" l="1"/>
  <c r="I12" i="2"/>
  <c r="I14" i="2"/>
  <c r="I13" i="2"/>
  <c r="F6" i="2"/>
  <c r="F5" i="2"/>
  <c r="F4" i="2"/>
  <c r="F7" i="2" s="1"/>
  <c r="G3" i="1"/>
  <c r="G4" i="1"/>
  <c r="G5" i="1"/>
  <c r="G5" i="2" l="1"/>
  <c r="G6" i="2"/>
  <c r="G4" i="2"/>
</calcChain>
</file>

<file path=xl/sharedStrings.xml><?xml version="1.0" encoding="utf-8"?>
<sst xmlns="http://schemas.openxmlformats.org/spreadsheetml/2006/main" count="47" uniqueCount="30">
  <si>
    <r>
      <t>П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</si>
  <si>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П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</si>
  <si>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П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</si>
  <si>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</si>
  <si>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</si>
  <si>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</si>
  <si>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4</t>
    </r>
  </si>
  <si>
    <t>Q</t>
  </si>
  <si>
    <t>Оптимальная стратегия</t>
  </si>
  <si>
    <r>
      <t>А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</si>
  <si>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</si>
  <si>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3</t>
    </r>
  </si>
  <si>
    <t>мин</t>
  </si>
  <si>
    <t>КРИТЕРИЙ ВАЛЬДА</t>
  </si>
  <si>
    <t>Выигрыш</t>
  </si>
  <si>
    <t>КРИТЕРИЙ ГУРВИЦА</t>
  </si>
  <si>
    <t>λ=</t>
  </si>
  <si>
    <t>1 - λ=</t>
  </si>
  <si>
    <t>S1</t>
  </si>
  <si>
    <t>S2</t>
  </si>
  <si>
    <t>S= S1 + S2</t>
  </si>
  <si>
    <t>КРИТЕРИЙ СЭВИДЖА</t>
  </si>
  <si>
    <t>МАТРИЦА РИСКОВ</t>
  </si>
  <si>
    <t>МАКС</t>
  </si>
  <si>
    <t>С=</t>
  </si>
  <si>
    <t>Мат ожидания выигрыша</t>
  </si>
  <si>
    <t>Средний выгрыш игрока без проведения эксперемента</t>
  </si>
  <si>
    <t>максимальное между суммой произведений массивов всех трех ситуцаий</t>
  </si>
  <si>
    <t>сумма произведений максимального</t>
  </si>
  <si>
    <t>Гипотетический средний выигрыш игрока при проведении эксперемента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</si>
</sst>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1</xdr:col>
          <xdr:colOff>228600</xdr:colOff>
          <xdr:row>3</xdr:row>
          <xdr:rowOff>19050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2</xdr:col>
          <xdr:colOff>247650</xdr:colOff>
          <xdr:row>3</xdr:row>
          <xdr:rowOff>9525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3</xdr:col>
          <xdr:colOff>247650</xdr:colOff>
          <xdr:row>3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247650</xdr:colOff>
          <xdr:row>3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0</xdr:rowOff>
        </xdr:from>
        <xdr:to>
          <xdr:col>1</xdr:col>
          <xdr:colOff>228600</xdr:colOff>
          <xdr:row>11</xdr:row>
          <xdr:rowOff>19050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10</xdr:row>
          <xdr:rowOff>0</xdr:rowOff>
        </xdr:from>
        <xdr:to>
          <xdr:col>2</xdr:col>
          <xdr:colOff>247650</xdr:colOff>
          <xdr:row>11</xdr:row>
          <xdr:rowOff>9525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10</xdr:row>
          <xdr:rowOff>0</xdr:rowOff>
        </xdr:from>
        <xdr:to>
          <xdr:col>3</xdr:col>
          <xdr:colOff>247650</xdr:colOff>
          <xdr:row>11</xdr:row>
          <xdr:rowOff>9525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</xdr:row>
          <xdr:rowOff>0</xdr:rowOff>
        </xdr:from>
        <xdr:to>
          <xdr:col>4</xdr:col>
          <xdr:colOff>247650</xdr:colOff>
          <xdr:row>11</xdr:row>
          <xdr:rowOff>9525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23</xdr:row>
          <xdr:rowOff>0</xdr:rowOff>
        </xdr:from>
        <xdr:to>
          <xdr:col>1</xdr:col>
          <xdr:colOff>228600</xdr:colOff>
          <xdr:row>24</xdr:row>
          <xdr:rowOff>19050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23</xdr:row>
          <xdr:rowOff>0</xdr:rowOff>
        </xdr:from>
        <xdr:to>
          <xdr:col>2</xdr:col>
          <xdr:colOff>247650</xdr:colOff>
          <xdr:row>24</xdr:row>
          <xdr:rowOff>9525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</xdr:row>
          <xdr:rowOff>0</xdr:rowOff>
        </xdr:from>
        <xdr:to>
          <xdr:col>3</xdr:col>
          <xdr:colOff>247650</xdr:colOff>
          <xdr:row>24</xdr:row>
          <xdr:rowOff>9525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23</xdr:row>
          <xdr:rowOff>0</xdr:rowOff>
        </xdr:from>
        <xdr:to>
          <xdr:col>4</xdr:col>
          <xdr:colOff>247650</xdr:colOff>
          <xdr:row>24</xdr:row>
          <xdr:rowOff>9525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30</xdr:row>
          <xdr:rowOff>0</xdr:rowOff>
        </xdr:from>
        <xdr:to>
          <xdr:col>1</xdr:col>
          <xdr:colOff>228600</xdr:colOff>
          <xdr:row>31</xdr:row>
          <xdr:rowOff>19050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0</xdr:rowOff>
        </xdr:from>
        <xdr:to>
          <xdr:col>2</xdr:col>
          <xdr:colOff>247650</xdr:colOff>
          <xdr:row>31</xdr:row>
          <xdr:rowOff>9525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30</xdr:row>
          <xdr:rowOff>0</xdr:rowOff>
        </xdr:from>
        <xdr:to>
          <xdr:col>3</xdr:col>
          <xdr:colOff>247650</xdr:colOff>
          <xdr:row>31</xdr:row>
          <xdr:rowOff>9525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30</xdr:row>
          <xdr:rowOff>0</xdr:rowOff>
        </xdr:from>
        <xdr:to>
          <xdr:col>4</xdr:col>
          <xdr:colOff>247650</xdr:colOff>
          <xdr:row>31</xdr:row>
          <xdr:rowOff>9525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228600</xdr:colOff>
          <xdr:row>1</xdr:row>
          <xdr:rowOff>19050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247650</xdr:colOff>
          <xdr:row>1</xdr:row>
          <xdr:rowOff>9525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247650</xdr:colOff>
          <xdr:row>1</xdr:row>
          <xdr:rowOff>9525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247650</xdr:colOff>
          <xdr:row>1</xdr:row>
          <xdr:rowOff>9525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7.bin"/><Relationship Id="rId18" Type="http://schemas.openxmlformats.org/officeDocument/2006/relationships/oleObject" Target="../embeddings/oleObject12.bin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5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6.bin"/><Relationship Id="rId17" Type="http://schemas.openxmlformats.org/officeDocument/2006/relationships/oleObject" Target="../embeddings/oleObject11.bin"/><Relationship Id="rId2" Type="http://schemas.openxmlformats.org/officeDocument/2006/relationships/vmlDrawing" Target="../drawings/vmlDrawing1.v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oleObject14.bin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9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13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8.bin"/><Relationship Id="rId22" Type="http://schemas.openxmlformats.org/officeDocument/2006/relationships/oleObject" Target="../embeddings/oleObject1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7.bin"/><Relationship Id="rId7" Type="http://schemas.openxmlformats.org/officeDocument/2006/relationships/oleObject" Target="../embeddings/oleObject19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8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E10" sqref="E10"/>
    </sheetView>
  </sheetViews>
  <sheetFormatPr defaultRowHeight="15" x14ac:dyDescent="0.25"/>
  <cols>
    <col min="7" max="7" width="12.42578125" customWidth="1"/>
  </cols>
  <sheetData>
    <row r="1" spans="1:9" ht="29.45" customHeight="1" x14ac:dyDescent="0.25">
      <c r="A1" s="16"/>
      <c r="B1" s="11" t="s">
        <v>0</v>
      </c>
      <c r="C1" s="11" t="s">
        <v>1</v>
      </c>
      <c r="D1" s="11" t="s">
        <v>2</v>
      </c>
      <c r="G1" s="6" t="s">
        <v>25</v>
      </c>
    </row>
    <row r="2" spans="1:9" ht="20.25" x14ac:dyDescent="0.3">
      <c r="A2" s="11" t="s">
        <v>3</v>
      </c>
      <c r="B2" s="11">
        <v>0.25</v>
      </c>
      <c r="C2" s="11">
        <v>0.35</v>
      </c>
      <c r="D2" s="11">
        <v>0.4</v>
      </c>
      <c r="G2" s="4">
        <f>SUMPRODUCT(B2:D2,$A$8:$C$8)</f>
        <v>0.31</v>
      </c>
    </row>
    <row r="3" spans="1:9" ht="20.25" x14ac:dyDescent="0.3">
      <c r="A3" s="11" t="s">
        <v>4</v>
      </c>
      <c r="B3" s="11">
        <v>0.7</v>
      </c>
      <c r="C3" s="11">
        <v>0.2</v>
      </c>
      <c r="D3" s="11">
        <v>0.3</v>
      </c>
      <c r="G3" s="4">
        <f t="shared" ref="G3:G5" si="0">SUMPRODUCT(B3:D3,$A$8:$C$8)</f>
        <v>0.47</v>
      </c>
      <c r="I3" t="s">
        <v>8</v>
      </c>
    </row>
    <row r="4" spans="1:9" ht="20.25" x14ac:dyDescent="0.3">
      <c r="A4" s="11" t="s">
        <v>5</v>
      </c>
      <c r="B4" s="11">
        <v>0.35</v>
      </c>
      <c r="C4" s="11">
        <v>0.85</v>
      </c>
      <c r="D4" s="11">
        <v>0.2</v>
      </c>
      <c r="G4" s="4">
        <f t="shared" si="0"/>
        <v>0.47</v>
      </c>
      <c r="I4" t="s">
        <v>8</v>
      </c>
    </row>
    <row r="5" spans="1:9" ht="20.25" x14ac:dyDescent="0.3">
      <c r="A5" s="11" t="s">
        <v>6</v>
      </c>
      <c r="B5" s="11">
        <v>0.8</v>
      </c>
      <c r="C5" s="11">
        <v>0.1</v>
      </c>
      <c r="D5" s="11">
        <v>0.35</v>
      </c>
      <c r="G5" s="4">
        <f t="shared" si="0"/>
        <v>0.5</v>
      </c>
    </row>
    <row r="7" spans="1:9" ht="18.75" x14ac:dyDescent="0.25">
      <c r="A7" s="2" t="s">
        <v>7</v>
      </c>
    </row>
    <row r="8" spans="1:9" ht="18.75" x14ac:dyDescent="0.3">
      <c r="A8" s="4">
        <v>0.5</v>
      </c>
      <c r="B8" s="5">
        <v>0.3</v>
      </c>
      <c r="C8" s="5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0768-60D5-47DC-934F-3D0A0B997C92}">
  <dimension ref="A2:K35"/>
  <sheetViews>
    <sheetView workbookViewId="0">
      <selection activeCell="L8" sqref="L8"/>
    </sheetView>
  </sheetViews>
  <sheetFormatPr defaultRowHeight="15" x14ac:dyDescent="0.25"/>
  <cols>
    <col min="5" max="5" width="11.5703125" bestFit="1" customWidth="1"/>
    <col min="7" max="7" width="11.42578125" customWidth="1"/>
    <col min="8" max="8" width="15" customWidth="1"/>
  </cols>
  <sheetData>
    <row r="2" spans="1:11" ht="21" x14ac:dyDescent="0.35">
      <c r="A2" s="7" t="s">
        <v>13</v>
      </c>
      <c r="E2" s="10"/>
      <c r="F2" s="10"/>
    </row>
    <row r="3" spans="1:11" ht="18.75" x14ac:dyDescent="0.3">
      <c r="A3" s="11"/>
      <c r="B3" s="12"/>
      <c r="C3" s="12"/>
      <c r="D3" s="12"/>
      <c r="E3" s="12"/>
      <c r="F3" s="18" t="s">
        <v>12</v>
      </c>
    </row>
    <row r="4" spans="1:11" ht="20.25" x14ac:dyDescent="0.25">
      <c r="A4" s="11" t="s">
        <v>9</v>
      </c>
      <c r="B4" s="11">
        <v>280</v>
      </c>
      <c r="C4" s="11">
        <v>140</v>
      </c>
      <c r="D4" s="11">
        <v>210</v>
      </c>
      <c r="E4" s="11">
        <v>245</v>
      </c>
      <c r="F4" s="14">
        <f>MIN(B4:E4)</f>
        <v>140</v>
      </c>
      <c r="G4" s="14" t="str">
        <f>IF(F4 &lt; $F$7,"Не оптимальная стратегия", "Оптимальная стратегия")</f>
        <v>Не оптимальная стратегия</v>
      </c>
      <c r="H4" s="14"/>
      <c r="I4" s="13"/>
    </row>
    <row r="5" spans="1:11" ht="20.25" x14ac:dyDescent="0.25">
      <c r="A5" s="11" t="s">
        <v>10</v>
      </c>
      <c r="B5" s="11">
        <v>420</v>
      </c>
      <c r="C5" s="11">
        <v>560</v>
      </c>
      <c r="D5" s="11">
        <v>140</v>
      </c>
      <c r="E5" s="11">
        <v>280</v>
      </c>
      <c r="F5" s="14">
        <f>MIN(B5:E5)</f>
        <v>140</v>
      </c>
      <c r="G5" s="14" t="str">
        <f>IF(F5 &lt; $F$7,"Не оптимальная стратегия", "Оптимальная стратегия")</f>
        <v>Не оптимальная стратегия</v>
      </c>
      <c r="H5" s="14"/>
      <c r="I5" s="13"/>
    </row>
    <row r="6" spans="1:11" ht="20.25" x14ac:dyDescent="0.25">
      <c r="A6" s="11" t="s">
        <v>11</v>
      </c>
      <c r="B6" s="11">
        <v>245</v>
      </c>
      <c r="C6" s="11">
        <v>315</v>
      </c>
      <c r="D6" s="11">
        <v>350</v>
      </c>
      <c r="E6" s="11">
        <v>490</v>
      </c>
      <c r="F6" s="14">
        <f>MIN(B6:E6)</f>
        <v>245</v>
      </c>
      <c r="G6" s="14" t="str">
        <f>IF(F6 &lt; $F$7,"Не оптимальная стратегия", "Оптимальная стратегия")</f>
        <v>Оптимальная стратегия</v>
      </c>
      <c r="H6" s="14"/>
      <c r="I6" s="13"/>
    </row>
    <row r="7" spans="1:11" ht="18.75" x14ac:dyDescent="0.3">
      <c r="E7" s="4" t="s">
        <v>14</v>
      </c>
      <c r="F7" s="14">
        <f>MAX(F4:F6)</f>
        <v>245</v>
      </c>
      <c r="G7" s="3"/>
      <c r="H7" s="3"/>
    </row>
    <row r="10" spans="1:11" ht="21" x14ac:dyDescent="0.35">
      <c r="A10" s="7" t="s">
        <v>15</v>
      </c>
    </row>
    <row r="11" spans="1:11" ht="18.75" x14ac:dyDescent="0.3">
      <c r="A11" s="11"/>
      <c r="B11" s="12"/>
      <c r="C11" s="12"/>
      <c r="D11" s="12"/>
      <c r="E11" s="12"/>
      <c r="F11" s="4" t="s">
        <v>18</v>
      </c>
      <c r="G11" s="4" t="s">
        <v>19</v>
      </c>
      <c r="H11" s="4" t="s">
        <v>20</v>
      </c>
    </row>
    <row r="12" spans="1:11" ht="20.25" x14ac:dyDescent="0.25">
      <c r="A12" s="11" t="s">
        <v>9</v>
      </c>
      <c r="B12" s="11">
        <v>280</v>
      </c>
      <c r="C12" s="11">
        <v>140</v>
      </c>
      <c r="D12" s="11">
        <v>210</v>
      </c>
      <c r="E12" s="11">
        <v>245</v>
      </c>
      <c r="F12" s="13">
        <f>$A$19*MIN(B12:E12)</f>
        <v>56</v>
      </c>
      <c r="G12" s="13">
        <f>$B$19*MAX(B12:E12)</f>
        <v>168</v>
      </c>
      <c r="H12" s="13">
        <f>F12+G12</f>
        <v>224</v>
      </c>
      <c r="I12" s="14" t="str">
        <f>IF(H12 &lt; $H$15,"Не оптимальная стратегия", "Оптимальная стратегия")</f>
        <v>Не оптимальная стратегия</v>
      </c>
      <c r="J12" s="13"/>
      <c r="K12" s="13"/>
    </row>
    <row r="13" spans="1:11" ht="20.25" x14ac:dyDescent="0.25">
      <c r="A13" s="11" t="s">
        <v>10</v>
      </c>
      <c r="B13" s="11">
        <v>420</v>
      </c>
      <c r="C13" s="11">
        <v>560</v>
      </c>
      <c r="D13" s="11">
        <v>140</v>
      </c>
      <c r="E13" s="11">
        <v>280</v>
      </c>
      <c r="F13" s="13">
        <f t="shared" ref="F13:F14" si="0">$A$19*MIN(B13:E13)</f>
        <v>56</v>
      </c>
      <c r="G13" s="13">
        <f t="shared" ref="G13:G14" si="1">$B$19*MAX(B13:E13)</f>
        <v>336</v>
      </c>
      <c r="H13" s="13">
        <f t="shared" ref="H13:H14" si="2">F13+G13</f>
        <v>392</v>
      </c>
      <c r="I13" s="14" t="str">
        <f t="shared" ref="I13:I14" si="3">IF(H13 &lt; $H$15,"Не оптимальная стратегия", "Оптимальная стратегия")</f>
        <v>Оптимальная стратегия</v>
      </c>
      <c r="J13" s="13"/>
      <c r="K13" s="13"/>
    </row>
    <row r="14" spans="1:11" ht="20.25" x14ac:dyDescent="0.25">
      <c r="A14" s="11" t="s">
        <v>11</v>
      </c>
      <c r="B14" s="11">
        <v>245</v>
      </c>
      <c r="C14" s="11">
        <v>315</v>
      </c>
      <c r="D14" s="11">
        <v>350</v>
      </c>
      <c r="E14" s="11">
        <v>490</v>
      </c>
      <c r="F14" s="13">
        <f t="shared" si="0"/>
        <v>98</v>
      </c>
      <c r="G14" s="13">
        <f t="shared" si="1"/>
        <v>294</v>
      </c>
      <c r="H14" s="13">
        <f t="shared" si="2"/>
        <v>392</v>
      </c>
      <c r="I14" s="14" t="str">
        <f t="shared" si="3"/>
        <v>Оптимальная стратегия</v>
      </c>
      <c r="J14" s="13"/>
      <c r="K14" s="13"/>
    </row>
    <row r="15" spans="1:11" ht="18.75" x14ac:dyDescent="0.3">
      <c r="G15" s="4" t="s">
        <v>14</v>
      </c>
      <c r="H15" s="13">
        <f>MAX(H12:H14)</f>
        <v>392</v>
      </c>
    </row>
    <row r="18" spans="1:8" x14ac:dyDescent="0.25">
      <c r="A18" s="17" t="s">
        <v>16</v>
      </c>
      <c r="B18" s="17" t="s">
        <v>17</v>
      </c>
    </row>
    <row r="19" spans="1:8" x14ac:dyDescent="0.25">
      <c r="A19" s="13">
        <v>0.4</v>
      </c>
      <c r="B19" s="13">
        <f>1 - A19</f>
        <v>0.6</v>
      </c>
    </row>
    <row r="23" spans="1:8" ht="21" x14ac:dyDescent="0.35">
      <c r="A23" s="7" t="s">
        <v>21</v>
      </c>
    </row>
    <row r="24" spans="1:8" ht="18.75" x14ac:dyDescent="0.25">
      <c r="A24" s="11"/>
      <c r="B24" s="12"/>
      <c r="C24" s="12"/>
      <c r="D24" s="12"/>
      <c r="E24" s="12"/>
    </row>
    <row r="25" spans="1:8" ht="20.25" x14ac:dyDescent="0.25">
      <c r="A25" s="11" t="s">
        <v>9</v>
      </c>
      <c r="B25" s="11">
        <v>280</v>
      </c>
      <c r="C25" s="11">
        <v>140</v>
      </c>
      <c r="D25" s="11">
        <v>210</v>
      </c>
      <c r="E25" s="11">
        <v>245</v>
      </c>
    </row>
    <row r="26" spans="1:8" ht="20.25" x14ac:dyDescent="0.25">
      <c r="A26" s="11" t="s">
        <v>10</v>
      </c>
      <c r="B26" s="11">
        <v>420</v>
      </c>
      <c r="C26" s="11">
        <v>560</v>
      </c>
      <c r="D26" s="11">
        <v>140</v>
      </c>
      <c r="E26" s="11">
        <v>280</v>
      </c>
    </row>
    <row r="27" spans="1:8" ht="20.25" x14ac:dyDescent="0.25">
      <c r="A27" s="11" t="s">
        <v>11</v>
      </c>
      <c r="B27" s="11">
        <v>245</v>
      </c>
      <c r="C27" s="11">
        <v>315</v>
      </c>
      <c r="D27" s="11">
        <v>350</v>
      </c>
      <c r="E27" s="11">
        <v>490</v>
      </c>
    </row>
    <row r="28" spans="1:8" ht="18.75" x14ac:dyDescent="0.3">
      <c r="A28" s="5" t="s">
        <v>23</v>
      </c>
      <c r="B28" s="15">
        <f>MAX(B25:B27)</f>
        <v>420</v>
      </c>
      <c r="C28" s="15">
        <f t="shared" ref="C28:E28" si="4">MAX(C25:C27)</f>
        <v>560</v>
      </c>
      <c r="D28" s="15">
        <f t="shared" si="4"/>
        <v>350</v>
      </c>
      <c r="E28" s="15">
        <f t="shared" si="4"/>
        <v>490</v>
      </c>
    </row>
    <row r="30" spans="1:8" ht="21" x14ac:dyDescent="0.35">
      <c r="A30" s="7" t="s">
        <v>22</v>
      </c>
    </row>
    <row r="31" spans="1:8" ht="18.75" x14ac:dyDescent="0.25">
      <c r="A31" s="11"/>
      <c r="B31" s="12"/>
      <c r="C31" s="12"/>
      <c r="D31" s="12"/>
      <c r="E31" s="12"/>
      <c r="F31" s="13" t="s">
        <v>23</v>
      </c>
      <c r="H31" s="10"/>
    </row>
    <row r="32" spans="1:8" ht="20.25" x14ac:dyDescent="0.25">
      <c r="A32" s="11" t="s">
        <v>9</v>
      </c>
      <c r="B32" s="11">
        <f>B$28-B25</f>
        <v>140</v>
      </c>
      <c r="C32" s="11">
        <f t="shared" ref="C32:D32" si="5">C$28-C25</f>
        <v>420</v>
      </c>
      <c r="D32" s="11">
        <f t="shared" si="5"/>
        <v>140</v>
      </c>
      <c r="E32" s="11">
        <f>E$28-E25</f>
        <v>245</v>
      </c>
      <c r="F32" s="5">
        <f>MAX(B32:E32)</f>
        <v>420</v>
      </c>
      <c r="G32" s="14" t="str">
        <f>IF(F32 &gt; $F$35,"Не оптимальная стратегия", "Оптимальная стратегия")</f>
        <v>Не оптимальная стратегия</v>
      </c>
      <c r="H32" s="13"/>
    </row>
    <row r="33" spans="1:8" ht="20.25" x14ac:dyDescent="0.25">
      <c r="A33" s="11" t="s">
        <v>10</v>
      </c>
      <c r="B33" s="11">
        <f t="shared" ref="B33:C33" si="6">B$28-B26</f>
        <v>0</v>
      </c>
      <c r="C33" s="11">
        <f t="shared" si="6"/>
        <v>0</v>
      </c>
      <c r="D33" s="11">
        <f t="shared" ref="D33" si="7">D$28-D26</f>
        <v>210</v>
      </c>
      <c r="E33" s="11">
        <f t="shared" ref="E33:E34" si="8">E$28-E26</f>
        <v>210</v>
      </c>
      <c r="F33" s="5">
        <f t="shared" ref="F33:F34" si="9">MAX(B33:E33)</f>
        <v>210</v>
      </c>
      <c r="G33" s="14" t="str">
        <f t="shared" ref="G33:G34" si="10">IF(F33 &gt; $F$35,"Не оптимальная стратегия", "Оптимальная стратегия")</f>
        <v>Оптимальная стратегия</v>
      </c>
      <c r="H33" s="13"/>
    </row>
    <row r="34" spans="1:8" ht="20.25" x14ac:dyDescent="0.25">
      <c r="A34" s="11" t="s">
        <v>11</v>
      </c>
      <c r="B34" s="11">
        <f>B$28-B27</f>
        <v>175</v>
      </c>
      <c r="C34" s="11">
        <f t="shared" ref="C34" si="11">C$28-C27</f>
        <v>245</v>
      </c>
      <c r="D34" s="11">
        <f t="shared" ref="D34" si="12">D$28-D27</f>
        <v>0</v>
      </c>
      <c r="E34" s="11">
        <f t="shared" si="8"/>
        <v>0</v>
      </c>
      <c r="F34" s="5">
        <f t="shared" si="9"/>
        <v>245</v>
      </c>
      <c r="G34" s="14" t="str">
        <f t="shared" si="10"/>
        <v>Не оптимальная стратегия</v>
      </c>
      <c r="H34" s="13"/>
    </row>
    <row r="35" spans="1:8" ht="18.75" x14ac:dyDescent="0.3">
      <c r="E35" s="10"/>
      <c r="F35" s="15">
        <f>MIN(F32:F34)</f>
        <v>210</v>
      </c>
      <c r="G35" s="13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2" r:id="rId3">
          <objectPr defaultSize="0" autoPict="0" r:id="rId4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228600</xdr:colOff>
                <xdr:row>3</xdr:row>
                <xdr:rowOff>19050</xdr:rowOff>
              </to>
            </anchor>
          </objectPr>
        </oleObject>
      </mc:Choice>
      <mc:Fallback>
        <oleObject progId="Equation.3" shapeId="2052" r:id="rId3"/>
      </mc:Fallback>
    </mc:AlternateContent>
    <mc:AlternateContent xmlns:mc="http://schemas.openxmlformats.org/markup-compatibility/2006">
      <mc:Choice Requires="x14">
        <oleObject progId="Equation.3" shapeId="2051" r:id="rId5">
          <objectPr defaultSize="0" autoPict="0" r:id="rId6">
            <anchor moveWithCells="1" siz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247650</xdr:colOff>
                <xdr:row>3</xdr:row>
                <xdr:rowOff>9525</xdr:rowOff>
              </to>
            </anchor>
          </objectPr>
        </oleObject>
      </mc:Choice>
      <mc:Fallback>
        <oleObject progId="Equation.3" shapeId="2051" r:id="rId5"/>
      </mc:Fallback>
    </mc:AlternateContent>
    <mc:AlternateContent xmlns:mc="http://schemas.openxmlformats.org/markup-compatibility/2006">
      <mc:Choice Requires="x14">
        <oleObject progId="Equation.3" shapeId="2050" r:id="rId7">
          <objectPr defaultSize="0" autoPict="0" r:id="rId8">
            <anchor moveWithCells="1" siz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247650</xdr:colOff>
                <xdr:row>3</xdr:row>
                <xdr:rowOff>9525</xdr:rowOff>
              </to>
            </anchor>
          </objectPr>
        </oleObject>
      </mc:Choice>
      <mc:Fallback>
        <oleObject progId="Equation.3" shapeId="2050" r:id="rId7"/>
      </mc:Fallback>
    </mc:AlternateContent>
    <mc:AlternateContent xmlns:mc="http://schemas.openxmlformats.org/markup-compatibility/2006">
      <mc:Choice Requires="x14">
        <oleObject progId="Equation.3" shapeId="2049" r:id="rId9">
          <objectPr defaultSize="0" autoPict="0" r:id="rId10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247650</xdr:colOff>
                <xdr:row>3</xdr:row>
                <xdr:rowOff>9525</xdr:rowOff>
              </to>
            </anchor>
          </objectPr>
        </oleObject>
      </mc:Choice>
      <mc:Fallback>
        <oleObject progId="Equation.3" shapeId="2049" r:id="rId9"/>
      </mc:Fallback>
    </mc:AlternateContent>
    <mc:AlternateContent xmlns:mc="http://schemas.openxmlformats.org/markup-compatibility/2006">
      <mc:Choice Requires="x14">
        <oleObject progId="Equation.3" shapeId="2053" r:id="rId11">
          <objectPr defaultSize="0" autoPict="0" r:id="rId4">
            <anchor moveWithCells="1" siz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228600</xdr:colOff>
                <xdr:row>11</xdr:row>
                <xdr:rowOff>19050</xdr:rowOff>
              </to>
            </anchor>
          </objectPr>
        </oleObject>
      </mc:Choice>
      <mc:Fallback>
        <oleObject progId="Equation.3" shapeId="2053" r:id="rId11"/>
      </mc:Fallback>
    </mc:AlternateContent>
    <mc:AlternateContent xmlns:mc="http://schemas.openxmlformats.org/markup-compatibility/2006">
      <mc:Choice Requires="x14">
        <oleObject progId="Equation.3" shapeId="2054" r:id="rId12">
          <objectPr defaultSize="0" autoPict="0" r:id="rId6">
            <anchor moveWithCells="1" siz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247650</xdr:colOff>
                <xdr:row>11</xdr:row>
                <xdr:rowOff>9525</xdr:rowOff>
              </to>
            </anchor>
          </objectPr>
        </oleObject>
      </mc:Choice>
      <mc:Fallback>
        <oleObject progId="Equation.3" shapeId="2054" r:id="rId12"/>
      </mc:Fallback>
    </mc:AlternateContent>
    <mc:AlternateContent xmlns:mc="http://schemas.openxmlformats.org/markup-compatibility/2006">
      <mc:Choice Requires="x14">
        <oleObject progId="Equation.3" shapeId="2055" r:id="rId13">
          <objectPr defaultSize="0" autoPict="0" r:id="rId8">
            <anchor moveWithCells="1" siz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247650</xdr:colOff>
                <xdr:row>11</xdr:row>
                <xdr:rowOff>9525</xdr:rowOff>
              </to>
            </anchor>
          </objectPr>
        </oleObject>
      </mc:Choice>
      <mc:Fallback>
        <oleObject progId="Equation.3" shapeId="2055" r:id="rId13"/>
      </mc:Fallback>
    </mc:AlternateContent>
    <mc:AlternateContent xmlns:mc="http://schemas.openxmlformats.org/markup-compatibility/2006">
      <mc:Choice Requires="x14">
        <oleObject progId="Equation.3" shapeId="2056" r:id="rId14">
          <objectPr defaultSize="0" autoPict="0" r:id="rId10">
            <anchor moveWithCells="1" siz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247650</xdr:colOff>
                <xdr:row>11</xdr:row>
                <xdr:rowOff>9525</xdr:rowOff>
              </to>
            </anchor>
          </objectPr>
        </oleObject>
      </mc:Choice>
      <mc:Fallback>
        <oleObject progId="Equation.3" shapeId="2056" r:id="rId14"/>
      </mc:Fallback>
    </mc:AlternateContent>
    <mc:AlternateContent xmlns:mc="http://schemas.openxmlformats.org/markup-compatibility/2006">
      <mc:Choice Requires="x14">
        <oleObject progId="Equation.3" shapeId="2057" r:id="rId15">
          <objectPr defaultSize="0" autoPict="0" r:id="rId4">
            <anchor moveWithCells="1" siz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228600</xdr:colOff>
                <xdr:row>24</xdr:row>
                <xdr:rowOff>19050</xdr:rowOff>
              </to>
            </anchor>
          </objectPr>
        </oleObject>
      </mc:Choice>
      <mc:Fallback>
        <oleObject progId="Equation.3" shapeId="2057" r:id="rId15"/>
      </mc:Fallback>
    </mc:AlternateContent>
    <mc:AlternateContent xmlns:mc="http://schemas.openxmlformats.org/markup-compatibility/2006">
      <mc:Choice Requires="x14">
        <oleObject progId="Equation.3" shapeId="2058" r:id="rId16">
          <objectPr defaultSize="0" autoPict="0" r:id="rId6">
            <anchor moveWithCells="1" sizeWithCells="1">
              <from>
                <xdr:col>2</xdr:col>
                <xdr:colOff>0</xdr:colOff>
                <xdr:row>23</xdr:row>
                <xdr:rowOff>0</xdr:rowOff>
              </from>
              <to>
                <xdr:col>2</xdr:col>
                <xdr:colOff>247650</xdr:colOff>
                <xdr:row>24</xdr:row>
                <xdr:rowOff>9525</xdr:rowOff>
              </to>
            </anchor>
          </objectPr>
        </oleObject>
      </mc:Choice>
      <mc:Fallback>
        <oleObject progId="Equation.3" shapeId="2058" r:id="rId16"/>
      </mc:Fallback>
    </mc:AlternateContent>
    <mc:AlternateContent xmlns:mc="http://schemas.openxmlformats.org/markup-compatibility/2006">
      <mc:Choice Requires="x14">
        <oleObject progId="Equation.3" shapeId="2059" r:id="rId17">
          <objectPr defaultSize="0" autoPict="0" r:id="rId8">
            <anchor moveWithCells="1" sizeWithCells="1">
              <from>
                <xdr:col>3</xdr:col>
                <xdr:colOff>0</xdr:colOff>
                <xdr:row>23</xdr:row>
                <xdr:rowOff>0</xdr:rowOff>
              </from>
              <to>
                <xdr:col>3</xdr:col>
                <xdr:colOff>247650</xdr:colOff>
                <xdr:row>24</xdr:row>
                <xdr:rowOff>9525</xdr:rowOff>
              </to>
            </anchor>
          </objectPr>
        </oleObject>
      </mc:Choice>
      <mc:Fallback>
        <oleObject progId="Equation.3" shapeId="2059" r:id="rId17"/>
      </mc:Fallback>
    </mc:AlternateContent>
    <mc:AlternateContent xmlns:mc="http://schemas.openxmlformats.org/markup-compatibility/2006">
      <mc:Choice Requires="x14">
        <oleObject progId="Equation.3" shapeId="2060" r:id="rId18">
          <objectPr defaultSize="0" autoPict="0" r:id="rId10">
            <anchor moveWithCells="1" sizeWithCells="1">
              <from>
                <xdr:col>4</xdr:col>
                <xdr:colOff>0</xdr:colOff>
                <xdr:row>23</xdr:row>
                <xdr:rowOff>0</xdr:rowOff>
              </from>
              <to>
                <xdr:col>4</xdr:col>
                <xdr:colOff>247650</xdr:colOff>
                <xdr:row>24</xdr:row>
                <xdr:rowOff>9525</xdr:rowOff>
              </to>
            </anchor>
          </objectPr>
        </oleObject>
      </mc:Choice>
      <mc:Fallback>
        <oleObject progId="Equation.3" shapeId="2060" r:id="rId18"/>
      </mc:Fallback>
    </mc:AlternateContent>
    <mc:AlternateContent xmlns:mc="http://schemas.openxmlformats.org/markup-compatibility/2006">
      <mc:Choice Requires="x14">
        <oleObject progId="Equation.3" shapeId="2061" r:id="rId19">
          <objectPr defaultSize="0" autoPict="0" r:id="rId4">
            <anchor moveWithCells="1" siz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228600</xdr:colOff>
                <xdr:row>31</xdr:row>
                <xdr:rowOff>19050</xdr:rowOff>
              </to>
            </anchor>
          </objectPr>
        </oleObject>
      </mc:Choice>
      <mc:Fallback>
        <oleObject progId="Equation.3" shapeId="2061" r:id="rId19"/>
      </mc:Fallback>
    </mc:AlternateContent>
    <mc:AlternateContent xmlns:mc="http://schemas.openxmlformats.org/markup-compatibility/2006">
      <mc:Choice Requires="x14">
        <oleObject progId="Equation.3" shapeId="2062" r:id="rId20">
          <objectPr defaultSize="0" autoPict="0" r:id="rId6">
            <anchor moveWithCells="1" siz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247650</xdr:colOff>
                <xdr:row>31</xdr:row>
                <xdr:rowOff>9525</xdr:rowOff>
              </to>
            </anchor>
          </objectPr>
        </oleObject>
      </mc:Choice>
      <mc:Fallback>
        <oleObject progId="Equation.3" shapeId="2062" r:id="rId20"/>
      </mc:Fallback>
    </mc:AlternateContent>
    <mc:AlternateContent xmlns:mc="http://schemas.openxmlformats.org/markup-compatibility/2006">
      <mc:Choice Requires="x14">
        <oleObject progId="Equation.3" shapeId="2063" r:id="rId21">
          <objectPr defaultSize="0" autoPict="0" r:id="rId8">
            <anchor moveWithCells="1" siz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247650</xdr:colOff>
                <xdr:row>31</xdr:row>
                <xdr:rowOff>9525</xdr:rowOff>
              </to>
            </anchor>
          </objectPr>
        </oleObject>
      </mc:Choice>
      <mc:Fallback>
        <oleObject progId="Equation.3" shapeId="2063" r:id="rId21"/>
      </mc:Fallback>
    </mc:AlternateContent>
    <mc:AlternateContent xmlns:mc="http://schemas.openxmlformats.org/markup-compatibility/2006">
      <mc:Choice Requires="x14">
        <oleObject progId="Equation.3" shapeId="2064" r:id="rId22">
          <objectPr defaultSize="0" autoPict="0" r:id="rId10">
            <anchor moveWithCells="1" siz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247650</xdr:colOff>
                <xdr:row>31</xdr:row>
                <xdr:rowOff>9525</xdr:rowOff>
              </to>
            </anchor>
          </objectPr>
        </oleObject>
      </mc:Choice>
      <mc:Fallback>
        <oleObject progId="Equation.3" shapeId="2064" r:id="rId2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C3BA-DE27-4567-A1CC-BCF0C430D12A}">
  <dimension ref="A1:L14"/>
  <sheetViews>
    <sheetView tabSelected="1" workbookViewId="0">
      <selection activeCell="I12" sqref="I12"/>
    </sheetView>
  </sheetViews>
  <sheetFormatPr defaultRowHeight="15" x14ac:dyDescent="0.25"/>
  <sheetData>
    <row r="1" spans="1:12" ht="18.75" x14ac:dyDescent="0.3">
      <c r="A1" s="16"/>
      <c r="B1" s="12"/>
      <c r="C1" s="12"/>
      <c r="D1" s="12"/>
      <c r="E1" s="12"/>
      <c r="H1" s="15" t="s">
        <v>7</v>
      </c>
      <c r="I1" s="13"/>
      <c r="J1" s="13"/>
      <c r="K1" s="13"/>
      <c r="L1" s="10"/>
    </row>
    <row r="2" spans="1:12" ht="20.25" x14ac:dyDescent="0.25">
      <c r="A2" s="11" t="s">
        <v>9</v>
      </c>
      <c r="B2" s="11">
        <v>4</v>
      </c>
      <c r="C2" s="11">
        <v>1</v>
      </c>
      <c r="D2" s="11">
        <v>2</v>
      </c>
      <c r="E2" s="11">
        <v>5</v>
      </c>
      <c r="H2" s="5">
        <v>0.25</v>
      </c>
      <c r="I2" s="5">
        <v>0.15</v>
      </c>
      <c r="J2" s="5">
        <v>0.2</v>
      </c>
      <c r="K2" s="5">
        <v>0.4</v>
      </c>
      <c r="L2" s="10"/>
    </row>
    <row r="3" spans="1:12" ht="20.25" x14ac:dyDescent="0.25">
      <c r="A3" s="11" t="s">
        <v>10</v>
      </c>
      <c r="B3" s="11">
        <v>3</v>
      </c>
      <c r="C3" s="11">
        <v>2</v>
      </c>
      <c r="D3" s="11">
        <v>0</v>
      </c>
      <c r="E3" s="11">
        <v>4</v>
      </c>
    </row>
    <row r="4" spans="1:12" ht="20.25" x14ac:dyDescent="0.25">
      <c r="A4" s="11" t="s">
        <v>11</v>
      </c>
      <c r="B4" s="11">
        <v>0</v>
      </c>
      <c r="C4" s="11">
        <v>3</v>
      </c>
      <c r="D4" s="11">
        <v>2</v>
      </c>
      <c r="E4" s="11">
        <v>5</v>
      </c>
    </row>
    <row r="5" spans="1:12" ht="18.75" x14ac:dyDescent="0.25">
      <c r="A5" s="5" t="s">
        <v>23</v>
      </c>
      <c r="B5" s="19">
        <f>MAX(B2:B4)</f>
        <v>4</v>
      </c>
      <c r="C5" s="19">
        <f t="shared" ref="C5:E5" si="0">MAX(C2:C4)</f>
        <v>3</v>
      </c>
      <c r="D5" s="19">
        <f t="shared" si="0"/>
        <v>2</v>
      </c>
      <c r="E5" s="19">
        <f t="shared" si="0"/>
        <v>5</v>
      </c>
    </row>
    <row r="6" spans="1:12" ht="18.75" x14ac:dyDescent="0.25">
      <c r="A6" s="2" t="s">
        <v>24</v>
      </c>
      <c r="B6" s="9">
        <v>1.1000000000000001</v>
      </c>
    </row>
    <row r="8" spans="1:12" ht="18.75" x14ac:dyDescent="0.3">
      <c r="A8" s="1" t="s">
        <v>26</v>
      </c>
    </row>
    <row r="9" spans="1:12" ht="18.75" x14ac:dyDescent="0.3">
      <c r="A9" s="1">
        <f>MAX(SUMPRODUCT(B2:E2,H2:K2), SUMPRODUCT(B3:E3,H2:K2), SUMPRODUCT(B4:E4,H2:K2))</f>
        <v>3.55</v>
      </c>
      <c r="B9" t="s">
        <v>27</v>
      </c>
    </row>
    <row r="11" spans="1:12" ht="18.75" x14ac:dyDescent="0.3">
      <c r="A11" s="8" t="s">
        <v>29</v>
      </c>
    </row>
    <row r="12" spans="1:12" ht="18.75" x14ac:dyDescent="0.3">
      <c r="A12" s="1">
        <f>SUMPRODUCT(B5:E5,H2:K2)</f>
        <v>3.85</v>
      </c>
      <c r="B12" t="s">
        <v>28</v>
      </c>
    </row>
    <row r="14" spans="1:12" ht="18.75" x14ac:dyDescent="0.3">
      <c r="A14" s="1" t="str">
        <f>IF(B6 &lt; A12 - A9, "Эксперемент целесообразно проводить","Эксперемент проводить нецелесообразно")</f>
        <v>Эксперемент проводить нецелесообразно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6" r:id="rId3">
          <objectPr defaultSize="0" autoPict="0" r:id="rId4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228600</xdr:colOff>
                <xdr:row>1</xdr:row>
                <xdr:rowOff>19050</xdr:rowOff>
              </to>
            </anchor>
          </objectPr>
        </oleObject>
      </mc:Choice>
      <mc:Fallback>
        <oleObject progId="Equation.3" shapeId="3076" r:id="rId3"/>
      </mc:Fallback>
    </mc:AlternateContent>
    <mc:AlternateContent xmlns:mc="http://schemas.openxmlformats.org/markup-compatibility/2006">
      <mc:Choice Requires="x14">
        <oleObject progId="Equation.3" shapeId="3075" r:id="rId5">
          <objectPr defaultSize="0" autoPict="0" r:id="rId6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247650</xdr:colOff>
                <xdr:row>1</xdr:row>
                <xdr:rowOff>9525</xdr:rowOff>
              </to>
            </anchor>
          </objectPr>
        </oleObject>
      </mc:Choice>
      <mc:Fallback>
        <oleObject progId="Equation.3" shapeId="3075" r:id="rId5"/>
      </mc:Fallback>
    </mc:AlternateContent>
    <mc:AlternateContent xmlns:mc="http://schemas.openxmlformats.org/markup-compatibility/2006">
      <mc:Choice Requires="x14">
        <oleObject progId="Equation.3" shapeId="3074" r:id="rId7">
          <objectPr defaultSize="0" autoPict="0" r:id="rId8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247650</xdr:colOff>
                <xdr:row>1</xdr:row>
                <xdr:rowOff>9525</xdr:rowOff>
              </to>
            </anchor>
          </objectPr>
        </oleObject>
      </mc:Choice>
      <mc:Fallback>
        <oleObject progId="Equation.3" shapeId="3074" r:id="rId7"/>
      </mc:Fallback>
    </mc:AlternateContent>
    <mc:AlternateContent xmlns:mc="http://schemas.openxmlformats.org/markup-compatibility/2006">
      <mc:Choice Requires="x14">
        <oleObject progId="Equation.3" shapeId="3073" r:id="rId9">
          <objectPr defaultSize="0" autoPict="0" r:id="rId10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247650</xdr:colOff>
                <xdr:row>1</xdr:row>
                <xdr:rowOff>9525</xdr:rowOff>
              </to>
            </anchor>
          </objectPr>
        </oleObject>
      </mc:Choice>
      <mc:Fallback>
        <oleObject progId="Equation.3" shapeId="3073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Пример1</vt:lpstr>
      <vt:lpstr>Пример2</vt:lpstr>
      <vt:lpstr>Пример3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Денис</cp:lastModifiedBy>
  <dcterms:created xsi:type="dcterms:W3CDTF">2015-06-05T18:17:20Z</dcterms:created>
  <dcterms:modified xsi:type="dcterms:W3CDTF">2021-11-25T17:15:19Z</dcterms:modified>
</cp:coreProperties>
</file>